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84" i="48" s="1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P143" i="70"/>
  <c r="I152" i="70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I228" i="39" l="1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J284" i="32" s="1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O261" i="32" l="1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Q118" i="32" s="1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30" i="32"/>
  <c r="E36" i="32"/>
  <c r="K266" i="32" l="1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<sst xmlns="http://schemas.openxmlformats.org/spreadsheetml/2006/main" count="20420" uniqueCount="240">
  <si>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</si>
  <si>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</si>
  <si>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</si>
  <si>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</si>
  <si>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</si>
  <si>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</si>
  <si>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</si>
  <si>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</si>
  <si>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</si>
  <si>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</si>
  <si>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</si>
  <si>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</si>
  <si>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</si>
  <si>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</si>
  <si>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</si>
  <si>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</si>
  <si>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</si>
  <si>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</si>
  <si>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</si>
  <si>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</si>
  <si>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</si>
  <si>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</si>
  <si>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</si>
  <si>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</si>
  <si>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</si>
  <si>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</si>
  <si>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</si>
  <si>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</si>
  <si>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</si>
  <si>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</si>
  <si>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</si>
  <si>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</si>
  <si>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</si>
  <si>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</si>
  <si>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</si>
  <si>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</si>
  <si>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</si>
  <si>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</si>
  <si>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</si>
  <si>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</si>
  <si>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</si>
  <si>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</si>
  <si>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</si>
  <si>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</si>
  <si>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</si>
  <si>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</si>
  <si>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</si>
  <si>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</si>
  <si>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</si>
  <si>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</si>
  <si>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</si>
  <si>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</si>
  <si>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</si>
  <si>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</si>
  <si>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</si>
  <si>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</si>
  <si>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</si>
  <si>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</si>
  <si>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</si>
  <si>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</si>
  <si>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</si>
  <si>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</si>
  <si>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</si>
  <si>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</si>
  <si>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</si>
  <si>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</si>
  <si>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</si>
  <si>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</si>
  <si>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</si>
  <si>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</si>
  <si>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</si>
  <si>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</si>
  <si>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</si>
  <si>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</si>
  <si>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</si>
  <si>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</si>
  <si>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</si>
  <si>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</si>
  <si>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</si>
  <si>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</si>
  <si>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</si>
  <si>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</si>
  <si>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</si>
  <si>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</si>
  <si>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</si>
  <si>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</si>
  <si>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</si>
  <si>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</si>
  <si>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</si>
  <si>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</si>
  <si>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</si>
  <si>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</si>
  <si>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</si>
  <si>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</si>
  <si>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</si>
  <si>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</si>
  <si>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</si>
  <si>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</si>
  <si>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</si>
  <si>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</si>
  <si>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</si>
  <si>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</si>
  <si>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</si>
  <si>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</si>
  <si>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</si>
  <si>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</si>
  <si>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</si>
  <si>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</si>
  <si>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</si>
  <si>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</si>
  <si>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</si>
  <si>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</si>
  <si>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</si>
  <si>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</si>
  <si>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</si>
  <si>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</si>
  <si>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</si>
  <si>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</si>
  <si>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</si>
  <si>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</si>
  <si>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</si>
  <si>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</si>
  <si>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</si>
  <si>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</si>
  <si>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</si>
  <si>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</si>
  <si>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</si>
  <si>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</si>
  <si>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</si>
  <si>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</si>
  <si>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</si>
  <si>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</si>
  <si>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</si>
  <si>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</si>
  <si>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</si>
  <si>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</si>
  <si>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</si>
  <si>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</si>
  <si>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</si>
  <si>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</si>
  <si>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</si>
  <si>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</si>
  <si>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</si>
  <si>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</si>
  <si>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</si>
  <si>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</si>
  <si>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</si>
  <si>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</si>
  <si>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</si>
  <si>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</si>
  <si>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</si>
  <si>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</si>
  <si>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</si>
  <si>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</si>
  <si>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</si>
  <si>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</si>
  <si>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</si>
  <si>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</si>
  <si>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</si>
  <si>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</si>
  <si>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</si>
  <si>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</si>
  <si>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</si>
  <si>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</si>
  <si>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</si>
  <si>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</si>
  <si>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</si>
  <si>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</si>
  <si>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</si>
  <si>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</si>
  <si>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</si>
  <si>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</si>
  <si>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</si>
  <si>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</si>
  <si>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</si>
  <si>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</si>
  <si>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</si>
  <si>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</si>
  <si>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</si>
  <si>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</si>
  <si>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</si>
  <si>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</si>
  <si>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</si>
  <si>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</si>
  <si>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</si>
  <si>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</si>
  <si>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</si>
  <si>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</si>
  <si>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</si>
  <si>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</si>
  <si>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</si>
  <si>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</si>
  <si>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</si>
  <si>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</si>
  <si>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</si>
  <si>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</si>
  <si>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</si>
  <si>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</si>
  <si>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</si>
  <si>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</si>
  <si>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</si>
  <si>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</si>
  <si>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</si>
  <si>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</si>
  <si>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</si>
  <si>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</si>
  <si>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</si>
  <si>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</si>
  <si>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</si>
  <si>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</si>
  <si>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</si>
  <si>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</si>
  <si>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</si>
  <si>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</si>
  <si>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</si>
  <si>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</si>
  <si>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</si>
  <si>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</si>
  <si>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</si>
  <si>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</si>
  <si>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</si>
  <si>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</si>
  <si>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</si>
  <si>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</si>
  <si>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</si>
  <si>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</si>
  <si>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</si>
  <si>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</si>
  <si>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</si>
  <si>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</si>
  <si>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</si>
  <si>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</si>
  <si>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</si>
  <si>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</si>
  <si>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カード類補記対応業務関係</t>
    <phoneticPr fontId="1"/>
  </si>
  <si>
    <t>旭区</t>
    <phoneticPr fontId="1"/>
  </si>
  <si>
    <t>木</t>
    <rPh sb="0" eb="1">
      <t>モク</t>
    </rPh>
    <phoneticPr fontId="1"/>
  </si>
  <si>
    <t>№</t>
    <phoneticPr fontId="4"/>
  </si>
  <si>
    <t>木</t>
  </si>
  <si>
    <t>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</si>
</sst>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32&#31379;&#21475;&#26989;&#21209;&#22996;&#35351;/&#65330;&#65298;&#24180;&#24230;&#30330;&#27880;&#38306;&#20418;/&#21306;&#12363;&#12425;&#22238;&#31572;/16&#26093;&#21306;/&#26093;&#21306;&#12288;&#36039;01%20&#31309;&#31639;&#27161;&#28310;&#12501;&#12457;&#12540;&#12510;&#12483;&#12488;_R02-12&#26376;&#65288;36&#26376;&#65289;_&#21271;&#12539;&#26093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入力不可】1.26-3.27合計用"/>
      <sheetName val="集計表（0126）"/>
      <sheetName val="集計表（0127）"/>
      <sheetName val="集計表（0128）"/>
      <sheetName val="集計表（0129）"/>
      <sheetName val="集計表（0130）"/>
      <sheetName val="集計表（0131）"/>
      <sheetName val="集計表（0322）"/>
      <sheetName val="集計表（0323）"/>
      <sheetName val="集計表（0324）"/>
      <sheetName val="集計表（0325）"/>
      <sheetName val="集計表（0326）"/>
      <sheetName val="集計表（0327）"/>
      <sheetName val="集計表(全日数分)"/>
      <sheetName val="証明書時間（H30）"/>
      <sheetName val="証明書時間（H31）"/>
      <sheetName val="補記時間"/>
      <sheetName val="補記対象"/>
      <sheetName val="カード交付（時間）"/>
      <sheetName val="積算（全体）"/>
      <sheetName val="積算（フロマネ）"/>
      <sheetName val="積算（税証明）"/>
      <sheetName val="積算（カード補記）"/>
      <sheetName val="積算（個人番号カード関連窓口業務））"/>
      <sheetName val="換算手順"/>
      <sheetName val="光熱水費"/>
      <sheetName val="BD_業務量"/>
      <sheetName val="補正率_発注不調リスク対応"/>
      <sheetName val="補正加算後の合計積算額の算出"/>
      <sheetName val="支払（全体）"/>
      <sheetName val="支払（フロマネ）"/>
      <sheetName val="支払（税証明）"/>
      <sheetName val="支払（カード補記）"/>
      <sheetName val="支払（個人番号カード関連窓口業務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33" activePane="bottomLeft" state="frozen"/>
      <selection activeCell="L2" sqref="L2"/>
      <selection pane="bottomLeft" activeCell="H5" sqref="H5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235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1</v>
      </c>
      <c r="D4" s="172">
        <v>30</v>
      </c>
      <c r="E4" s="172" t="s">
        <v>236</v>
      </c>
    </row>
    <row r="5" spans="1:27" ht="15.95" customHeight="1" x14ac:dyDescent="0.15"/>
    <row r="6" spans="1:27" s="25" customFormat="1" ht="15.95" customHeight="1" x14ac:dyDescent="0.15">
      <c r="A6" s="208" t="s">
        <v>237</v>
      </c>
      <c r="B6" s="208" t="s">
        <v>37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45</v>
      </c>
      <c r="M7" s="195"/>
      <c r="N7" s="195"/>
      <c r="O7" s="195"/>
      <c r="P7" s="195"/>
      <c r="Q7" s="195"/>
      <c r="R7" s="195"/>
      <c r="S7" s="195" t="s">
        <v>44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38</v>
      </c>
      <c r="C9" s="180"/>
      <c r="D9" s="180"/>
      <c r="E9" s="180"/>
      <c r="F9" s="197"/>
      <c r="G9" s="202" t="s">
        <v>7</v>
      </c>
      <c r="H9" s="202" t="s">
        <v>39</v>
      </c>
      <c r="I9" s="200" t="s">
        <v>17</v>
      </c>
      <c r="J9" s="201"/>
      <c r="K9" s="184"/>
      <c r="L9" s="173" t="s">
        <v>26</v>
      </c>
      <c r="M9" s="174" t="s">
        <v>34</v>
      </c>
      <c r="N9" s="175"/>
      <c r="O9" s="175"/>
      <c r="P9" s="175"/>
      <c r="Q9" s="175"/>
      <c r="R9" s="170"/>
      <c r="S9" s="173" t="s">
        <v>27</v>
      </c>
      <c r="T9" s="174" t="s">
        <v>33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31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234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233</v>
      </c>
      <c r="D12" s="22">
        <v>1</v>
      </c>
      <c r="E12" s="22">
        <v>30</v>
      </c>
      <c r="F12" s="16" t="s">
        <v>236</v>
      </c>
      <c r="G12" s="23">
        <v>17</v>
      </c>
      <c r="H12" s="23">
        <v>6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/>
      <c r="U12" s="6"/>
      <c r="V12" s="7"/>
      <c r="W12" s="8"/>
      <c r="X12" s="7"/>
      <c r="Y12" s="7"/>
      <c r="Z12" s="12"/>
      <c r="AA12" s="19"/>
    </row>
    <row r="13" spans="1:27" s="2" customFormat="1" ht="15.95" customHeight="1" x14ac:dyDescent="0.15">
      <c r="A13" s="1">
        <v>2</v>
      </c>
      <c r="B13" s="30">
        <v>1</v>
      </c>
      <c r="C13" s="21" t="s">
        <v>233</v>
      </c>
      <c r="D13" s="22">
        <v>1</v>
      </c>
      <c r="E13" s="22">
        <v>30</v>
      </c>
      <c r="F13" s="16" t="s">
        <v>236</v>
      </c>
      <c r="G13" s="23">
        <v>17</v>
      </c>
      <c r="H13" s="23">
        <v>2</v>
      </c>
      <c r="I13" s="16">
        <v>2</v>
      </c>
      <c r="J13" s="24"/>
      <c r="K13" s="13">
        <v>3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>
        <v>1</v>
      </c>
      <c r="S13" s="23">
        <v>1</v>
      </c>
      <c r="T13" s="5">
        <v>0</v>
      </c>
      <c r="U13" s="6">
        <v>0</v>
      </c>
      <c r="V13" s="7">
        <v>1</v>
      </c>
      <c r="W13" s="8">
        <v>0</v>
      </c>
      <c r="X13" s="7">
        <v>0</v>
      </c>
      <c r="Y13" s="7">
        <v>0</v>
      </c>
      <c r="Z13" s="12">
        <v>0</v>
      </c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233</v>
      </c>
      <c r="D14" s="22">
        <v>1</v>
      </c>
      <c r="E14" s="22">
        <v>30</v>
      </c>
      <c r="F14" s="16" t="s">
        <v>236</v>
      </c>
      <c r="G14" s="23">
        <v>17</v>
      </c>
      <c r="H14" s="23">
        <v>2</v>
      </c>
      <c r="I14" s="16">
        <v>2</v>
      </c>
      <c r="J14" s="24"/>
      <c r="K14" s="13">
        <v>2</v>
      </c>
      <c r="L14" s="23"/>
      <c r="M14" s="5"/>
      <c r="N14" s="6"/>
      <c r="O14" s="7"/>
      <c r="P14" s="8"/>
      <c r="Q14" s="7"/>
      <c r="R14" s="19"/>
      <c r="S14" s="23">
        <v>1</v>
      </c>
      <c r="T14" s="5">
        <v>0</v>
      </c>
      <c r="U14" s="6">
        <v>0</v>
      </c>
      <c r="V14" s="7">
        <v>0</v>
      </c>
      <c r="W14" s="8">
        <v>0</v>
      </c>
      <c r="X14" s="7">
        <v>1</v>
      </c>
      <c r="Y14" s="7">
        <v>0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233</v>
      </c>
      <c r="D15" s="22">
        <v>1</v>
      </c>
      <c r="E15" s="22">
        <v>30</v>
      </c>
      <c r="F15" s="16" t="s">
        <v>238</v>
      </c>
      <c r="G15" s="23">
        <v>17</v>
      </c>
      <c r="H15" s="23">
        <v>4</v>
      </c>
      <c r="I15" s="16">
        <v>2</v>
      </c>
      <c r="J15" s="24"/>
      <c r="K15" s="13">
        <v>3</v>
      </c>
      <c r="L15" s="23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9">
        <v>1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233</v>
      </c>
      <c r="D16" s="22">
        <v>1</v>
      </c>
      <c r="E16" s="22">
        <v>30</v>
      </c>
      <c r="F16" s="16" t="s">
        <v>238</v>
      </c>
      <c r="G16" s="23">
        <v>17</v>
      </c>
      <c r="H16" s="23">
        <v>2</v>
      </c>
      <c r="I16" s="16">
        <v>2</v>
      </c>
      <c r="J16" s="24"/>
      <c r="K16" s="13">
        <v>3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>
        <v>1</v>
      </c>
      <c r="T16" s="5">
        <v>0</v>
      </c>
      <c r="U16" s="6">
        <v>1</v>
      </c>
      <c r="V16" s="7">
        <v>0</v>
      </c>
      <c r="W16" s="8">
        <v>0</v>
      </c>
      <c r="X16" s="7">
        <v>1</v>
      </c>
      <c r="Y16" s="7">
        <v>0</v>
      </c>
      <c r="Z16" s="12">
        <v>0</v>
      </c>
      <c r="AA16" s="19">
        <v>1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233</v>
      </c>
      <c r="D17" s="22">
        <v>1</v>
      </c>
      <c r="E17" s="22">
        <v>30</v>
      </c>
      <c r="F17" s="16" t="s">
        <v>238</v>
      </c>
      <c r="G17" s="23">
        <v>17</v>
      </c>
      <c r="H17" s="23">
        <v>5</v>
      </c>
      <c r="I17" s="16">
        <v>2</v>
      </c>
      <c r="J17" s="24"/>
      <c r="K17" s="13">
        <v>3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>
        <v>1</v>
      </c>
      <c r="T17" s="5">
        <v>0</v>
      </c>
      <c r="U17" s="6">
        <v>1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233</v>
      </c>
      <c r="D18" s="22">
        <v>1</v>
      </c>
      <c r="E18" s="22">
        <v>30</v>
      </c>
      <c r="F18" s="16" t="s">
        <v>238</v>
      </c>
      <c r="G18" s="23">
        <v>16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3</v>
      </c>
      <c r="N18" s="6">
        <v>1</v>
      </c>
      <c r="O18" s="7">
        <v>0</v>
      </c>
      <c r="P18" s="8">
        <v>0</v>
      </c>
      <c r="Q18" s="7">
        <v>0</v>
      </c>
      <c r="R18" s="19">
        <v>4</v>
      </c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21" t="s">
        <v>233</v>
      </c>
      <c r="D19" s="22">
        <v>1</v>
      </c>
      <c r="E19" s="22">
        <v>30</v>
      </c>
      <c r="F19" s="16" t="s">
        <v>238</v>
      </c>
      <c r="G19" s="23">
        <v>16</v>
      </c>
      <c r="H19" s="23">
        <v>1</v>
      </c>
      <c r="I19" s="16">
        <v>2</v>
      </c>
      <c r="J19" s="24"/>
      <c r="K19" s="13">
        <v>1</v>
      </c>
      <c r="L19" s="23">
        <v>1</v>
      </c>
      <c r="M19" s="5">
        <v>1</v>
      </c>
      <c r="N19" s="6">
        <v>0</v>
      </c>
      <c r="O19" s="7">
        <v>0</v>
      </c>
      <c r="P19" s="8">
        <v>0</v>
      </c>
      <c r="Q19" s="7">
        <v>0</v>
      </c>
      <c r="R19" s="19">
        <v>1</v>
      </c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233</v>
      </c>
      <c r="D20" s="22">
        <v>1</v>
      </c>
      <c r="E20" s="22">
        <v>30</v>
      </c>
      <c r="F20" s="16" t="s">
        <v>238</v>
      </c>
      <c r="G20" s="23">
        <v>16</v>
      </c>
      <c r="H20" s="23">
        <v>6</v>
      </c>
      <c r="I20" s="16">
        <v>2</v>
      </c>
      <c r="J20" s="24"/>
      <c r="K20" s="13">
        <v>1</v>
      </c>
      <c r="L20" s="23">
        <v>3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9">
        <v>1</v>
      </c>
      <c r="S20" s="23"/>
      <c r="T20" s="5"/>
      <c r="U20" s="6"/>
      <c r="V20" s="7"/>
      <c r="W20" s="8"/>
      <c r="X20" s="7"/>
      <c r="Y20" s="7"/>
      <c r="Z20" s="12"/>
      <c r="AA20" s="19"/>
    </row>
    <row r="21" spans="1:27" s="2" customFormat="1" ht="15.95" customHeight="1" x14ac:dyDescent="0.15">
      <c r="A21" s="1">
        <v>10</v>
      </c>
      <c r="B21" s="30">
        <v>1</v>
      </c>
      <c r="C21" s="21" t="s">
        <v>233</v>
      </c>
      <c r="D21" s="22">
        <v>1</v>
      </c>
      <c r="E21" s="22">
        <v>30</v>
      </c>
      <c r="F21" s="16" t="s">
        <v>238</v>
      </c>
      <c r="G21" s="23">
        <v>16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/>
      <c r="U21" s="6"/>
      <c r="V21" s="7"/>
      <c r="W21" s="8"/>
      <c r="X21" s="7"/>
      <c r="Y21" s="7"/>
      <c r="Z21" s="12"/>
      <c r="AA21" s="19"/>
    </row>
    <row r="22" spans="1:27" s="2" customFormat="1" ht="15.95" customHeight="1" x14ac:dyDescent="0.15">
      <c r="A22" s="1">
        <v>11</v>
      </c>
      <c r="B22" s="30">
        <v>1</v>
      </c>
      <c r="C22" s="21" t="s">
        <v>233</v>
      </c>
      <c r="D22" s="22">
        <v>1</v>
      </c>
      <c r="E22" s="22">
        <v>30</v>
      </c>
      <c r="F22" s="16" t="s">
        <v>238</v>
      </c>
      <c r="G22" s="23">
        <v>16</v>
      </c>
      <c r="H22" s="23">
        <v>6</v>
      </c>
      <c r="I22" s="16">
        <v>2</v>
      </c>
      <c r="J22" s="24"/>
      <c r="K22" s="13">
        <v>3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>
        <v>1</v>
      </c>
      <c r="T22" s="5">
        <v>0</v>
      </c>
      <c r="U22" s="6">
        <v>0</v>
      </c>
      <c r="V22" s="7">
        <v>1</v>
      </c>
      <c r="W22" s="8">
        <v>0</v>
      </c>
      <c r="X22" s="7">
        <v>0</v>
      </c>
      <c r="Y22" s="7">
        <v>0</v>
      </c>
      <c r="Z22" s="12">
        <v>0</v>
      </c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233</v>
      </c>
      <c r="D23" s="22">
        <v>1</v>
      </c>
      <c r="E23" s="22">
        <v>30</v>
      </c>
      <c r="F23" s="16" t="s">
        <v>238</v>
      </c>
      <c r="G23" s="23">
        <v>16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21" t="s">
        <v>233</v>
      </c>
      <c r="D24" s="22">
        <v>1</v>
      </c>
      <c r="E24" s="22">
        <v>30</v>
      </c>
      <c r="F24" s="16" t="s">
        <v>238</v>
      </c>
      <c r="G24" s="23">
        <v>16</v>
      </c>
      <c r="H24" s="23">
        <v>7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21" t="s">
        <v>233</v>
      </c>
      <c r="D25" s="22">
        <v>1</v>
      </c>
      <c r="E25" s="22">
        <v>30</v>
      </c>
      <c r="F25" s="16" t="s">
        <v>238</v>
      </c>
      <c r="G25" s="23">
        <v>16</v>
      </c>
      <c r="H25" s="23">
        <v>5</v>
      </c>
      <c r="I25" s="16">
        <v>2</v>
      </c>
      <c r="J25" s="24"/>
      <c r="K25" s="13">
        <v>1</v>
      </c>
      <c r="L25" s="23">
        <v>2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233</v>
      </c>
      <c r="D26" s="22">
        <v>1</v>
      </c>
      <c r="E26" s="22">
        <v>30</v>
      </c>
      <c r="F26" s="16" t="s">
        <v>238</v>
      </c>
      <c r="G26" s="23">
        <v>15</v>
      </c>
      <c r="H26" s="23">
        <v>2</v>
      </c>
      <c r="I26" s="16">
        <v>2</v>
      </c>
      <c r="J26" s="24"/>
      <c r="K26" s="13">
        <v>2</v>
      </c>
      <c r="L26" s="23"/>
      <c r="M26" s="5"/>
      <c r="N26" s="6"/>
      <c r="O26" s="7"/>
      <c r="P26" s="8"/>
      <c r="Q26" s="7"/>
      <c r="R26" s="19"/>
      <c r="S26" s="23">
        <v>1</v>
      </c>
      <c r="T26" s="5">
        <v>0</v>
      </c>
      <c r="U26" s="6">
        <v>1</v>
      </c>
      <c r="V26" s="7">
        <v>0</v>
      </c>
      <c r="W26" s="8">
        <v>0</v>
      </c>
      <c r="X26" s="7">
        <v>0</v>
      </c>
      <c r="Y26" s="7">
        <v>1</v>
      </c>
      <c r="Z26" s="12">
        <v>0</v>
      </c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233</v>
      </c>
      <c r="D27" s="22">
        <v>1</v>
      </c>
      <c r="E27" s="22">
        <v>30</v>
      </c>
      <c r="F27" s="16" t="s">
        <v>238</v>
      </c>
      <c r="G27" s="23">
        <v>15</v>
      </c>
      <c r="H27" s="23">
        <v>3</v>
      </c>
      <c r="I27" s="16">
        <v>2</v>
      </c>
      <c r="J27" s="24"/>
      <c r="K27" s="13">
        <v>2</v>
      </c>
      <c r="L27" s="23"/>
      <c r="M27" s="5"/>
      <c r="N27" s="6"/>
      <c r="O27" s="7"/>
      <c r="P27" s="8"/>
      <c r="Q27" s="7"/>
      <c r="R27" s="19"/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1</v>
      </c>
      <c r="Y27" s="7">
        <v>0</v>
      </c>
      <c r="Z27" s="12">
        <v>1</v>
      </c>
      <c r="AA27" s="19">
        <v>2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233</v>
      </c>
      <c r="D28" s="22">
        <v>1</v>
      </c>
      <c r="E28" s="22">
        <v>30</v>
      </c>
      <c r="F28" s="16" t="s">
        <v>238</v>
      </c>
      <c r="G28" s="23">
        <v>16</v>
      </c>
      <c r="H28" s="23">
        <v>5</v>
      </c>
      <c r="I28" s="16">
        <v>2</v>
      </c>
      <c r="J28" s="24"/>
      <c r="K28" s="13">
        <v>1</v>
      </c>
      <c r="L28" s="23">
        <v>2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21" t="s">
        <v>233</v>
      </c>
      <c r="D29" s="22">
        <v>1</v>
      </c>
      <c r="E29" s="22">
        <v>30</v>
      </c>
      <c r="F29" s="16" t="s">
        <v>238</v>
      </c>
      <c r="G29" s="23">
        <v>16</v>
      </c>
      <c r="H29" s="23">
        <v>7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9">
        <v>1</v>
      </c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1">
        <v>19</v>
      </c>
      <c r="B30" s="30">
        <v>1</v>
      </c>
      <c r="C30" s="21" t="s">
        <v>233</v>
      </c>
      <c r="D30" s="22">
        <v>1</v>
      </c>
      <c r="E30" s="22">
        <v>30</v>
      </c>
      <c r="F30" s="16" t="s">
        <v>238</v>
      </c>
      <c r="G30" s="23">
        <v>16</v>
      </c>
      <c r="H30" s="23">
        <v>2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21" t="s">
        <v>233</v>
      </c>
      <c r="D31" s="22">
        <v>1</v>
      </c>
      <c r="E31" s="22">
        <v>30</v>
      </c>
      <c r="F31" s="16" t="s">
        <v>238</v>
      </c>
      <c r="G31" s="23">
        <v>16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21" t="s">
        <v>233</v>
      </c>
      <c r="D32" s="22">
        <v>1</v>
      </c>
      <c r="E32" s="22">
        <v>30</v>
      </c>
      <c r="F32" s="16" t="s">
        <v>238</v>
      </c>
      <c r="G32" s="23">
        <v>16</v>
      </c>
      <c r="H32" s="23">
        <v>1</v>
      </c>
      <c r="I32" s="16">
        <v>2</v>
      </c>
      <c r="J32" s="24"/>
      <c r="K32" s="13">
        <v>1</v>
      </c>
      <c r="L32" s="23">
        <v>1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9">
        <v>1</v>
      </c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21" t="s">
        <v>233</v>
      </c>
      <c r="D33" s="22">
        <v>1</v>
      </c>
      <c r="E33" s="22">
        <v>30</v>
      </c>
      <c r="F33" s="16" t="s">
        <v>238</v>
      </c>
      <c r="G33" s="23">
        <v>15</v>
      </c>
      <c r="H33" s="23">
        <v>1</v>
      </c>
      <c r="I33" s="16">
        <v>2</v>
      </c>
      <c r="J33" s="24"/>
      <c r="K33" s="13">
        <v>1</v>
      </c>
      <c r="L33" s="23">
        <v>1</v>
      </c>
      <c r="M33" s="5">
        <v>2</v>
      </c>
      <c r="N33" s="6">
        <v>0</v>
      </c>
      <c r="O33" s="7">
        <v>0</v>
      </c>
      <c r="P33" s="8">
        <v>0</v>
      </c>
      <c r="Q33" s="7">
        <v>0</v>
      </c>
      <c r="R33" s="19">
        <v>2</v>
      </c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21" t="s">
        <v>233</v>
      </c>
      <c r="D34" s="22">
        <v>1</v>
      </c>
      <c r="E34" s="22">
        <v>30</v>
      </c>
      <c r="F34" s="16" t="s">
        <v>238</v>
      </c>
      <c r="G34" s="23">
        <v>15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/>
      <c r="U34" s="6"/>
      <c r="V34" s="7"/>
      <c r="W34" s="8"/>
      <c r="X34" s="7"/>
      <c r="Y34" s="7"/>
      <c r="Z34" s="12"/>
      <c r="AA34" s="19"/>
    </row>
    <row r="35" spans="1:27" ht="15.95" customHeight="1" x14ac:dyDescent="0.15">
      <c r="A35" s="1">
        <v>24</v>
      </c>
      <c r="B35" s="30">
        <v>1</v>
      </c>
      <c r="C35" s="21" t="s">
        <v>233</v>
      </c>
      <c r="D35" s="22">
        <v>1</v>
      </c>
      <c r="E35" s="22">
        <v>30</v>
      </c>
      <c r="F35" s="16" t="s">
        <v>238</v>
      </c>
      <c r="G35" s="23">
        <v>15</v>
      </c>
      <c r="H35" s="23">
        <v>2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/>
      <c r="U35" s="6"/>
      <c r="V35" s="7"/>
      <c r="W35" s="8"/>
      <c r="X35" s="7"/>
      <c r="Y35" s="7"/>
      <c r="Z35" s="12"/>
      <c r="AA35" s="19"/>
    </row>
    <row r="36" spans="1:27" ht="15.95" customHeight="1" x14ac:dyDescent="0.15">
      <c r="A36" s="1">
        <v>25</v>
      </c>
      <c r="B36" s="30">
        <v>1</v>
      </c>
      <c r="C36" s="21" t="s">
        <v>233</v>
      </c>
      <c r="D36" s="22">
        <v>1</v>
      </c>
      <c r="E36" s="22">
        <v>30</v>
      </c>
      <c r="F36" s="16" t="s">
        <v>238</v>
      </c>
      <c r="G36" s="23">
        <v>15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21" t="s">
        <v>233</v>
      </c>
      <c r="D37" s="22">
        <v>1</v>
      </c>
      <c r="E37" s="22">
        <v>30</v>
      </c>
      <c r="F37" s="16" t="s">
        <v>238</v>
      </c>
      <c r="G37" s="23">
        <v>15</v>
      </c>
      <c r="H37" s="23">
        <v>6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2</v>
      </c>
      <c r="O37" s="7">
        <v>0</v>
      </c>
      <c r="P37" s="8">
        <v>0</v>
      </c>
      <c r="Q37" s="7">
        <v>0</v>
      </c>
      <c r="R37" s="19">
        <v>2</v>
      </c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21" t="s">
        <v>233</v>
      </c>
      <c r="D38" s="22">
        <v>1</v>
      </c>
      <c r="E38" s="22">
        <v>30</v>
      </c>
      <c r="F38" s="16" t="s">
        <v>238</v>
      </c>
      <c r="G38" s="23">
        <v>15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2</v>
      </c>
      <c r="P38" s="8">
        <v>0</v>
      </c>
      <c r="Q38" s="7">
        <v>0</v>
      </c>
      <c r="R38" s="19">
        <v>2</v>
      </c>
      <c r="S38" s="23"/>
      <c r="T38" s="5"/>
      <c r="U38" s="6"/>
      <c r="V38" s="7"/>
      <c r="W38" s="8"/>
      <c r="X38" s="7"/>
      <c r="Y38" s="7"/>
      <c r="Z38" s="12"/>
      <c r="AA38" s="19"/>
    </row>
    <row r="39" spans="1:27" ht="15.95" customHeight="1" x14ac:dyDescent="0.15">
      <c r="A39" s="1">
        <v>28</v>
      </c>
      <c r="B39" s="30">
        <v>1</v>
      </c>
      <c r="C39" s="21" t="s">
        <v>233</v>
      </c>
      <c r="D39" s="22">
        <v>1</v>
      </c>
      <c r="E39" s="22">
        <v>30</v>
      </c>
      <c r="F39" s="16" t="s">
        <v>238</v>
      </c>
      <c r="G39" s="23">
        <v>15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1</v>
      </c>
      <c r="Q39" s="7">
        <v>0</v>
      </c>
      <c r="R39" s="19">
        <v>2</v>
      </c>
      <c r="S39" s="23"/>
      <c r="T39" s="5"/>
      <c r="U39" s="6"/>
      <c r="V39" s="7"/>
      <c r="W39" s="8"/>
      <c r="X39" s="7"/>
      <c r="Y39" s="7"/>
      <c r="Z39" s="12"/>
      <c r="AA39" s="19"/>
    </row>
    <row r="40" spans="1:27" ht="15.95" customHeight="1" x14ac:dyDescent="0.15">
      <c r="A40" s="1">
        <v>29</v>
      </c>
      <c r="B40" s="30">
        <v>1</v>
      </c>
      <c r="C40" s="21" t="s">
        <v>233</v>
      </c>
      <c r="D40" s="22">
        <v>1</v>
      </c>
      <c r="E40" s="22">
        <v>30</v>
      </c>
      <c r="F40" s="16" t="s">
        <v>238</v>
      </c>
      <c r="G40" s="23">
        <v>15</v>
      </c>
      <c r="H40" s="23">
        <v>3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/>
      <c r="U40" s="6"/>
      <c r="V40" s="7"/>
      <c r="W40" s="8"/>
      <c r="X40" s="7"/>
      <c r="Y40" s="7"/>
      <c r="Z40" s="12"/>
      <c r="AA40" s="19"/>
    </row>
    <row r="41" spans="1:27" ht="15.95" customHeight="1" x14ac:dyDescent="0.15">
      <c r="A41" s="1">
        <v>30</v>
      </c>
      <c r="B41" s="30">
        <v>1</v>
      </c>
      <c r="C41" s="21" t="s">
        <v>233</v>
      </c>
      <c r="D41" s="22">
        <v>1</v>
      </c>
      <c r="E41" s="22">
        <v>30</v>
      </c>
      <c r="F41" s="16" t="s">
        <v>238</v>
      </c>
      <c r="G41" s="23">
        <v>15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1</v>
      </c>
      <c r="O41" s="7">
        <v>0</v>
      </c>
      <c r="P41" s="8">
        <v>0</v>
      </c>
      <c r="Q41" s="7">
        <v>0</v>
      </c>
      <c r="R41" s="19">
        <v>2</v>
      </c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1">
        <v>31</v>
      </c>
      <c r="B42" s="30">
        <v>1</v>
      </c>
      <c r="C42" s="21" t="s">
        <v>233</v>
      </c>
      <c r="D42" s="22">
        <v>1</v>
      </c>
      <c r="E42" s="22">
        <v>30</v>
      </c>
      <c r="F42" s="16" t="s">
        <v>238</v>
      </c>
      <c r="G42" s="23">
        <v>15</v>
      </c>
      <c r="H42" s="23">
        <v>5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21" t="s">
        <v>233</v>
      </c>
      <c r="D43" s="22">
        <v>1</v>
      </c>
      <c r="E43" s="22">
        <v>30</v>
      </c>
      <c r="F43" s="16" t="s">
        <v>238</v>
      </c>
      <c r="G43" s="23">
        <v>15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/>
      <c r="U43" s="6"/>
      <c r="V43" s="7"/>
      <c r="W43" s="8"/>
      <c r="X43" s="7"/>
      <c r="Y43" s="7"/>
      <c r="Z43" s="12"/>
      <c r="AA43" s="19"/>
    </row>
    <row r="44" spans="1:27" ht="15.95" customHeight="1" x14ac:dyDescent="0.15">
      <c r="A44" s="1">
        <v>33</v>
      </c>
      <c r="B44" s="30">
        <v>1</v>
      </c>
      <c r="C44" s="21" t="s">
        <v>233</v>
      </c>
      <c r="D44" s="22">
        <v>1</v>
      </c>
      <c r="E44" s="22">
        <v>30</v>
      </c>
      <c r="F44" s="16" t="s">
        <v>238</v>
      </c>
      <c r="G44" s="23">
        <v>15</v>
      </c>
      <c r="H44" s="23">
        <v>8</v>
      </c>
      <c r="I44" s="16">
        <v>2</v>
      </c>
      <c r="J44" s="24"/>
      <c r="K44" s="13">
        <v>2</v>
      </c>
      <c r="L44" s="23"/>
      <c r="M44" s="5"/>
      <c r="N44" s="6"/>
      <c r="O44" s="7"/>
      <c r="P44" s="8"/>
      <c r="Q44" s="7"/>
      <c r="R44" s="19"/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 t="s">
        <v>233</v>
      </c>
      <c r="D45" s="22">
        <v>1</v>
      </c>
      <c r="E45" s="22">
        <v>30</v>
      </c>
      <c r="F45" s="16" t="s">
        <v>238</v>
      </c>
      <c r="G45" s="23">
        <v>15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1">
        <v>35</v>
      </c>
      <c r="B46" s="30">
        <v>1</v>
      </c>
      <c r="C46" s="21" t="s">
        <v>233</v>
      </c>
      <c r="D46" s="22">
        <v>1</v>
      </c>
      <c r="E46" s="22">
        <v>30</v>
      </c>
      <c r="F46" s="16" t="s">
        <v>238</v>
      </c>
      <c r="G46" s="23">
        <v>15</v>
      </c>
      <c r="H46" s="23">
        <v>5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9">
        <v>1</v>
      </c>
      <c r="S46" s="23"/>
      <c r="T46" s="5"/>
      <c r="U46" s="6"/>
      <c r="V46" s="7"/>
      <c r="W46" s="8"/>
      <c r="X46" s="7"/>
      <c r="Y46" s="7"/>
      <c r="Z46" s="12"/>
      <c r="AA46" s="19"/>
    </row>
    <row r="47" spans="1:27" ht="15.95" customHeight="1" x14ac:dyDescent="0.15">
      <c r="A47" s="1">
        <v>36</v>
      </c>
      <c r="B47" s="30">
        <v>1</v>
      </c>
      <c r="C47" s="21" t="s">
        <v>233</v>
      </c>
      <c r="D47" s="22">
        <v>1</v>
      </c>
      <c r="E47" s="22">
        <v>30</v>
      </c>
      <c r="F47" s="16" t="s">
        <v>238</v>
      </c>
      <c r="G47" s="23">
        <v>15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/>
      <c r="U47" s="6"/>
      <c r="V47" s="7"/>
      <c r="W47" s="8"/>
      <c r="X47" s="7"/>
      <c r="Y47" s="7"/>
      <c r="Z47" s="12"/>
      <c r="AA47" s="19"/>
    </row>
    <row r="48" spans="1:27" ht="15.95" customHeight="1" x14ac:dyDescent="0.15">
      <c r="A48" s="1">
        <v>37</v>
      </c>
      <c r="B48" s="30">
        <v>1</v>
      </c>
      <c r="C48" s="21" t="s">
        <v>233</v>
      </c>
      <c r="D48" s="22">
        <v>1</v>
      </c>
      <c r="E48" s="22">
        <v>30</v>
      </c>
      <c r="F48" s="16" t="s">
        <v>238</v>
      </c>
      <c r="G48" s="23">
        <v>15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0</v>
      </c>
      <c r="O48" s="7">
        <v>2</v>
      </c>
      <c r="P48" s="8">
        <v>0</v>
      </c>
      <c r="Q48" s="7">
        <v>0</v>
      </c>
      <c r="R48" s="19">
        <v>2</v>
      </c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21" t="s">
        <v>233</v>
      </c>
      <c r="D49" s="22">
        <v>1</v>
      </c>
      <c r="E49" s="22">
        <v>30</v>
      </c>
      <c r="F49" s="16" t="s">
        <v>238</v>
      </c>
      <c r="G49" s="23">
        <v>15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/>
      <c r="U49" s="6"/>
      <c r="V49" s="7"/>
      <c r="W49" s="8"/>
      <c r="X49" s="7"/>
      <c r="Y49" s="7"/>
      <c r="Z49" s="12"/>
      <c r="AA49" s="19"/>
    </row>
    <row r="50" spans="1:27" ht="15.95" customHeight="1" x14ac:dyDescent="0.15">
      <c r="A50" s="1">
        <v>39</v>
      </c>
      <c r="B50" s="30">
        <v>1</v>
      </c>
      <c r="C50" s="21" t="s">
        <v>233</v>
      </c>
      <c r="D50" s="22">
        <v>1</v>
      </c>
      <c r="E50" s="22">
        <v>30</v>
      </c>
      <c r="F50" s="16" t="s">
        <v>238</v>
      </c>
      <c r="G50" s="23">
        <v>15</v>
      </c>
      <c r="H50" s="23">
        <v>7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1</v>
      </c>
      <c r="P50" s="8">
        <v>0</v>
      </c>
      <c r="Q50" s="7">
        <v>0</v>
      </c>
      <c r="R50" s="19">
        <v>2</v>
      </c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233</v>
      </c>
      <c r="D51" s="22">
        <v>1</v>
      </c>
      <c r="E51" s="22">
        <v>30</v>
      </c>
      <c r="F51" s="16" t="s">
        <v>238</v>
      </c>
      <c r="G51" s="23">
        <v>14</v>
      </c>
      <c r="H51" s="23">
        <v>3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 t="s">
        <v>233</v>
      </c>
      <c r="D52" s="22">
        <v>1</v>
      </c>
      <c r="E52" s="22">
        <v>30</v>
      </c>
      <c r="F52" s="16" t="s">
        <v>238</v>
      </c>
      <c r="G52" s="23">
        <v>15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/>
      <c r="U52" s="6"/>
      <c r="V52" s="7"/>
      <c r="W52" s="8"/>
      <c r="X52" s="7"/>
      <c r="Y52" s="7"/>
      <c r="Z52" s="12"/>
      <c r="AA52" s="19"/>
    </row>
    <row r="53" spans="1:27" ht="15.95" customHeight="1" x14ac:dyDescent="0.15">
      <c r="A53" s="1">
        <v>42</v>
      </c>
      <c r="B53" s="30">
        <v>1</v>
      </c>
      <c r="C53" s="21" t="s">
        <v>233</v>
      </c>
      <c r="D53" s="22">
        <v>1</v>
      </c>
      <c r="E53" s="22">
        <v>30</v>
      </c>
      <c r="F53" s="16" t="s">
        <v>238</v>
      </c>
      <c r="G53" s="23">
        <v>15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/>
      <c r="U53" s="6"/>
      <c r="V53" s="7"/>
      <c r="W53" s="8"/>
      <c r="X53" s="7"/>
      <c r="Y53" s="7"/>
      <c r="Z53" s="12"/>
      <c r="AA53" s="19"/>
    </row>
    <row r="54" spans="1:27" ht="15.95" customHeight="1" x14ac:dyDescent="0.15">
      <c r="A54" s="1">
        <v>43</v>
      </c>
      <c r="B54" s="30">
        <v>1</v>
      </c>
      <c r="C54" s="21" t="s">
        <v>233</v>
      </c>
      <c r="D54" s="22">
        <v>1</v>
      </c>
      <c r="E54" s="22">
        <v>30</v>
      </c>
      <c r="F54" s="16" t="s">
        <v>238</v>
      </c>
      <c r="G54" s="23">
        <v>15</v>
      </c>
      <c r="H54" s="23">
        <v>6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21" t="s">
        <v>233</v>
      </c>
      <c r="D55" s="22">
        <v>1</v>
      </c>
      <c r="E55" s="22">
        <v>30</v>
      </c>
      <c r="F55" s="16" t="s">
        <v>238</v>
      </c>
      <c r="G55" s="23">
        <v>15</v>
      </c>
      <c r="H55" s="23">
        <v>8</v>
      </c>
      <c r="I55" s="16">
        <v>2</v>
      </c>
      <c r="J55" s="24"/>
      <c r="K55" s="13">
        <v>2</v>
      </c>
      <c r="L55" s="23"/>
      <c r="M55" s="5"/>
      <c r="N55" s="6"/>
      <c r="O55" s="7"/>
      <c r="P55" s="8"/>
      <c r="Q55" s="7"/>
      <c r="R55" s="19"/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1</v>
      </c>
      <c r="Y55" s="7">
        <v>1</v>
      </c>
      <c r="Z55" s="12">
        <v>0</v>
      </c>
      <c r="AA55" s="19">
        <v>2</v>
      </c>
    </row>
    <row r="56" spans="1:27" ht="15.95" customHeight="1" x14ac:dyDescent="0.15">
      <c r="A56" s="1">
        <v>45</v>
      </c>
      <c r="B56" s="30">
        <v>1</v>
      </c>
      <c r="C56" s="21" t="s">
        <v>233</v>
      </c>
      <c r="D56" s="22">
        <v>1</v>
      </c>
      <c r="E56" s="22">
        <v>30</v>
      </c>
      <c r="F56" s="16" t="s">
        <v>238</v>
      </c>
      <c r="G56" s="23">
        <v>15</v>
      </c>
      <c r="H56" s="23">
        <v>7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21" t="s">
        <v>233</v>
      </c>
      <c r="D57" s="22">
        <v>1</v>
      </c>
      <c r="E57" s="22">
        <v>30</v>
      </c>
      <c r="F57" s="16" t="s">
        <v>238</v>
      </c>
      <c r="G57" s="23">
        <v>14</v>
      </c>
      <c r="H57" s="23">
        <v>7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/>
      <c r="U57" s="6"/>
      <c r="V57" s="7"/>
      <c r="W57" s="8"/>
      <c r="X57" s="7"/>
      <c r="Y57" s="7"/>
      <c r="Z57" s="12"/>
      <c r="AA57" s="19"/>
    </row>
    <row r="58" spans="1:27" ht="15.95" customHeight="1" x14ac:dyDescent="0.15">
      <c r="A58" s="1">
        <v>47</v>
      </c>
      <c r="B58" s="30">
        <v>1</v>
      </c>
      <c r="C58" s="21" t="s">
        <v>233</v>
      </c>
      <c r="D58" s="22">
        <v>1</v>
      </c>
      <c r="E58" s="22">
        <v>30</v>
      </c>
      <c r="F58" s="16" t="s">
        <v>238</v>
      </c>
      <c r="G58" s="23">
        <v>14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21" t="s">
        <v>233</v>
      </c>
      <c r="D59" s="22">
        <v>1</v>
      </c>
      <c r="E59" s="22">
        <v>30</v>
      </c>
      <c r="F59" s="16" t="s">
        <v>238</v>
      </c>
      <c r="G59" s="23">
        <v>14</v>
      </c>
      <c r="H59" s="23">
        <v>2</v>
      </c>
      <c r="I59" s="16">
        <v>2</v>
      </c>
      <c r="J59" s="24"/>
      <c r="K59" s="13">
        <v>3</v>
      </c>
      <c r="L59" s="23">
        <v>1</v>
      </c>
      <c r="M59" s="5">
        <v>0</v>
      </c>
      <c r="N59" s="6">
        <v>1</v>
      </c>
      <c r="O59" s="7">
        <v>1</v>
      </c>
      <c r="P59" s="8">
        <v>0</v>
      </c>
      <c r="Q59" s="7">
        <v>0</v>
      </c>
      <c r="R59" s="19">
        <v>2</v>
      </c>
      <c r="S59" s="23">
        <v>1</v>
      </c>
      <c r="T59" s="5">
        <v>0</v>
      </c>
      <c r="U59" s="6">
        <v>0</v>
      </c>
      <c r="V59" s="7">
        <v>1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 t="s">
        <v>233</v>
      </c>
      <c r="D60" s="22">
        <v>1</v>
      </c>
      <c r="E60" s="22">
        <v>30</v>
      </c>
      <c r="F60" s="16" t="s">
        <v>238</v>
      </c>
      <c r="G60" s="23">
        <v>14</v>
      </c>
      <c r="H60" s="23">
        <v>8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21" t="s">
        <v>233</v>
      </c>
      <c r="D61" s="22">
        <v>1</v>
      </c>
      <c r="E61" s="22">
        <v>30</v>
      </c>
      <c r="F61" s="16" t="s">
        <v>238</v>
      </c>
      <c r="G61" s="23">
        <v>14</v>
      </c>
      <c r="H61" s="23">
        <v>2</v>
      </c>
      <c r="I61" s="16">
        <v>2</v>
      </c>
      <c r="J61" s="24"/>
      <c r="K61" s="13">
        <v>1</v>
      </c>
      <c r="L61" s="23">
        <v>1</v>
      </c>
      <c r="M61" s="5">
        <v>1</v>
      </c>
      <c r="N61" s="6">
        <v>1</v>
      </c>
      <c r="O61" s="7">
        <v>0</v>
      </c>
      <c r="P61" s="8">
        <v>0</v>
      </c>
      <c r="Q61" s="7">
        <v>0</v>
      </c>
      <c r="R61" s="19">
        <v>2</v>
      </c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21" t="s">
        <v>233</v>
      </c>
      <c r="D62" s="22">
        <v>1</v>
      </c>
      <c r="E62" s="22">
        <v>30</v>
      </c>
      <c r="F62" s="16" t="s">
        <v>238</v>
      </c>
      <c r="G62" s="23">
        <v>14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/>
      <c r="T62" s="5"/>
      <c r="U62" s="6"/>
      <c r="V62" s="7"/>
      <c r="W62" s="8"/>
      <c r="X62" s="7"/>
      <c r="Y62" s="7"/>
      <c r="Z62" s="12"/>
      <c r="AA62" s="19"/>
    </row>
    <row r="63" spans="1:27" ht="15.95" customHeight="1" x14ac:dyDescent="0.15">
      <c r="A63" s="1">
        <v>52</v>
      </c>
      <c r="B63" s="30">
        <v>1</v>
      </c>
      <c r="C63" s="21" t="s">
        <v>233</v>
      </c>
      <c r="D63" s="22">
        <v>1</v>
      </c>
      <c r="E63" s="22">
        <v>30</v>
      </c>
      <c r="F63" s="16" t="s">
        <v>238</v>
      </c>
      <c r="G63" s="23">
        <v>14</v>
      </c>
      <c r="H63" s="23">
        <v>1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/>
      <c r="U63" s="6"/>
      <c r="V63" s="7"/>
      <c r="W63" s="8"/>
      <c r="X63" s="7"/>
      <c r="Y63" s="7"/>
      <c r="Z63" s="12"/>
      <c r="AA63" s="19"/>
    </row>
    <row r="64" spans="1:27" ht="15.95" customHeight="1" x14ac:dyDescent="0.15">
      <c r="A64" s="1">
        <v>53</v>
      </c>
      <c r="B64" s="30">
        <v>1</v>
      </c>
      <c r="C64" s="21" t="s">
        <v>233</v>
      </c>
      <c r="D64" s="22">
        <v>1</v>
      </c>
      <c r="E64" s="22">
        <v>30</v>
      </c>
      <c r="F64" s="16" t="s">
        <v>238</v>
      </c>
      <c r="G64" s="23">
        <v>14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/>
      <c r="U64" s="6"/>
      <c r="V64" s="7"/>
      <c r="W64" s="8"/>
      <c r="X64" s="7"/>
      <c r="Y64" s="7"/>
      <c r="Z64" s="12"/>
      <c r="AA64" s="19"/>
    </row>
    <row r="65" spans="1:27" ht="15.95" customHeight="1" x14ac:dyDescent="0.15">
      <c r="A65" s="1">
        <v>54</v>
      </c>
      <c r="B65" s="30">
        <v>1</v>
      </c>
      <c r="C65" s="21" t="s">
        <v>233</v>
      </c>
      <c r="D65" s="22">
        <v>1</v>
      </c>
      <c r="E65" s="22">
        <v>30</v>
      </c>
      <c r="F65" s="16" t="s">
        <v>238</v>
      </c>
      <c r="G65" s="23">
        <v>14</v>
      </c>
      <c r="H65" s="23">
        <v>6</v>
      </c>
      <c r="I65" s="16">
        <v>2</v>
      </c>
      <c r="J65" s="24"/>
      <c r="K65" s="13">
        <v>1</v>
      </c>
      <c r="L65" s="23">
        <v>2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/>
      <c r="U65" s="6"/>
      <c r="V65" s="7"/>
      <c r="W65" s="8"/>
      <c r="X65" s="7"/>
      <c r="Y65" s="7"/>
      <c r="Z65" s="12"/>
      <c r="AA65" s="19"/>
    </row>
    <row r="66" spans="1:27" ht="15.95" customHeight="1" x14ac:dyDescent="0.15">
      <c r="A66" s="1">
        <v>55</v>
      </c>
      <c r="B66" s="30">
        <v>1</v>
      </c>
      <c r="C66" s="21" t="s">
        <v>233</v>
      </c>
      <c r="D66" s="22">
        <v>1</v>
      </c>
      <c r="E66" s="22">
        <v>30</v>
      </c>
      <c r="F66" s="16" t="s">
        <v>238</v>
      </c>
      <c r="G66" s="23">
        <v>14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21" t="s">
        <v>233</v>
      </c>
      <c r="D67" s="22">
        <v>1</v>
      </c>
      <c r="E67" s="22">
        <v>30</v>
      </c>
      <c r="F67" s="16" t="s">
        <v>238</v>
      </c>
      <c r="G67" s="23">
        <v>14</v>
      </c>
      <c r="H67" s="23">
        <v>1</v>
      </c>
      <c r="I67" s="16">
        <v>2</v>
      </c>
      <c r="J67" s="24"/>
      <c r="K67" s="13">
        <v>2</v>
      </c>
      <c r="L67" s="23"/>
      <c r="M67" s="5"/>
      <c r="N67" s="6"/>
      <c r="O67" s="7"/>
      <c r="P67" s="8"/>
      <c r="Q67" s="7"/>
      <c r="R67" s="19"/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1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233</v>
      </c>
      <c r="D68" s="22">
        <v>1</v>
      </c>
      <c r="E68" s="22">
        <v>30</v>
      </c>
      <c r="F68" s="16" t="s">
        <v>238</v>
      </c>
      <c r="G68" s="23">
        <v>14</v>
      </c>
      <c r="H68" s="23">
        <v>7</v>
      </c>
      <c r="I68" s="16">
        <v>2</v>
      </c>
      <c r="J68" s="24"/>
      <c r="K68" s="13">
        <v>2</v>
      </c>
      <c r="L68" s="23"/>
      <c r="M68" s="5"/>
      <c r="N68" s="6"/>
      <c r="O68" s="7"/>
      <c r="P68" s="8"/>
      <c r="Q68" s="7"/>
      <c r="R68" s="19"/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233</v>
      </c>
      <c r="D69" s="22">
        <v>1</v>
      </c>
      <c r="E69" s="22">
        <v>30</v>
      </c>
      <c r="F69" s="16" t="s">
        <v>238</v>
      </c>
      <c r="G69" s="23">
        <v>14</v>
      </c>
      <c r="H69" s="23">
        <v>2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/>
      <c r="U69" s="6"/>
      <c r="V69" s="7"/>
      <c r="W69" s="8"/>
      <c r="X69" s="7"/>
      <c r="Y69" s="7"/>
      <c r="Z69" s="12"/>
      <c r="AA69" s="19"/>
    </row>
    <row r="70" spans="1:27" ht="15.95" customHeight="1" x14ac:dyDescent="0.15">
      <c r="A70" s="1">
        <v>59</v>
      </c>
      <c r="B70" s="30">
        <v>1</v>
      </c>
      <c r="C70" s="21" t="s">
        <v>233</v>
      </c>
      <c r="D70" s="22">
        <v>1</v>
      </c>
      <c r="E70" s="22">
        <v>30</v>
      </c>
      <c r="F70" s="16" t="s">
        <v>238</v>
      </c>
      <c r="G70" s="23">
        <v>14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>
        <v>1</v>
      </c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21" t="s">
        <v>233</v>
      </c>
      <c r="D71" s="22">
        <v>1</v>
      </c>
      <c r="E71" s="22">
        <v>30</v>
      </c>
      <c r="F71" s="16" t="s">
        <v>238</v>
      </c>
      <c r="G71" s="23">
        <v>14</v>
      </c>
      <c r="H71" s="23">
        <v>6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1">
        <v>61</v>
      </c>
      <c r="B72" s="30">
        <v>1</v>
      </c>
      <c r="C72" s="21" t="s">
        <v>233</v>
      </c>
      <c r="D72" s="22">
        <v>1</v>
      </c>
      <c r="E72" s="22">
        <v>30</v>
      </c>
      <c r="F72" s="16" t="s">
        <v>238</v>
      </c>
      <c r="G72" s="23">
        <v>14</v>
      </c>
      <c r="H72" s="23">
        <v>8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1</v>
      </c>
      <c r="C73" s="21" t="s">
        <v>233</v>
      </c>
      <c r="D73" s="22">
        <v>1</v>
      </c>
      <c r="E73" s="22">
        <v>30</v>
      </c>
      <c r="F73" s="16" t="s">
        <v>238</v>
      </c>
      <c r="G73" s="23">
        <v>14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1">
        <v>63</v>
      </c>
      <c r="B74" s="30">
        <v>1</v>
      </c>
      <c r="C74" s="21" t="s">
        <v>233</v>
      </c>
      <c r="D74" s="22">
        <v>1</v>
      </c>
      <c r="E74" s="22">
        <v>30</v>
      </c>
      <c r="F74" s="16" t="s">
        <v>238</v>
      </c>
      <c r="G74" s="23">
        <v>13</v>
      </c>
      <c r="H74" s="23">
        <v>3</v>
      </c>
      <c r="I74" s="16">
        <v>2</v>
      </c>
      <c r="J74" s="24"/>
      <c r="K74" s="13">
        <v>3</v>
      </c>
      <c r="L74" s="23">
        <v>1</v>
      </c>
      <c r="M74" s="5">
        <v>1</v>
      </c>
      <c r="N74" s="6">
        <v>1</v>
      </c>
      <c r="O74" s="7">
        <v>0</v>
      </c>
      <c r="P74" s="8">
        <v>0</v>
      </c>
      <c r="Q74" s="7">
        <v>0</v>
      </c>
      <c r="R74" s="19">
        <v>2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233</v>
      </c>
      <c r="D75" s="22">
        <v>1</v>
      </c>
      <c r="E75" s="22">
        <v>30</v>
      </c>
      <c r="F75" s="16" t="s">
        <v>238</v>
      </c>
      <c r="G75" s="23">
        <v>14</v>
      </c>
      <c r="H75" s="23">
        <v>6</v>
      </c>
      <c r="I75" s="16">
        <v>2</v>
      </c>
      <c r="J75" s="24"/>
      <c r="K75" s="13">
        <v>1</v>
      </c>
      <c r="L75" s="23">
        <v>2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1</v>
      </c>
      <c r="C76" s="21" t="s">
        <v>233</v>
      </c>
      <c r="D76" s="22">
        <v>1</v>
      </c>
      <c r="E76" s="22">
        <v>30</v>
      </c>
      <c r="F76" s="16" t="s">
        <v>238</v>
      </c>
      <c r="G76" s="23">
        <v>14</v>
      </c>
      <c r="H76" s="23">
        <v>8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1</v>
      </c>
      <c r="O76" s="7">
        <v>0</v>
      </c>
      <c r="P76" s="8">
        <v>0</v>
      </c>
      <c r="Q76" s="7">
        <v>0</v>
      </c>
      <c r="R76" s="19">
        <v>2</v>
      </c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1</v>
      </c>
      <c r="C77" s="21" t="s">
        <v>233</v>
      </c>
      <c r="D77" s="22">
        <v>1</v>
      </c>
      <c r="E77" s="22">
        <v>30</v>
      </c>
      <c r="F77" s="16" t="s">
        <v>238</v>
      </c>
      <c r="G77" s="23">
        <v>14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21" t="s">
        <v>233</v>
      </c>
      <c r="D78" s="22">
        <v>1</v>
      </c>
      <c r="E78" s="22">
        <v>30</v>
      </c>
      <c r="F78" s="16" t="s">
        <v>238</v>
      </c>
      <c r="G78" s="23">
        <v>14</v>
      </c>
      <c r="H78" s="23">
        <v>8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1</v>
      </c>
      <c r="C79" s="21" t="s">
        <v>233</v>
      </c>
      <c r="D79" s="22">
        <v>1</v>
      </c>
      <c r="E79" s="22">
        <v>30</v>
      </c>
      <c r="F79" s="16" t="s">
        <v>238</v>
      </c>
      <c r="G79" s="23">
        <v>13</v>
      </c>
      <c r="H79" s="23">
        <v>2</v>
      </c>
      <c r="I79" s="16">
        <v>2</v>
      </c>
      <c r="J79" s="24"/>
      <c r="K79" s="13">
        <v>3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>
        <v>1</v>
      </c>
      <c r="T79" s="5">
        <v>0</v>
      </c>
      <c r="U79" s="6">
        <v>1</v>
      </c>
      <c r="V79" s="7">
        <v>0</v>
      </c>
      <c r="W79" s="8">
        <v>0</v>
      </c>
      <c r="X79" s="7">
        <v>1</v>
      </c>
      <c r="Y79" s="7">
        <v>0</v>
      </c>
      <c r="Z79" s="12">
        <v>0</v>
      </c>
      <c r="AA79" s="19">
        <v>2</v>
      </c>
    </row>
    <row r="80" spans="1:27" ht="15.95" customHeight="1" x14ac:dyDescent="0.15">
      <c r="A80" s="1">
        <v>69</v>
      </c>
      <c r="B80" s="30">
        <v>1</v>
      </c>
      <c r="C80" s="21" t="s">
        <v>233</v>
      </c>
      <c r="D80" s="22">
        <v>1</v>
      </c>
      <c r="E80" s="22">
        <v>30</v>
      </c>
      <c r="F80" s="16" t="s">
        <v>238</v>
      </c>
      <c r="G80" s="23">
        <v>14</v>
      </c>
      <c r="H80" s="23">
        <v>7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21" t="s">
        <v>233</v>
      </c>
      <c r="D81" s="22">
        <v>1</v>
      </c>
      <c r="E81" s="22">
        <v>30</v>
      </c>
      <c r="F81" s="16" t="s">
        <v>238</v>
      </c>
      <c r="G81" s="23">
        <v>13</v>
      </c>
      <c r="H81" s="23">
        <v>6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9">
        <v>1</v>
      </c>
      <c r="S81" s="23"/>
      <c r="T81" s="5"/>
      <c r="U81" s="6"/>
      <c r="V81" s="7"/>
      <c r="W81" s="8"/>
      <c r="X81" s="7"/>
      <c r="Y81" s="7"/>
      <c r="Z81" s="12"/>
      <c r="AA81" s="19"/>
    </row>
    <row r="82" spans="1:27" ht="15.95" customHeight="1" x14ac:dyDescent="0.15">
      <c r="A82" s="1">
        <v>71</v>
      </c>
      <c r="B82" s="30">
        <v>1</v>
      </c>
      <c r="C82" s="21" t="s">
        <v>233</v>
      </c>
      <c r="D82" s="22">
        <v>1</v>
      </c>
      <c r="E82" s="22">
        <v>30</v>
      </c>
      <c r="F82" s="16" t="s">
        <v>238</v>
      </c>
      <c r="G82" s="23">
        <v>14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1</v>
      </c>
      <c r="P82" s="8">
        <v>0</v>
      </c>
      <c r="Q82" s="7">
        <v>0</v>
      </c>
      <c r="R82" s="19">
        <v>2</v>
      </c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1</v>
      </c>
      <c r="C83" s="21" t="s">
        <v>233</v>
      </c>
      <c r="D83" s="22">
        <v>1</v>
      </c>
      <c r="E83" s="22">
        <v>30</v>
      </c>
      <c r="F83" s="16" t="s">
        <v>238</v>
      </c>
      <c r="G83" s="23">
        <v>13</v>
      </c>
      <c r="H83" s="23">
        <v>2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1</v>
      </c>
      <c r="Y83" s="7">
        <v>0</v>
      </c>
      <c r="Z83" s="12">
        <v>0</v>
      </c>
      <c r="AA83" s="19">
        <v>2</v>
      </c>
    </row>
    <row r="84" spans="1:27" ht="15.95" customHeight="1" x14ac:dyDescent="0.15">
      <c r="A84" s="1">
        <v>73</v>
      </c>
      <c r="B84" s="30">
        <v>1</v>
      </c>
      <c r="C84" s="21" t="s">
        <v>233</v>
      </c>
      <c r="D84" s="22">
        <v>1</v>
      </c>
      <c r="E84" s="22">
        <v>30</v>
      </c>
      <c r="F84" s="16" t="s">
        <v>238</v>
      </c>
      <c r="G84" s="23">
        <v>13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/>
      <c r="U84" s="6"/>
      <c r="V84" s="7"/>
      <c r="W84" s="8"/>
      <c r="X84" s="7"/>
      <c r="Y84" s="7"/>
      <c r="Z84" s="12"/>
      <c r="AA84" s="19"/>
    </row>
    <row r="85" spans="1:27" ht="15.95" customHeight="1" x14ac:dyDescent="0.15">
      <c r="A85" s="1">
        <v>74</v>
      </c>
      <c r="B85" s="30">
        <v>1</v>
      </c>
      <c r="C85" s="21" t="s">
        <v>233</v>
      </c>
      <c r="D85" s="22">
        <v>1</v>
      </c>
      <c r="E85" s="22">
        <v>30</v>
      </c>
      <c r="F85" s="16" t="s">
        <v>238</v>
      </c>
      <c r="G85" s="23">
        <v>13</v>
      </c>
      <c r="H85" s="23">
        <v>2</v>
      </c>
      <c r="I85" s="16">
        <v>2</v>
      </c>
      <c r="J85" s="24"/>
      <c r="K85" s="13">
        <v>2</v>
      </c>
      <c r="L85" s="23"/>
      <c r="M85" s="5"/>
      <c r="N85" s="6"/>
      <c r="O85" s="7"/>
      <c r="P85" s="8"/>
      <c r="Q85" s="7"/>
      <c r="R85" s="19"/>
      <c r="S85" s="23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 t="s">
        <v>233</v>
      </c>
      <c r="D86" s="22">
        <v>1</v>
      </c>
      <c r="E86" s="22">
        <v>30</v>
      </c>
      <c r="F86" s="16" t="s">
        <v>238</v>
      </c>
      <c r="G86" s="23">
        <v>13</v>
      </c>
      <c r="H86" s="23">
        <v>2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/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233</v>
      </c>
      <c r="D87" s="22">
        <v>1</v>
      </c>
      <c r="E87" s="22">
        <v>30</v>
      </c>
      <c r="F87" s="16" t="s">
        <v>238</v>
      </c>
      <c r="G87" s="23">
        <v>13</v>
      </c>
      <c r="H87" s="23">
        <v>3</v>
      </c>
      <c r="I87" s="16">
        <v>2</v>
      </c>
      <c r="J87" s="24"/>
      <c r="K87" s="13">
        <v>1</v>
      </c>
      <c r="L87" s="23">
        <v>5</v>
      </c>
      <c r="M87" s="5">
        <v>1</v>
      </c>
      <c r="N87" s="6">
        <v>1</v>
      </c>
      <c r="O87" s="7">
        <v>0</v>
      </c>
      <c r="P87" s="8">
        <v>0</v>
      </c>
      <c r="Q87" s="7">
        <v>0</v>
      </c>
      <c r="R87" s="19">
        <v>2</v>
      </c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1">
        <v>77</v>
      </c>
      <c r="B88" s="30">
        <v>1</v>
      </c>
      <c r="C88" s="21" t="s">
        <v>233</v>
      </c>
      <c r="D88" s="22">
        <v>1</v>
      </c>
      <c r="E88" s="22">
        <v>30</v>
      </c>
      <c r="F88" s="16" t="s">
        <v>238</v>
      </c>
      <c r="G88" s="23">
        <v>13</v>
      </c>
      <c r="H88" s="23">
        <v>9</v>
      </c>
      <c r="I88" s="16">
        <v>2</v>
      </c>
      <c r="J88" s="24"/>
      <c r="K88" s="13">
        <v>1</v>
      </c>
      <c r="L88" s="23">
        <v>2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9">
        <v>1</v>
      </c>
      <c r="S88" s="23"/>
      <c r="T88" s="5"/>
      <c r="U88" s="6"/>
      <c r="V88" s="7"/>
      <c r="W88" s="8"/>
      <c r="X88" s="7"/>
      <c r="Y88" s="7"/>
      <c r="Z88" s="12"/>
      <c r="AA88" s="19"/>
    </row>
    <row r="89" spans="1:27" ht="15.95" customHeight="1" x14ac:dyDescent="0.15">
      <c r="A89" s="1">
        <v>78</v>
      </c>
      <c r="B89" s="30">
        <v>1</v>
      </c>
      <c r="C89" s="21" t="s">
        <v>233</v>
      </c>
      <c r="D89" s="22">
        <v>1</v>
      </c>
      <c r="E89" s="22">
        <v>30</v>
      </c>
      <c r="F89" s="16" t="s">
        <v>238</v>
      </c>
      <c r="G89" s="23">
        <v>13</v>
      </c>
      <c r="H89" s="23">
        <v>7</v>
      </c>
      <c r="I89" s="16">
        <v>2</v>
      </c>
      <c r="J89" s="24"/>
      <c r="K89" s="13">
        <v>1</v>
      </c>
      <c r="L89" s="23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9">
        <v>1</v>
      </c>
      <c r="S89" s="23"/>
      <c r="T89" s="5"/>
      <c r="U89" s="6"/>
      <c r="V89" s="7"/>
      <c r="W89" s="8"/>
      <c r="X89" s="7"/>
      <c r="Y89" s="7"/>
      <c r="Z89" s="12"/>
      <c r="AA89" s="19"/>
    </row>
    <row r="90" spans="1:27" ht="15.95" customHeight="1" x14ac:dyDescent="0.15">
      <c r="A90" s="1">
        <v>79</v>
      </c>
      <c r="B90" s="30">
        <v>1</v>
      </c>
      <c r="C90" s="21" t="s">
        <v>233</v>
      </c>
      <c r="D90" s="22">
        <v>1</v>
      </c>
      <c r="E90" s="22">
        <v>30</v>
      </c>
      <c r="F90" s="16" t="s">
        <v>238</v>
      </c>
      <c r="G90" s="23">
        <v>12</v>
      </c>
      <c r="H90" s="23">
        <v>3</v>
      </c>
      <c r="I90" s="16">
        <v>2</v>
      </c>
      <c r="J90" s="24"/>
      <c r="K90" s="13">
        <v>2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/>
      <c r="U90" s="6"/>
      <c r="V90" s="7"/>
      <c r="W90" s="8"/>
      <c r="X90" s="7"/>
      <c r="Y90" s="7"/>
      <c r="Z90" s="12"/>
      <c r="AA90" s="19"/>
    </row>
    <row r="91" spans="1:27" ht="15.95" customHeight="1" x14ac:dyDescent="0.15">
      <c r="A91" s="1">
        <v>80</v>
      </c>
      <c r="B91" s="30">
        <v>1</v>
      </c>
      <c r="C91" s="21" t="s">
        <v>233</v>
      </c>
      <c r="D91" s="22">
        <v>1</v>
      </c>
      <c r="E91" s="22">
        <v>30</v>
      </c>
      <c r="F91" s="16" t="s">
        <v>238</v>
      </c>
      <c r="G91" s="23">
        <v>13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/>
      <c r="T91" s="5"/>
      <c r="U91" s="6"/>
      <c r="V91" s="7"/>
      <c r="W91" s="8"/>
      <c r="X91" s="7"/>
      <c r="Y91" s="7"/>
      <c r="Z91" s="12"/>
      <c r="AA91" s="19"/>
    </row>
    <row r="92" spans="1:27" ht="15.95" customHeight="1" x14ac:dyDescent="0.15">
      <c r="A92" s="1">
        <v>81</v>
      </c>
      <c r="B92" s="30">
        <v>1</v>
      </c>
      <c r="C92" s="21" t="s">
        <v>233</v>
      </c>
      <c r="D92" s="22">
        <v>1</v>
      </c>
      <c r="E92" s="22">
        <v>30</v>
      </c>
      <c r="F92" s="16" t="s">
        <v>238</v>
      </c>
      <c r="G92" s="23">
        <v>13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/>
      <c r="U92" s="6"/>
      <c r="V92" s="7"/>
      <c r="W92" s="8"/>
      <c r="X92" s="7"/>
      <c r="Y92" s="7"/>
      <c r="Z92" s="12"/>
      <c r="AA92" s="19"/>
    </row>
    <row r="93" spans="1:27" ht="15.95" customHeight="1" x14ac:dyDescent="0.15">
      <c r="A93" s="1">
        <v>82</v>
      </c>
      <c r="B93" s="30">
        <v>1</v>
      </c>
      <c r="C93" s="21" t="s">
        <v>233</v>
      </c>
      <c r="D93" s="22">
        <v>1</v>
      </c>
      <c r="E93" s="22">
        <v>30</v>
      </c>
      <c r="F93" s="16" t="s">
        <v>238</v>
      </c>
      <c r="G93" s="23">
        <v>13</v>
      </c>
      <c r="H93" s="23">
        <v>5</v>
      </c>
      <c r="I93" s="16">
        <v>2</v>
      </c>
      <c r="J93" s="24"/>
      <c r="K93" s="13">
        <v>1</v>
      </c>
      <c r="L93" s="23">
        <v>1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9">
        <v>1</v>
      </c>
      <c r="S93" s="23"/>
      <c r="T93" s="5"/>
      <c r="U93" s="6"/>
      <c r="V93" s="7"/>
      <c r="W93" s="8"/>
      <c r="X93" s="7"/>
      <c r="Y93" s="7"/>
      <c r="Z93" s="12"/>
      <c r="AA93" s="19"/>
    </row>
    <row r="94" spans="1:27" ht="15.95" customHeight="1" x14ac:dyDescent="0.15">
      <c r="A94" s="1">
        <v>83</v>
      </c>
      <c r="B94" s="30">
        <v>1</v>
      </c>
      <c r="C94" s="21" t="s">
        <v>233</v>
      </c>
      <c r="D94" s="22">
        <v>1</v>
      </c>
      <c r="E94" s="22">
        <v>30</v>
      </c>
      <c r="F94" s="16" t="s">
        <v>238</v>
      </c>
      <c r="G94" s="23">
        <v>13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9">
        <v>1</v>
      </c>
      <c r="S94" s="23"/>
      <c r="T94" s="5"/>
      <c r="U94" s="6"/>
      <c r="V94" s="7"/>
      <c r="W94" s="8"/>
      <c r="X94" s="7"/>
      <c r="Y94" s="7"/>
      <c r="Z94" s="12"/>
      <c r="AA94" s="19"/>
    </row>
    <row r="95" spans="1:27" ht="15.95" customHeight="1" x14ac:dyDescent="0.15">
      <c r="A95" s="1">
        <v>84</v>
      </c>
      <c r="B95" s="30">
        <v>1</v>
      </c>
      <c r="C95" s="21" t="s">
        <v>233</v>
      </c>
      <c r="D95" s="22">
        <v>1</v>
      </c>
      <c r="E95" s="22">
        <v>30</v>
      </c>
      <c r="F95" s="16" t="s">
        <v>238</v>
      </c>
      <c r="G95" s="23">
        <v>13</v>
      </c>
      <c r="H95" s="23">
        <v>4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>
        <v>1</v>
      </c>
      <c r="T95" s="5">
        <v>0</v>
      </c>
      <c r="U95" s="6">
        <v>0</v>
      </c>
      <c r="V95" s="7">
        <v>1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 t="s">
        <v>233</v>
      </c>
      <c r="D96" s="22">
        <v>1</v>
      </c>
      <c r="E96" s="22">
        <v>30</v>
      </c>
      <c r="F96" s="16" t="s">
        <v>238</v>
      </c>
      <c r="G96" s="23">
        <v>13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21" t="s">
        <v>233</v>
      </c>
      <c r="D97" s="22">
        <v>1</v>
      </c>
      <c r="E97" s="22">
        <v>30</v>
      </c>
      <c r="F97" s="16" t="s">
        <v>238</v>
      </c>
      <c r="G97" s="23">
        <v>13</v>
      </c>
      <c r="H97" s="23">
        <v>2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1">
        <v>87</v>
      </c>
      <c r="B98" s="30">
        <v>1</v>
      </c>
      <c r="C98" s="21" t="s">
        <v>233</v>
      </c>
      <c r="D98" s="22">
        <v>1</v>
      </c>
      <c r="E98" s="22">
        <v>30</v>
      </c>
      <c r="F98" s="16" t="s">
        <v>238</v>
      </c>
      <c r="G98" s="23">
        <v>13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/>
      <c r="U98" s="6"/>
      <c r="V98" s="7"/>
      <c r="W98" s="8"/>
      <c r="X98" s="7"/>
      <c r="Y98" s="7"/>
      <c r="Z98" s="12"/>
      <c r="AA98" s="19"/>
    </row>
    <row r="99" spans="1:27" ht="15.95" customHeight="1" x14ac:dyDescent="0.15">
      <c r="A99" s="1">
        <v>88</v>
      </c>
      <c r="B99" s="30">
        <v>1</v>
      </c>
      <c r="C99" s="21" t="s">
        <v>233</v>
      </c>
      <c r="D99" s="22">
        <v>1</v>
      </c>
      <c r="E99" s="22">
        <v>30</v>
      </c>
      <c r="F99" s="16" t="s">
        <v>238</v>
      </c>
      <c r="G99" s="23">
        <v>13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233</v>
      </c>
      <c r="D100" s="22">
        <v>1</v>
      </c>
      <c r="E100" s="22">
        <v>30</v>
      </c>
      <c r="F100" s="16" t="s">
        <v>238</v>
      </c>
      <c r="G100" s="23">
        <v>13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>
        <v>1</v>
      </c>
      <c r="S100" s="23"/>
      <c r="T100" s="5"/>
      <c r="U100" s="6"/>
      <c r="V100" s="7"/>
      <c r="W100" s="8"/>
      <c r="X100" s="7"/>
      <c r="Y100" s="7"/>
      <c r="Z100" s="12"/>
      <c r="AA100" s="19"/>
    </row>
    <row r="101" spans="1:27" ht="15.95" customHeight="1" x14ac:dyDescent="0.15">
      <c r="A101" s="1">
        <v>90</v>
      </c>
      <c r="B101" s="30">
        <v>1</v>
      </c>
      <c r="C101" s="21" t="s">
        <v>233</v>
      </c>
      <c r="D101" s="22">
        <v>1</v>
      </c>
      <c r="E101" s="22">
        <v>30</v>
      </c>
      <c r="F101" s="16" t="s">
        <v>238</v>
      </c>
      <c r="G101" s="23">
        <v>13</v>
      </c>
      <c r="H101" s="23">
        <v>8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/>
      <c r="U101" s="6"/>
      <c r="V101" s="7"/>
      <c r="W101" s="8"/>
      <c r="X101" s="7"/>
      <c r="Y101" s="7"/>
      <c r="Z101" s="12"/>
      <c r="AA101" s="19"/>
    </row>
    <row r="102" spans="1:27" ht="15.95" customHeight="1" x14ac:dyDescent="0.15">
      <c r="A102" s="1">
        <v>91</v>
      </c>
      <c r="B102" s="30">
        <v>1</v>
      </c>
      <c r="C102" s="21" t="s">
        <v>233</v>
      </c>
      <c r="D102" s="22">
        <v>1</v>
      </c>
      <c r="E102" s="22">
        <v>30</v>
      </c>
      <c r="F102" s="16" t="s">
        <v>238</v>
      </c>
      <c r="G102" s="23">
        <v>13</v>
      </c>
      <c r="H102" s="23">
        <v>4</v>
      </c>
      <c r="I102" s="16">
        <v>2</v>
      </c>
      <c r="J102" s="24"/>
      <c r="K102" s="13">
        <v>3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 t="s">
        <v>233</v>
      </c>
      <c r="D103" s="22">
        <v>1</v>
      </c>
      <c r="E103" s="22">
        <v>30</v>
      </c>
      <c r="F103" s="16" t="s">
        <v>238</v>
      </c>
      <c r="G103" s="23">
        <v>13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/>
      <c r="U103" s="6"/>
      <c r="V103" s="7"/>
      <c r="W103" s="8"/>
      <c r="X103" s="7"/>
      <c r="Y103" s="7"/>
      <c r="Z103" s="12"/>
      <c r="AA103" s="19"/>
    </row>
    <row r="104" spans="1:27" ht="15.95" customHeight="1" x14ac:dyDescent="0.15">
      <c r="A104" s="1">
        <v>93</v>
      </c>
      <c r="B104" s="30">
        <v>1</v>
      </c>
      <c r="C104" s="21" t="s">
        <v>233</v>
      </c>
      <c r="D104" s="22">
        <v>1</v>
      </c>
      <c r="E104" s="22">
        <v>30</v>
      </c>
      <c r="F104" s="16" t="s">
        <v>238</v>
      </c>
      <c r="G104" s="23">
        <v>12</v>
      </c>
      <c r="H104" s="23">
        <v>2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>
        <v>1</v>
      </c>
      <c r="T104" s="5">
        <v>0</v>
      </c>
      <c r="U104" s="6">
        <v>1</v>
      </c>
      <c r="V104" s="7">
        <v>0</v>
      </c>
      <c r="W104" s="8">
        <v>1</v>
      </c>
      <c r="X104" s="7">
        <v>1</v>
      </c>
      <c r="Y104" s="7">
        <v>0</v>
      </c>
      <c r="Z104" s="12">
        <v>0</v>
      </c>
      <c r="AA104" s="19">
        <v>3</v>
      </c>
    </row>
    <row r="105" spans="1:27" ht="15.95" customHeight="1" x14ac:dyDescent="0.15">
      <c r="A105" s="1">
        <v>94</v>
      </c>
      <c r="B105" s="30">
        <v>1</v>
      </c>
      <c r="C105" s="21" t="s">
        <v>233</v>
      </c>
      <c r="D105" s="22">
        <v>1</v>
      </c>
      <c r="E105" s="22">
        <v>30</v>
      </c>
      <c r="F105" s="16" t="s">
        <v>238</v>
      </c>
      <c r="G105" s="23">
        <v>13</v>
      </c>
      <c r="H105" s="23">
        <v>3</v>
      </c>
      <c r="I105" s="16">
        <v>2</v>
      </c>
      <c r="J105" s="24"/>
      <c r="K105" s="13">
        <v>3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1</v>
      </c>
    </row>
    <row r="106" spans="1:27" ht="15.95" customHeight="1" x14ac:dyDescent="0.15">
      <c r="A106" s="1">
        <v>95</v>
      </c>
      <c r="B106" s="30">
        <v>1</v>
      </c>
      <c r="C106" s="21" t="s">
        <v>233</v>
      </c>
      <c r="D106" s="22">
        <v>1</v>
      </c>
      <c r="E106" s="22">
        <v>30</v>
      </c>
      <c r="F106" s="16" t="s">
        <v>238</v>
      </c>
      <c r="G106" s="23">
        <v>13</v>
      </c>
      <c r="H106" s="23">
        <v>3</v>
      </c>
      <c r="I106" s="16">
        <v>1</v>
      </c>
      <c r="J106" s="24">
        <v>1</v>
      </c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21" t="s">
        <v>233</v>
      </c>
      <c r="D107" s="22">
        <v>1</v>
      </c>
      <c r="E107" s="22">
        <v>30</v>
      </c>
      <c r="F107" s="16" t="s">
        <v>238</v>
      </c>
      <c r="G107" s="23">
        <v>13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/>
      <c r="U107" s="6"/>
      <c r="V107" s="7"/>
      <c r="W107" s="8"/>
      <c r="X107" s="7"/>
      <c r="Y107" s="7"/>
      <c r="Z107" s="12"/>
      <c r="AA107" s="19"/>
    </row>
    <row r="108" spans="1:27" ht="15.95" customHeight="1" x14ac:dyDescent="0.15">
      <c r="A108" s="1">
        <v>97</v>
      </c>
      <c r="B108" s="30">
        <v>1</v>
      </c>
      <c r="C108" s="21" t="s">
        <v>233</v>
      </c>
      <c r="D108" s="22">
        <v>1</v>
      </c>
      <c r="E108" s="22">
        <v>30</v>
      </c>
      <c r="F108" s="16" t="s">
        <v>238</v>
      </c>
      <c r="G108" s="23">
        <v>12</v>
      </c>
      <c r="H108" s="23">
        <v>4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9">
        <v>1</v>
      </c>
      <c r="S108" s="23">
        <v>1</v>
      </c>
      <c r="T108" s="5">
        <v>0</v>
      </c>
      <c r="U108" s="6">
        <v>0</v>
      </c>
      <c r="V108" s="7">
        <v>1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 t="s">
        <v>233</v>
      </c>
      <c r="D109" s="22">
        <v>1</v>
      </c>
      <c r="E109" s="22">
        <v>30</v>
      </c>
      <c r="F109" s="16" t="s">
        <v>238</v>
      </c>
      <c r="G109" s="23">
        <v>12</v>
      </c>
      <c r="H109" s="23">
        <v>8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/>
      <c r="T109" s="5"/>
      <c r="U109" s="6"/>
      <c r="V109" s="7"/>
      <c r="W109" s="8"/>
      <c r="X109" s="7"/>
      <c r="Y109" s="7"/>
      <c r="Z109" s="12"/>
      <c r="AA109" s="19"/>
    </row>
    <row r="110" spans="1:27" ht="15.95" customHeight="1" x14ac:dyDescent="0.15">
      <c r="A110" s="1">
        <v>99</v>
      </c>
      <c r="B110" s="30">
        <v>1</v>
      </c>
      <c r="C110" s="21" t="s">
        <v>233</v>
      </c>
      <c r="D110" s="22">
        <v>1</v>
      </c>
      <c r="E110" s="22">
        <v>30</v>
      </c>
      <c r="F110" s="16" t="s">
        <v>238</v>
      </c>
      <c r="G110" s="23">
        <v>13</v>
      </c>
      <c r="H110" s="23">
        <v>5</v>
      </c>
      <c r="I110" s="16">
        <v>2</v>
      </c>
      <c r="J110" s="24"/>
      <c r="K110" s="13">
        <v>2</v>
      </c>
      <c r="L110" s="23"/>
      <c r="M110" s="5"/>
      <c r="N110" s="6"/>
      <c r="O110" s="7"/>
      <c r="P110" s="8"/>
      <c r="Q110" s="7"/>
      <c r="R110" s="19"/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233</v>
      </c>
      <c r="D111" s="22">
        <v>1</v>
      </c>
      <c r="E111" s="22">
        <v>30</v>
      </c>
      <c r="F111" s="16" t="s">
        <v>238</v>
      </c>
      <c r="G111" s="23">
        <v>13</v>
      </c>
      <c r="H111" s="23">
        <v>2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/>
      <c r="U111" s="6"/>
      <c r="V111" s="7"/>
      <c r="W111" s="8"/>
      <c r="X111" s="7"/>
      <c r="Y111" s="7"/>
      <c r="Z111" s="12"/>
      <c r="AA111" s="19"/>
    </row>
    <row r="112" spans="1:27" ht="15.95" customHeight="1" x14ac:dyDescent="0.15">
      <c r="A112" s="1">
        <v>101</v>
      </c>
      <c r="B112" s="30">
        <v>1</v>
      </c>
      <c r="C112" s="21" t="s">
        <v>233</v>
      </c>
      <c r="D112" s="22">
        <v>1</v>
      </c>
      <c r="E112" s="22">
        <v>30</v>
      </c>
      <c r="F112" s="16" t="s">
        <v>238</v>
      </c>
      <c r="G112" s="23">
        <v>12</v>
      </c>
      <c r="H112" s="23">
        <v>8</v>
      </c>
      <c r="I112" s="16">
        <v>2</v>
      </c>
      <c r="J112" s="24"/>
      <c r="K112" s="13">
        <v>1</v>
      </c>
      <c r="L112" s="23">
        <v>4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21" t="s">
        <v>233</v>
      </c>
      <c r="D113" s="22">
        <v>1</v>
      </c>
      <c r="E113" s="22">
        <v>30</v>
      </c>
      <c r="F113" s="16" t="s">
        <v>238</v>
      </c>
      <c r="G113" s="23">
        <v>12</v>
      </c>
      <c r="H113" s="23">
        <v>5</v>
      </c>
      <c r="I113" s="16">
        <v>2</v>
      </c>
      <c r="J113" s="24"/>
      <c r="K113" s="13">
        <v>2</v>
      </c>
      <c r="L113" s="23"/>
      <c r="M113" s="5"/>
      <c r="N113" s="6"/>
      <c r="O113" s="7"/>
      <c r="P113" s="8"/>
      <c r="Q113" s="7"/>
      <c r="R113" s="19"/>
      <c r="S113" s="23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 t="s">
        <v>233</v>
      </c>
      <c r="D114" s="22">
        <v>1</v>
      </c>
      <c r="E114" s="22">
        <v>30</v>
      </c>
      <c r="F114" s="16" t="s">
        <v>238</v>
      </c>
      <c r="G114" s="23">
        <v>12</v>
      </c>
      <c r="H114" s="23">
        <v>3</v>
      </c>
      <c r="I114" s="16">
        <v>2</v>
      </c>
      <c r="J114" s="24"/>
      <c r="K114" s="13">
        <v>2</v>
      </c>
      <c r="L114" s="23"/>
      <c r="M114" s="5"/>
      <c r="N114" s="6"/>
      <c r="O114" s="7"/>
      <c r="P114" s="8"/>
      <c r="Q114" s="7"/>
      <c r="R114" s="19"/>
      <c r="S114" s="23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233</v>
      </c>
      <c r="D115" s="22">
        <v>1</v>
      </c>
      <c r="E115" s="22">
        <v>30</v>
      </c>
      <c r="F115" s="16" t="s">
        <v>238</v>
      </c>
      <c r="G115" s="23">
        <v>10</v>
      </c>
      <c r="H115" s="23">
        <v>5</v>
      </c>
      <c r="I115" s="16">
        <v>2</v>
      </c>
      <c r="J115" s="24"/>
      <c r="K115" s="13">
        <v>2</v>
      </c>
      <c r="L115" s="23"/>
      <c r="M115" s="5"/>
      <c r="N115" s="6"/>
      <c r="O115" s="7"/>
      <c r="P115" s="8"/>
      <c r="Q115" s="7"/>
      <c r="R115" s="19"/>
      <c r="S115" s="23">
        <v>2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233</v>
      </c>
      <c r="D116" s="22">
        <v>1</v>
      </c>
      <c r="E116" s="22">
        <v>30</v>
      </c>
      <c r="F116" s="16" t="s">
        <v>238</v>
      </c>
      <c r="G116" s="23">
        <v>10</v>
      </c>
      <c r="H116" s="23">
        <v>3</v>
      </c>
      <c r="I116" s="16">
        <v>2</v>
      </c>
      <c r="J116" s="24"/>
      <c r="K116" s="13">
        <v>2</v>
      </c>
      <c r="L116" s="23"/>
      <c r="M116" s="5"/>
      <c r="N116" s="6"/>
      <c r="O116" s="7"/>
      <c r="P116" s="8"/>
      <c r="Q116" s="7"/>
      <c r="R116" s="19"/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 t="s">
        <v>233</v>
      </c>
      <c r="D117" s="22">
        <v>1</v>
      </c>
      <c r="E117" s="22">
        <v>30</v>
      </c>
      <c r="F117" s="16" t="s">
        <v>238</v>
      </c>
      <c r="G117" s="23">
        <v>12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>
        <v>1</v>
      </c>
      <c r="C118" s="21" t="s">
        <v>233</v>
      </c>
      <c r="D118" s="22">
        <v>1</v>
      </c>
      <c r="E118" s="22">
        <v>30</v>
      </c>
      <c r="F118" s="16" t="s">
        <v>238</v>
      </c>
      <c r="G118" s="23">
        <v>12</v>
      </c>
      <c r="H118" s="23">
        <v>7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9">
        <v>1</v>
      </c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>
        <v>1</v>
      </c>
      <c r="C119" s="21" t="s">
        <v>233</v>
      </c>
      <c r="D119" s="22">
        <v>1</v>
      </c>
      <c r="E119" s="22">
        <v>30</v>
      </c>
      <c r="F119" s="16" t="s">
        <v>238</v>
      </c>
      <c r="G119" s="23">
        <v>10</v>
      </c>
      <c r="H119" s="23">
        <v>3</v>
      </c>
      <c r="I119" s="16">
        <v>2</v>
      </c>
      <c r="J119" s="24"/>
      <c r="K119" s="13">
        <v>2</v>
      </c>
      <c r="L119" s="23"/>
      <c r="M119" s="5"/>
      <c r="N119" s="6"/>
      <c r="O119" s="7"/>
      <c r="P119" s="8"/>
      <c r="Q119" s="7"/>
      <c r="R119" s="19"/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233</v>
      </c>
      <c r="D120" s="22">
        <v>1</v>
      </c>
      <c r="E120" s="22">
        <v>30</v>
      </c>
      <c r="F120" s="16" t="s">
        <v>238</v>
      </c>
      <c r="G120" s="23">
        <v>12</v>
      </c>
      <c r="H120" s="23">
        <v>5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>
        <v>1</v>
      </c>
      <c r="T120" s="5">
        <v>0</v>
      </c>
      <c r="U120" s="6">
        <v>0</v>
      </c>
      <c r="V120" s="7">
        <v>1</v>
      </c>
      <c r="W120" s="8">
        <v>0</v>
      </c>
      <c r="X120" s="7">
        <v>0</v>
      </c>
      <c r="Y120" s="7">
        <v>0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233</v>
      </c>
      <c r="D121" s="22">
        <v>1</v>
      </c>
      <c r="E121" s="22">
        <v>30</v>
      </c>
      <c r="F121" s="16" t="s">
        <v>238</v>
      </c>
      <c r="G121" s="23">
        <v>12</v>
      </c>
      <c r="H121" s="23">
        <v>4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>
        <v>1</v>
      </c>
      <c r="T121" s="5">
        <v>0</v>
      </c>
      <c r="U121" s="6">
        <v>0</v>
      </c>
      <c r="V121" s="7">
        <v>1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233</v>
      </c>
      <c r="D122" s="22">
        <v>1</v>
      </c>
      <c r="E122" s="22">
        <v>30</v>
      </c>
      <c r="F122" s="16" t="s">
        <v>238</v>
      </c>
      <c r="G122" s="23">
        <v>12</v>
      </c>
      <c r="H122" s="23">
        <v>4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21" t="s">
        <v>233</v>
      </c>
      <c r="D123" s="22">
        <v>1</v>
      </c>
      <c r="E123" s="22">
        <v>30</v>
      </c>
      <c r="F123" s="16" t="s">
        <v>238</v>
      </c>
      <c r="G123" s="23">
        <v>11</v>
      </c>
      <c r="H123" s="23">
        <v>3</v>
      </c>
      <c r="I123" s="16">
        <v>2</v>
      </c>
      <c r="J123" s="24"/>
      <c r="K123" s="13">
        <v>3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>
        <v>1</v>
      </c>
      <c r="T123" s="5">
        <v>1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2</v>
      </c>
    </row>
    <row r="124" spans="1:27" ht="15.95" customHeight="1" x14ac:dyDescent="0.15">
      <c r="A124" s="1">
        <v>113</v>
      </c>
      <c r="B124" s="30">
        <v>1</v>
      </c>
      <c r="C124" s="21" t="s">
        <v>233</v>
      </c>
      <c r="D124" s="22">
        <v>1</v>
      </c>
      <c r="E124" s="22">
        <v>30</v>
      </c>
      <c r="F124" s="16" t="s">
        <v>238</v>
      </c>
      <c r="G124" s="23">
        <v>12</v>
      </c>
      <c r="H124" s="23">
        <v>4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>
        <v>1</v>
      </c>
      <c r="C125" s="21" t="s">
        <v>233</v>
      </c>
      <c r="D125" s="22">
        <v>1</v>
      </c>
      <c r="E125" s="22">
        <v>30</v>
      </c>
      <c r="F125" s="16" t="s">
        <v>238</v>
      </c>
      <c r="G125" s="23">
        <v>12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>
        <v>1</v>
      </c>
      <c r="C126" s="21" t="s">
        <v>233</v>
      </c>
      <c r="D126" s="22">
        <v>1</v>
      </c>
      <c r="E126" s="22">
        <v>30</v>
      </c>
      <c r="F126" s="16" t="s">
        <v>238</v>
      </c>
      <c r="G126" s="23">
        <v>12</v>
      </c>
      <c r="H126" s="23">
        <v>7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>
        <v>0</v>
      </c>
      <c r="O126" s="7">
        <v>0</v>
      </c>
      <c r="P126" s="8">
        <v>0</v>
      </c>
      <c r="Q126" s="7">
        <v>0</v>
      </c>
      <c r="R126" s="19">
        <v>1</v>
      </c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21" t="s">
        <v>233</v>
      </c>
      <c r="D127" s="22">
        <v>1</v>
      </c>
      <c r="E127" s="22">
        <v>30</v>
      </c>
      <c r="F127" s="16" t="s">
        <v>238</v>
      </c>
      <c r="G127" s="23">
        <v>9</v>
      </c>
      <c r="H127" s="23">
        <v>4</v>
      </c>
      <c r="I127" s="16">
        <v>2</v>
      </c>
      <c r="J127" s="24"/>
      <c r="K127" s="13">
        <v>2</v>
      </c>
      <c r="L127" s="23"/>
      <c r="M127" s="5"/>
      <c r="N127" s="6"/>
      <c r="O127" s="7"/>
      <c r="P127" s="8"/>
      <c r="Q127" s="7"/>
      <c r="R127" s="19"/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233</v>
      </c>
      <c r="D128" s="22">
        <v>1</v>
      </c>
      <c r="E128" s="22">
        <v>30</v>
      </c>
      <c r="F128" s="16" t="s">
        <v>238</v>
      </c>
      <c r="G128" s="23">
        <v>12</v>
      </c>
      <c r="H128" s="23">
        <v>4</v>
      </c>
      <c r="I128" s="16">
        <v>2</v>
      </c>
      <c r="J128" s="24"/>
      <c r="K128" s="13">
        <v>1</v>
      </c>
      <c r="L128" s="23">
        <v>2</v>
      </c>
      <c r="M128" s="5">
        <v>1</v>
      </c>
      <c r="N128" s="6">
        <v>1</v>
      </c>
      <c r="O128" s="7">
        <v>0</v>
      </c>
      <c r="P128" s="8">
        <v>0</v>
      </c>
      <c r="Q128" s="7">
        <v>0</v>
      </c>
      <c r="R128" s="19">
        <v>2</v>
      </c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21" t="s">
        <v>233</v>
      </c>
      <c r="D129" s="22">
        <v>1</v>
      </c>
      <c r="E129" s="22">
        <v>30</v>
      </c>
      <c r="F129" s="16" t="s">
        <v>238</v>
      </c>
      <c r="G129" s="23">
        <v>11</v>
      </c>
      <c r="H129" s="23">
        <v>4</v>
      </c>
      <c r="I129" s="16">
        <v>2</v>
      </c>
      <c r="J129" s="24"/>
      <c r="K129" s="13">
        <v>3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 t="s">
        <v>233</v>
      </c>
      <c r="D130" s="22">
        <v>1</v>
      </c>
      <c r="E130" s="22">
        <v>30</v>
      </c>
      <c r="F130" s="16" t="s">
        <v>238</v>
      </c>
      <c r="G130" s="23">
        <v>11</v>
      </c>
      <c r="H130" s="23">
        <v>9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9">
        <v>1</v>
      </c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>
        <v>1</v>
      </c>
      <c r="C131" s="21" t="s">
        <v>233</v>
      </c>
      <c r="D131" s="22">
        <v>1</v>
      </c>
      <c r="E131" s="22">
        <v>30</v>
      </c>
      <c r="F131" s="16" t="s">
        <v>238</v>
      </c>
      <c r="G131" s="23">
        <v>11</v>
      </c>
      <c r="H131" s="23">
        <v>6</v>
      </c>
      <c r="I131" s="16">
        <v>2</v>
      </c>
      <c r="J131" s="24"/>
      <c r="K131" s="13">
        <v>1</v>
      </c>
      <c r="L131" s="23">
        <v>1</v>
      </c>
      <c r="M131" s="5">
        <v>1</v>
      </c>
      <c r="N131" s="6">
        <v>1</v>
      </c>
      <c r="O131" s="7">
        <v>0</v>
      </c>
      <c r="P131" s="8">
        <v>0</v>
      </c>
      <c r="Q131" s="7">
        <v>0</v>
      </c>
      <c r="R131" s="19">
        <v>2</v>
      </c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1">
        <v>121</v>
      </c>
      <c r="B132" s="30">
        <v>1</v>
      </c>
      <c r="C132" s="21" t="s">
        <v>233</v>
      </c>
      <c r="D132" s="22">
        <v>1</v>
      </c>
      <c r="E132" s="22">
        <v>30</v>
      </c>
      <c r="F132" s="16" t="s">
        <v>238</v>
      </c>
      <c r="G132" s="23">
        <v>11</v>
      </c>
      <c r="H132" s="23">
        <v>7</v>
      </c>
      <c r="I132" s="16">
        <v>2</v>
      </c>
      <c r="J132" s="24"/>
      <c r="K132" s="13">
        <v>1</v>
      </c>
      <c r="L132" s="23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9">
        <v>1</v>
      </c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>
        <v>1</v>
      </c>
      <c r="C133" s="21" t="s">
        <v>233</v>
      </c>
      <c r="D133" s="22">
        <v>1</v>
      </c>
      <c r="E133" s="22">
        <v>30</v>
      </c>
      <c r="F133" s="16" t="s">
        <v>238</v>
      </c>
      <c r="G133" s="23">
        <v>11</v>
      </c>
      <c r="H133" s="23">
        <v>2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1</v>
      </c>
      <c r="P133" s="8">
        <v>0</v>
      </c>
      <c r="Q133" s="7">
        <v>0</v>
      </c>
      <c r="R133" s="19">
        <v>2</v>
      </c>
      <c r="S133" s="23"/>
      <c r="T133" s="5"/>
      <c r="U133" s="6"/>
      <c r="V133" s="7"/>
      <c r="W133" s="8"/>
      <c r="X133" s="7"/>
      <c r="Y133" s="7"/>
      <c r="Z133" s="12"/>
      <c r="AA133" s="19"/>
    </row>
    <row r="134" spans="1:27" ht="15.95" customHeight="1" x14ac:dyDescent="0.15">
      <c r="A134" s="1">
        <v>123</v>
      </c>
      <c r="B134" s="30">
        <v>1</v>
      </c>
      <c r="C134" s="21" t="s">
        <v>233</v>
      </c>
      <c r="D134" s="22">
        <v>1</v>
      </c>
      <c r="E134" s="22">
        <v>30</v>
      </c>
      <c r="F134" s="16" t="s">
        <v>238</v>
      </c>
      <c r="G134" s="23">
        <v>11</v>
      </c>
      <c r="H134" s="23">
        <v>2</v>
      </c>
      <c r="I134" s="16">
        <v>2</v>
      </c>
      <c r="J134" s="24"/>
      <c r="K134" s="13">
        <v>1</v>
      </c>
      <c r="L134" s="23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>
        <v>1</v>
      </c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>
        <v>1</v>
      </c>
      <c r="C135" s="21" t="s">
        <v>233</v>
      </c>
      <c r="D135" s="22">
        <v>1</v>
      </c>
      <c r="E135" s="22">
        <v>30</v>
      </c>
      <c r="F135" s="16" t="s">
        <v>238</v>
      </c>
      <c r="G135" s="23">
        <v>11</v>
      </c>
      <c r="H135" s="23">
        <v>3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>
        <v>1</v>
      </c>
      <c r="C136" s="21" t="s">
        <v>233</v>
      </c>
      <c r="D136" s="22">
        <v>1</v>
      </c>
      <c r="E136" s="22">
        <v>30</v>
      </c>
      <c r="F136" s="16" t="s">
        <v>238</v>
      </c>
      <c r="G136" s="23">
        <v>11</v>
      </c>
      <c r="H136" s="23">
        <v>8</v>
      </c>
      <c r="I136" s="16">
        <v>2</v>
      </c>
      <c r="J136" s="24"/>
      <c r="K136" s="13">
        <v>2</v>
      </c>
      <c r="L136" s="23"/>
      <c r="M136" s="5"/>
      <c r="N136" s="6"/>
      <c r="O136" s="7"/>
      <c r="P136" s="8"/>
      <c r="Q136" s="7"/>
      <c r="R136" s="19"/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 t="s">
        <v>233</v>
      </c>
      <c r="D137" s="22">
        <v>1</v>
      </c>
      <c r="E137" s="22">
        <v>30</v>
      </c>
      <c r="F137" s="16" t="s">
        <v>238</v>
      </c>
      <c r="G137" s="23">
        <v>11</v>
      </c>
      <c r="H137" s="23">
        <v>6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>
        <v>1</v>
      </c>
      <c r="C138" s="21" t="s">
        <v>233</v>
      </c>
      <c r="D138" s="22">
        <v>1</v>
      </c>
      <c r="E138" s="22">
        <v>30</v>
      </c>
      <c r="F138" s="16" t="s">
        <v>238</v>
      </c>
      <c r="G138" s="23">
        <v>11</v>
      </c>
      <c r="H138" s="23">
        <v>3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>
        <v>1</v>
      </c>
      <c r="C139" s="21" t="s">
        <v>233</v>
      </c>
      <c r="D139" s="22">
        <v>1</v>
      </c>
      <c r="E139" s="22">
        <v>30</v>
      </c>
      <c r="F139" s="16" t="s">
        <v>238</v>
      </c>
      <c r="G139" s="23">
        <v>11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9">
        <v>1</v>
      </c>
      <c r="S139" s="23"/>
      <c r="T139" s="5"/>
      <c r="U139" s="6"/>
      <c r="V139" s="7"/>
      <c r="W139" s="8"/>
      <c r="X139" s="7"/>
      <c r="Y139" s="7"/>
      <c r="Z139" s="12"/>
      <c r="AA139" s="19"/>
    </row>
    <row r="140" spans="1:27" ht="15.95" customHeight="1" x14ac:dyDescent="0.15">
      <c r="A140" s="1">
        <v>129</v>
      </c>
      <c r="B140" s="30">
        <v>1</v>
      </c>
      <c r="C140" s="21" t="s">
        <v>233</v>
      </c>
      <c r="D140" s="22">
        <v>1</v>
      </c>
      <c r="E140" s="22">
        <v>30</v>
      </c>
      <c r="F140" s="16" t="s">
        <v>238</v>
      </c>
      <c r="G140" s="23">
        <v>11</v>
      </c>
      <c r="H140" s="23">
        <v>2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1</v>
      </c>
      <c r="Y140" s="7">
        <v>0</v>
      </c>
      <c r="Z140" s="12">
        <v>0</v>
      </c>
      <c r="AA140" s="19">
        <v>2</v>
      </c>
    </row>
    <row r="141" spans="1:27" ht="15.95" customHeight="1" x14ac:dyDescent="0.15">
      <c r="A141" s="1">
        <v>130</v>
      </c>
      <c r="B141" s="30">
        <v>1</v>
      </c>
      <c r="C141" s="21" t="s">
        <v>233</v>
      </c>
      <c r="D141" s="22">
        <v>1</v>
      </c>
      <c r="E141" s="22">
        <v>30</v>
      </c>
      <c r="F141" s="16" t="s">
        <v>238</v>
      </c>
      <c r="G141" s="23">
        <v>11</v>
      </c>
      <c r="H141" s="23">
        <v>2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9">
        <v>1</v>
      </c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>
        <v>1</v>
      </c>
      <c r="C142" s="21" t="s">
        <v>233</v>
      </c>
      <c r="D142" s="22">
        <v>1</v>
      </c>
      <c r="E142" s="22">
        <v>30</v>
      </c>
      <c r="F142" s="16" t="s">
        <v>238</v>
      </c>
      <c r="G142" s="23">
        <v>11</v>
      </c>
      <c r="H142" s="23">
        <v>3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21" t="s">
        <v>233</v>
      </c>
      <c r="D143" s="22">
        <v>1</v>
      </c>
      <c r="E143" s="22">
        <v>30</v>
      </c>
      <c r="F143" s="16" t="s">
        <v>238</v>
      </c>
      <c r="G143" s="23">
        <v>11</v>
      </c>
      <c r="H143" s="23">
        <v>6</v>
      </c>
      <c r="I143" s="16">
        <v>2</v>
      </c>
      <c r="J143" s="24"/>
      <c r="K143" s="13">
        <v>1</v>
      </c>
      <c r="L143" s="23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9">
        <v>1</v>
      </c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>
        <v>1</v>
      </c>
      <c r="C144" s="21" t="s">
        <v>233</v>
      </c>
      <c r="D144" s="22">
        <v>1</v>
      </c>
      <c r="E144" s="22">
        <v>30</v>
      </c>
      <c r="F144" s="16" t="s">
        <v>238</v>
      </c>
      <c r="G144" s="23">
        <v>10</v>
      </c>
      <c r="H144" s="23">
        <v>4</v>
      </c>
      <c r="I144" s="16">
        <v>2</v>
      </c>
      <c r="J144" s="24"/>
      <c r="K144" s="13">
        <v>1</v>
      </c>
      <c r="L144" s="23">
        <v>5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>
        <v>1</v>
      </c>
      <c r="C145" s="21" t="s">
        <v>233</v>
      </c>
      <c r="D145" s="22">
        <v>1</v>
      </c>
      <c r="E145" s="22">
        <v>30</v>
      </c>
      <c r="F145" s="16" t="s">
        <v>238</v>
      </c>
      <c r="G145" s="23">
        <v>11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>
        <v>1</v>
      </c>
      <c r="C146" s="21" t="s">
        <v>233</v>
      </c>
      <c r="D146" s="22">
        <v>1</v>
      </c>
      <c r="E146" s="22">
        <v>30</v>
      </c>
      <c r="F146" s="16" t="s">
        <v>238</v>
      </c>
      <c r="G146" s="23">
        <v>10</v>
      </c>
      <c r="H146" s="23">
        <v>3</v>
      </c>
      <c r="I146" s="16">
        <v>2</v>
      </c>
      <c r="J146" s="24"/>
      <c r="K146" s="13">
        <v>3</v>
      </c>
      <c r="L146" s="23">
        <v>1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9">
        <v>2</v>
      </c>
      <c r="S146" s="23">
        <v>1</v>
      </c>
      <c r="T146" s="5">
        <v>0</v>
      </c>
      <c r="U146" s="6">
        <v>0</v>
      </c>
      <c r="V146" s="7">
        <v>1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233</v>
      </c>
      <c r="D147" s="22">
        <v>1</v>
      </c>
      <c r="E147" s="22">
        <v>30</v>
      </c>
      <c r="F147" s="16" t="s">
        <v>238</v>
      </c>
      <c r="G147" s="23">
        <v>11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21" t="s">
        <v>233</v>
      </c>
      <c r="D148" s="22">
        <v>1</v>
      </c>
      <c r="E148" s="22">
        <v>30</v>
      </c>
      <c r="F148" s="16" t="s">
        <v>238</v>
      </c>
      <c r="G148" s="23">
        <v>10</v>
      </c>
      <c r="H148" s="23">
        <v>8</v>
      </c>
      <c r="I148" s="16">
        <v>2</v>
      </c>
      <c r="J148" s="24"/>
      <c r="K148" s="13">
        <v>2</v>
      </c>
      <c r="L148" s="23"/>
      <c r="M148" s="5"/>
      <c r="N148" s="6"/>
      <c r="O148" s="7"/>
      <c r="P148" s="8"/>
      <c r="Q148" s="7"/>
      <c r="R148" s="19"/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233</v>
      </c>
      <c r="D149" s="22">
        <v>1</v>
      </c>
      <c r="E149" s="22">
        <v>30</v>
      </c>
      <c r="F149" s="16" t="s">
        <v>238</v>
      </c>
      <c r="G149" s="23">
        <v>10</v>
      </c>
      <c r="H149" s="23">
        <v>6</v>
      </c>
      <c r="I149" s="16">
        <v>2</v>
      </c>
      <c r="J149" s="24"/>
      <c r="K149" s="13">
        <v>2</v>
      </c>
      <c r="L149" s="23"/>
      <c r="M149" s="5"/>
      <c r="N149" s="6"/>
      <c r="O149" s="7"/>
      <c r="P149" s="8"/>
      <c r="Q149" s="7"/>
      <c r="R149" s="19"/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1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 t="s">
        <v>233</v>
      </c>
      <c r="D150" s="22">
        <v>1</v>
      </c>
      <c r="E150" s="22">
        <v>30</v>
      </c>
      <c r="F150" s="16" t="s">
        <v>238</v>
      </c>
      <c r="G150" s="23">
        <v>10</v>
      </c>
      <c r="H150" s="23">
        <v>5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21" t="s">
        <v>233</v>
      </c>
      <c r="D151" s="22">
        <v>1</v>
      </c>
      <c r="E151" s="22">
        <v>30</v>
      </c>
      <c r="F151" s="16" t="s">
        <v>238</v>
      </c>
      <c r="G151" s="23">
        <v>10</v>
      </c>
      <c r="H151" s="23">
        <v>4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>
        <v>1</v>
      </c>
      <c r="C152" s="21" t="s">
        <v>233</v>
      </c>
      <c r="D152" s="22">
        <v>1</v>
      </c>
      <c r="E152" s="22">
        <v>30</v>
      </c>
      <c r="F152" s="16" t="s">
        <v>238</v>
      </c>
      <c r="G152" s="23">
        <v>10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9">
        <v>1</v>
      </c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>
        <v>1</v>
      </c>
      <c r="C153" s="21" t="s">
        <v>233</v>
      </c>
      <c r="D153" s="22">
        <v>1</v>
      </c>
      <c r="E153" s="22">
        <v>30</v>
      </c>
      <c r="F153" s="16" t="s">
        <v>238</v>
      </c>
      <c r="G153" s="23">
        <v>10</v>
      </c>
      <c r="H153" s="23">
        <v>4</v>
      </c>
      <c r="I153" s="16">
        <v>2</v>
      </c>
      <c r="J153" s="24"/>
      <c r="K153" s="13">
        <v>2</v>
      </c>
      <c r="L153" s="23"/>
      <c r="M153" s="5"/>
      <c r="N153" s="6"/>
      <c r="O153" s="7"/>
      <c r="P153" s="8"/>
      <c r="Q153" s="7"/>
      <c r="R153" s="19"/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 t="s">
        <v>233</v>
      </c>
      <c r="D154" s="22">
        <v>1</v>
      </c>
      <c r="E154" s="22">
        <v>30</v>
      </c>
      <c r="F154" s="16" t="s">
        <v>238</v>
      </c>
      <c r="G154" s="23">
        <v>10</v>
      </c>
      <c r="H154" s="23">
        <v>3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9">
        <v>1</v>
      </c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>
        <v>1</v>
      </c>
      <c r="C155" s="21" t="s">
        <v>233</v>
      </c>
      <c r="D155" s="22">
        <v>1</v>
      </c>
      <c r="E155" s="22">
        <v>30</v>
      </c>
      <c r="F155" s="16" t="s">
        <v>238</v>
      </c>
      <c r="G155" s="23">
        <v>10</v>
      </c>
      <c r="H155" s="23">
        <v>3</v>
      </c>
      <c r="I155" s="16">
        <v>2</v>
      </c>
      <c r="J155" s="24"/>
      <c r="K155" s="13">
        <v>1</v>
      </c>
      <c r="L155" s="23">
        <v>3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>
        <v>1</v>
      </c>
      <c r="C156" s="21" t="s">
        <v>233</v>
      </c>
      <c r="D156" s="22">
        <v>1</v>
      </c>
      <c r="E156" s="22">
        <v>30</v>
      </c>
      <c r="F156" s="16" t="s">
        <v>238</v>
      </c>
      <c r="G156" s="23">
        <v>10</v>
      </c>
      <c r="H156" s="23">
        <v>4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>
        <v>1</v>
      </c>
      <c r="C157" s="21" t="s">
        <v>233</v>
      </c>
      <c r="D157" s="22">
        <v>1</v>
      </c>
      <c r="E157" s="22">
        <v>30</v>
      </c>
      <c r="F157" s="16" t="s">
        <v>238</v>
      </c>
      <c r="G157" s="23">
        <v>10</v>
      </c>
      <c r="H157" s="23">
        <v>2</v>
      </c>
      <c r="I157" s="16">
        <v>2</v>
      </c>
      <c r="J157" s="24"/>
      <c r="K157" s="13">
        <v>3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 t="s">
        <v>233</v>
      </c>
      <c r="D158" s="22">
        <v>1</v>
      </c>
      <c r="E158" s="22">
        <v>30</v>
      </c>
      <c r="F158" s="16" t="s">
        <v>238</v>
      </c>
      <c r="G158" s="23">
        <v>10</v>
      </c>
      <c r="H158" s="23">
        <v>5</v>
      </c>
      <c r="I158" s="16">
        <v>2</v>
      </c>
      <c r="J158" s="24"/>
      <c r="K158" s="13">
        <v>2</v>
      </c>
      <c r="L158" s="23"/>
      <c r="M158" s="5"/>
      <c r="N158" s="6"/>
      <c r="O158" s="7"/>
      <c r="P158" s="8"/>
      <c r="Q158" s="7"/>
      <c r="R158" s="19"/>
      <c r="S158" s="23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 t="s">
        <v>233</v>
      </c>
      <c r="D159" s="22">
        <v>1</v>
      </c>
      <c r="E159" s="22">
        <v>30</v>
      </c>
      <c r="F159" s="16" t="s">
        <v>238</v>
      </c>
      <c r="G159" s="23">
        <v>10</v>
      </c>
      <c r="H159" s="23">
        <v>6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>
        <v>1</v>
      </c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>
        <v>1</v>
      </c>
      <c r="C160" s="21" t="s">
        <v>233</v>
      </c>
      <c r="D160" s="22">
        <v>1</v>
      </c>
      <c r="E160" s="22">
        <v>30</v>
      </c>
      <c r="F160" s="16" t="s">
        <v>238</v>
      </c>
      <c r="G160" s="23">
        <v>10</v>
      </c>
      <c r="H160" s="23">
        <v>3</v>
      </c>
      <c r="I160" s="16">
        <v>2</v>
      </c>
      <c r="J160" s="24"/>
      <c r="K160" s="13">
        <v>2</v>
      </c>
      <c r="L160" s="23"/>
      <c r="M160" s="5"/>
      <c r="N160" s="6"/>
      <c r="O160" s="7"/>
      <c r="P160" s="8"/>
      <c r="Q160" s="7"/>
      <c r="R160" s="19"/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1</v>
      </c>
      <c r="Y160" s="7">
        <v>1</v>
      </c>
      <c r="Z160" s="12">
        <v>0</v>
      </c>
      <c r="AA160" s="19">
        <v>3</v>
      </c>
    </row>
    <row r="161" spans="1:27" ht="15.95" customHeight="1" x14ac:dyDescent="0.15">
      <c r="A161" s="1">
        <v>150</v>
      </c>
      <c r="B161" s="30">
        <v>1</v>
      </c>
      <c r="C161" s="21" t="s">
        <v>233</v>
      </c>
      <c r="D161" s="22">
        <v>1</v>
      </c>
      <c r="E161" s="22">
        <v>30</v>
      </c>
      <c r="F161" s="16" t="s">
        <v>238</v>
      </c>
      <c r="G161" s="23">
        <v>10</v>
      </c>
      <c r="H161" s="23">
        <v>2</v>
      </c>
      <c r="I161" s="16">
        <v>2</v>
      </c>
      <c r="J161" s="24"/>
      <c r="K161" s="13">
        <v>2</v>
      </c>
      <c r="L161" s="23"/>
      <c r="M161" s="5"/>
      <c r="N161" s="6"/>
      <c r="O161" s="7"/>
      <c r="P161" s="8"/>
      <c r="Q161" s="7"/>
      <c r="R161" s="19"/>
      <c r="S161" s="23">
        <v>1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 t="s">
        <v>233</v>
      </c>
      <c r="D162" s="22">
        <v>1</v>
      </c>
      <c r="E162" s="22">
        <v>30</v>
      </c>
      <c r="F162" s="16" t="s">
        <v>238</v>
      </c>
      <c r="G162" s="23">
        <v>10</v>
      </c>
      <c r="H162" s="23">
        <v>8</v>
      </c>
      <c r="I162" s="16">
        <v>2</v>
      </c>
      <c r="J162" s="24"/>
      <c r="K162" s="13">
        <v>2</v>
      </c>
      <c r="L162" s="23"/>
      <c r="M162" s="5"/>
      <c r="N162" s="6"/>
      <c r="O162" s="7"/>
      <c r="P162" s="8"/>
      <c r="Q162" s="7"/>
      <c r="R162" s="19"/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 t="s">
        <v>233</v>
      </c>
      <c r="D163" s="22">
        <v>1</v>
      </c>
      <c r="E163" s="22">
        <v>30</v>
      </c>
      <c r="F163" s="16" t="s">
        <v>238</v>
      </c>
      <c r="G163" s="23">
        <v>10</v>
      </c>
      <c r="H163" s="23">
        <v>8</v>
      </c>
      <c r="I163" s="16">
        <v>2</v>
      </c>
      <c r="J163" s="24"/>
      <c r="K163" s="13">
        <v>2</v>
      </c>
      <c r="L163" s="23"/>
      <c r="M163" s="5"/>
      <c r="N163" s="6"/>
      <c r="O163" s="7"/>
      <c r="P163" s="8"/>
      <c r="Q163" s="7"/>
      <c r="R163" s="19"/>
      <c r="S163" s="23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 t="s">
        <v>233</v>
      </c>
      <c r="D164" s="22">
        <v>1</v>
      </c>
      <c r="E164" s="22">
        <v>30</v>
      </c>
      <c r="F164" s="16" t="s">
        <v>238</v>
      </c>
      <c r="G164" s="23">
        <v>10</v>
      </c>
      <c r="H164" s="23">
        <v>6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>
        <v>1</v>
      </c>
      <c r="C165" s="21" t="s">
        <v>233</v>
      </c>
      <c r="D165" s="22">
        <v>1</v>
      </c>
      <c r="E165" s="22">
        <v>30</v>
      </c>
      <c r="F165" s="16" t="s">
        <v>238</v>
      </c>
      <c r="G165" s="23">
        <v>10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>
        <v>1</v>
      </c>
      <c r="N165" s="6">
        <v>0</v>
      </c>
      <c r="O165" s="7">
        <v>0</v>
      </c>
      <c r="P165" s="8">
        <v>0</v>
      </c>
      <c r="Q165" s="7">
        <v>0</v>
      </c>
      <c r="R165" s="19">
        <v>1</v>
      </c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>
        <v>1</v>
      </c>
      <c r="C166" s="21" t="s">
        <v>233</v>
      </c>
      <c r="D166" s="22">
        <v>1</v>
      </c>
      <c r="E166" s="22">
        <v>30</v>
      </c>
      <c r="F166" s="16" t="s">
        <v>238</v>
      </c>
      <c r="G166" s="23">
        <v>10</v>
      </c>
      <c r="H166" s="23">
        <v>6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>
        <v>1</v>
      </c>
      <c r="C167" s="21" t="s">
        <v>233</v>
      </c>
      <c r="D167" s="22">
        <v>1</v>
      </c>
      <c r="E167" s="22">
        <v>30</v>
      </c>
      <c r="F167" s="16" t="s">
        <v>238</v>
      </c>
      <c r="G167" s="23">
        <v>10</v>
      </c>
      <c r="H167" s="23">
        <v>4</v>
      </c>
      <c r="I167" s="16">
        <v>2</v>
      </c>
      <c r="J167" s="24"/>
      <c r="K167" s="13">
        <v>3</v>
      </c>
      <c r="L167" s="23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9">
        <v>1</v>
      </c>
      <c r="S167" s="23">
        <v>1</v>
      </c>
      <c r="T167" s="5">
        <v>0</v>
      </c>
      <c r="U167" s="6">
        <v>0</v>
      </c>
      <c r="V167" s="7">
        <v>1</v>
      </c>
      <c r="W167" s="8">
        <v>0</v>
      </c>
      <c r="X167" s="7">
        <v>0</v>
      </c>
      <c r="Y167" s="7">
        <v>0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 t="s">
        <v>233</v>
      </c>
      <c r="D168" s="22">
        <v>1</v>
      </c>
      <c r="E168" s="22">
        <v>30</v>
      </c>
      <c r="F168" s="16" t="s">
        <v>238</v>
      </c>
      <c r="G168" s="23">
        <v>10</v>
      </c>
      <c r="H168" s="23">
        <v>4</v>
      </c>
      <c r="I168" s="16">
        <v>2</v>
      </c>
      <c r="J168" s="24"/>
      <c r="K168" s="13">
        <v>2</v>
      </c>
      <c r="L168" s="23"/>
      <c r="M168" s="5"/>
      <c r="N168" s="6"/>
      <c r="O168" s="7"/>
      <c r="P168" s="8"/>
      <c r="Q168" s="7"/>
      <c r="R168" s="19"/>
      <c r="S168" s="23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 t="s">
        <v>233</v>
      </c>
      <c r="D169" s="22">
        <v>1</v>
      </c>
      <c r="E169" s="22">
        <v>30</v>
      </c>
      <c r="F169" s="16" t="s">
        <v>238</v>
      </c>
      <c r="G169" s="23">
        <v>10</v>
      </c>
      <c r="H169" s="23">
        <v>4</v>
      </c>
      <c r="I169" s="16">
        <v>2</v>
      </c>
      <c r="J169" s="24"/>
      <c r="K169" s="13">
        <v>2</v>
      </c>
      <c r="L169" s="23"/>
      <c r="M169" s="5"/>
      <c r="N169" s="6"/>
      <c r="O169" s="7"/>
      <c r="P169" s="8"/>
      <c r="Q169" s="7"/>
      <c r="R169" s="19"/>
      <c r="S169" s="23">
        <v>1</v>
      </c>
      <c r="T169" s="5">
        <v>0</v>
      </c>
      <c r="U169" s="6">
        <v>1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 t="s">
        <v>233</v>
      </c>
      <c r="D170" s="22">
        <v>1</v>
      </c>
      <c r="E170" s="22">
        <v>30</v>
      </c>
      <c r="F170" s="16" t="s">
        <v>238</v>
      </c>
      <c r="G170" s="23">
        <v>10</v>
      </c>
      <c r="H170" s="23">
        <v>5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>
        <v>1</v>
      </c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21" t="s">
        <v>233</v>
      </c>
      <c r="D171" s="22">
        <v>1</v>
      </c>
      <c r="E171" s="22">
        <v>30</v>
      </c>
      <c r="F171" s="16" t="s">
        <v>238</v>
      </c>
      <c r="G171" s="23">
        <v>10</v>
      </c>
      <c r="H171" s="23">
        <v>3</v>
      </c>
      <c r="I171" s="16">
        <v>2</v>
      </c>
      <c r="J171" s="24"/>
      <c r="K171" s="13">
        <v>3</v>
      </c>
      <c r="L171" s="23">
        <v>1</v>
      </c>
      <c r="M171" s="5">
        <v>0</v>
      </c>
      <c r="N171" s="6">
        <v>0</v>
      </c>
      <c r="O171" s="7">
        <v>1</v>
      </c>
      <c r="P171" s="8">
        <v>0</v>
      </c>
      <c r="Q171" s="7">
        <v>0</v>
      </c>
      <c r="R171" s="19">
        <v>1</v>
      </c>
      <c r="S171" s="23">
        <v>1</v>
      </c>
      <c r="T171" s="5">
        <v>0</v>
      </c>
      <c r="U171" s="6">
        <v>0</v>
      </c>
      <c r="V171" s="7">
        <v>1</v>
      </c>
      <c r="W171" s="8">
        <v>0</v>
      </c>
      <c r="X171" s="7">
        <v>0</v>
      </c>
      <c r="Y171" s="7">
        <v>0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233</v>
      </c>
      <c r="D172" s="22">
        <v>1</v>
      </c>
      <c r="E172" s="22">
        <v>30</v>
      </c>
      <c r="F172" s="16" t="s">
        <v>238</v>
      </c>
      <c r="G172" s="23">
        <v>10</v>
      </c>
      <c r="H172" s="23">
        <v>7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>
        <v>1</v>
      </c>
      <c r="C173" s="21" t="s">
        <v>233</v>
      </c>
      <c r="D173" s="22">
        <v>1</v>
      </c>
      <c r="E173" s="22">
        <v>30</v>
      </c>
      <c r="F173" s="16" t="s">
        <v>238</v>
      </c>
      <c r="G173" s="23">
        <v>10</v>
      </c>
      <c r="H173" s="23">
        <v>2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>
        <v>1</v>
      </c>
      <c r="C174" s="21" t="s">
        <v>233</v>
      </c>
      <c r="D174" s="22">
        <v>1</v>
      </c>
      <c r="E174" s="22">
        <v>30</v>
      </c>
      <c r="F174" s="16" t="s">
        <v>238</v>
      </c>
      <c r="G174" s="23">
        <v>10</v>
      </c>
      <c r="H174" s="23">
        <v>1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21" t="s">
        <v>233</v>
      </c>
      <c r="D175" s="22">
        <v>1</v>
      </c>
      <c r="E175" s="22">
        <v>30</v>
      </c>
      <c r="F175" s="16" t="s">
        <v>238</v>
      </c>
      <c r="G175" s="23">
        <v>10</v>
      </c>
      <c r="H175" s="23">
        <v>3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>
        <v>1</v>
      </c>
      <c r="C176" s="21" t="s">
        <v>233</v>
      </c>
      <c r="D176" s="22">
        <v>1</v>
      </c>
      <c r="E176" s="22">
        <v>30</v>
      </c>
      <c r="F176" s="16" t="s">
        <v>238</v>
      </c>
      <c r="G176" s="23">
        <v>10</v>
      </c>
      <c r="H176" s="23">
        <v>9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>
        <v>1</v>
      </c>
      <c r="C177" s="21" t="s">
        <v>233</v>
      </c>
      <c r="D177" s="22">
        <v>1</v>
      </c>
      <c r="E177" s="22">
        <v>30</v>
      </c>
      <c r="F177" s="16" t="s">
        <v>238</v>
      </c>
      <c r="G177" s="23">
        <v>10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1</v>
      </c>
      <c r="P177" s="8">
        <v>0</v>
      </c>
      <c r="Q177" s="7">
        <v>0</v>
      </c>
      <c r="R177" s="19">
        <v>2</v>
      </c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>
        <v>1</v>
      </c>
      <c r="C178" s="21" t="s">
        <v>233</v>
      </c>
      <c r="D178" s="22">
        <v>1</v>
      </c>
      <c r="E178" s="22">
        <v>30</v>
      </c>
      <c r="F178" s="16" t="s">
        <v>238</v>
      </c>
      <c r="G178" s="23">
        <v>10</v>
      </c>
      <c r="H178" s="23">
        <v>5</v>
      </c>
      <c r="I178" s="16">
        <v>2</v>
      </c>
      <c r="J178" s="24"/>
      <c r="K178" s="13">
        <v>1</v>
      </c>
      <c r="L178" s="23">
        <v>1</v>
      </c>
      <c r="M178" s="5">
        <v>1</v>
      </c>
      <c r="N178" s="6">
        <v>1</v>
      </c>
      <c r="O178" s="7">
        <v>0</v>
      </c>
      <c r="P178" s="8">
        <v>0</v>
      </c>
      <c r="Q178" s="7">
        <v>0</v>
      </c>
      <c r="R178" s="19">
        <v>2</v>
      </c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>
        <v>1</v>
      </c>
      <c r="C179" s="21" t="s">
        <v>233</v>
      </c>
      <c r="D179" s="22">
        <v>1</v>
      </c>
      <c r="E179" s="22">
        <v>30</v>
      </c>
      <c r="F179" s="16" t="s">
        <v>238</v>
      </c>
      <c r="G179" s="23">
        <v>10</v>
      </c>
      <c r="H179" s="23">
        <v>6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>
        <v>1</v>
      </c>
      <c r="C180" s="21" t="s">
        <v>233</v>
      </c>
      <c r="D180" s="22">
        <v>1</v>
      </c>
      <c r="E180" s="22">
        <v>30</v>
      </c>
      <c r="F180" s="16" t="s">
        <v>238</v>
      </c>
      <c r="G180" s="23">
        <v>9</v>
      </c>
      <c r="H180" s="23">
        <v>3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>
        <v>1</v>
      </c>
      <c r="C181" s="21" t="s">
        <v>233</v>
      </c>
      <c r="D181" s="22">
        <v>1</v>
      </c>
      <c r="E181" s="22">
        <v>30</v>
      </c>
      <c r="F181" s="16" t="s">
        <v>238</v>
      </c>
      <c r="G181" s="23">
        <v>9</v>
      </c>
      <c r="H181" s="23">
        <v>5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>
        <v>1</v>
      </c>
      <c r="C182" s="21" t="s">
        <v>233</v>
      </c>
      <c r="D182" s="22">
        <v>1</v>
      </c>
      <c r="E182" s="22">
        <v>30</v>
      </c>
      <c r="F182" s="16" t="s">
        <v>238</v>
      </c>
      <c r="G182" s="23">
        <v>9</v>
      </c>
      <c r="H182" s="23">
        <v>5</v>
      </c>
      <c r="I182" s="16">
        <v>2</v>
      </c>
      <c r="J182" s="24"/>
      <c r="K182" s="13">
        <v>3</v>
      </c>
      <c r="L182" s="23">
        <v>1</v>
      </c>
      <c r="M182" s="5">
        <v>0</v>
      </c>
      <c r="N182" s="6">
        <v>2</v>
      </c>
      <c r="O182" s="7">
        <v>0</v>
      </c>
      <c r="P182" s="8">
        <v>0</v>
      </c>
      <c r="Q182" s="7">
        <v>0</v>
      </c>
      <c r="R182" s="19">
        <v>2</v>
      </c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 t="s">
        <v>233</v>
      </c>
      <c r="D183" s="22">
        <v>1</v>
      </c>
      <c r="E183" s="22">
        <v>30</v>
      </c>
      <c r="F183" s="16" t="s">
        <v>238</v>
      </c>
      <c r="G183" s="23">
        <v>9</v>
      </c>
      <c r="H183" s="23">
        <v>3</v>
      </c>
      <c r="I183" s="16">
        <v>2</v>
      </c>
      <c r="J183" s="24"/>
      <c r="K183" s="13">
        <v>1</v>
      </c>
      <c r="L183" s="23">
        <v>2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>
        <v>1</v>
      </c>
      <c r="C184" s="21" t="s">
        <v>233</v>
      </c>
      <c r="D184" s="22">
        <v>1</v>
      </c>
      <c r="E184" s="22">
        <v>30</v>
      </c>
      <c r="F184" s="16" t="s">
        <v>238</v>
      </c>
      <c r="G184" s="23">
        <v>9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>
        <v>1</v>
      </c>
      <c r="C185" s="21" t="s">
        <v>233</v>
      </c>
      <c r="D185" s="22">
        <v>1</v>
      </c>
      <c r="E185" s="22">
        <v>30</v>
      </c>
      <c r="F185" s="16" t="s">
        <v>238</v>
      </c>
      <c r="G185" s="23">
        <v>9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>
        <v>1</v>
      </c>
      <c r="C186" s="21" t="s">
        <v>233</v>
      </c>
      <c r="D186" s="22">
        <v>1</v>
      </c>
      <c r="E186" s="22">
        <v>30</v>
      </c>
      <c r="F186" s="16" t="s">
        <v>238</v>
      </c>
      <c r="G186" s="23">
        <v>9</v>
      </c>
      <c r="H186" s="23">
        <v>6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>
        <v>1</v>
      </c>
      <c r="C187" s="21" t="s">
        <v>233</v>
      </c>
      <c r="D187" s="22">
        <v>1</v>
      </c>
      <c r="E187" s="22">
        <v>30</v>
      </c>
      <c r="F187" s="16" t="s">
        <v>238</v>
      </c>
      <c r="G187" s="23">
        <v>9</v>
      </c>
      <c r="H187" s="23">
        <v>7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>
        <v>0</v>
      </c>
      <c r="O187" s="7">
        <v>0</v>
      </c>
      <c r="P187" s="8">
        <v>0</v>
      </c>
      <c r="Q187" s="7">
        <v>0</v>
      </c>
      <c r="R187" s="19">
        <v>1</v>
      </c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>
        <v>1</v>
      </c>
      <c r="C188" s="21" t="s">
        <v>233</v>
      </c>
      <c r="D188" s="22">
        <v>1</v>
      </c>
      <c r="E188" s="22">
        <v>30</v>
      </c>
      <c r="F188" s="16" t="s">
        <v>238</v>
      </c>
      <c r="G188" s="23">
        <v>9</v>
      </c>
      <c r="H188" s="23">
        <v>8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/>
      <c r="T188" s="5"/>
      <c r="U188" s="6"/>
      <c r="V188" s="7"/>
      <c r="W188" s="8"/>
      <c r="X188" s="7"/>
      <c r="Y188" s="7"/>
      <c r="Z188" s="12"/>
      <c r="AA188" s="19"/>
    </row>
    <row r="189" spans="1:27" ht="15.95" customHeight="1" x14ac:dyDescent="0.15">
      <c r="A189" s="1">
        <v>178</v>
      </c>
      <c r="B189" s="30">
        <v>1</v>
      </c>
      <c r="C189" s="21" t="s">
        <v>233</v>
      </c>
      <c r="D189" s="22">
        <v>1</v>
      </c>
      <c r="E189" s="22">
        <v>30</v>
      </c>
      <c r="F189" s="16" t="s">
        <v>238</v>
      </c>
      <c r="G189" s="23">
        <v>9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>
        <v>1</v>
      </c>
      <c r="C190" s="21" t="s">
        <v>233</v>
      </c>
      <c r="D190" s="22">
        <v>1</v>
      </c>
      <c r="E190" s="22">
        <v>30</v>
      </c>
      <c r="F190" s="16" t="s">
        <v>238</v>
      </c>
      <c r="G190" s="23">
        <v>9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>
        <v>1</v>
      </c>
      <c r="C191" s="21" t="s">
        <v>233</v>
      </c>
      <c r="D191" s="22">
        <v>1</v>
      </c>
      <c r="E191" s="22">
        <v>30</v>
      </c>
      <c r="F191" s="16" t="s">
        <v>238</v>
      </c>
      <c r="G191" s="23">
        <v>9</v>
      </c>
      <c r="H191" s="23">
        <v>2</v>
      </c>
      <c r="I191" s="16">
        <v>2</v>
      </c>
      <c r="J191" s="24"/>
      <c r="K191" s="13">
        <v>2</v>
      </c>
      <c r="L191" s="23"/>
      <c r="M191" s="5"/>
      <c r="N191" s="6"/>
      <c r="O191" s="7"/>
      <c r="P191" s="8"/>
      <c r="Q191" s="7"/>
      <c r="R191" s="19"/>
      <c r="S191" s="23">
        <v>1</v>
      </c>
      <c r="T191" s="5">
        <v>0</v>
      </c>
      <c r="U191" s="6">
        <v>1</v>
      </c>
      <c r="V191" s="7">
        <v>0</v>
      </c>
      <c r="W191" s="8">
        <v>0</v>
      </c>
      <c r="X191" s="7">
        <v>1</v>
      </c>
      <c r="Y191" s="7">
        <v>0</v>
      </c>
      <c r="Z191" s="12">
        <v>0</v>
      </c>
      <c r="AA191" s="19">
        <v>2</v>
      </c>
    </row>
    <row r="192" spans="1:27" ht="15.95" customHeight="1" x14ac:dyDescent="0.15">
      <c r="A192" s="1">
        <v>181</v>
      </c>
      <c r="B192" s="30">
        <v>1</v>
      </c>
      <c r="C192" s="21" t="s">
        <v>233</v>
      </c>
      <c r="D192" s="22">
        <v>1</v>
      </c>
      <c r="E192" s="22">
        <v>30</v>
      </c>
      <c r="F192" s="16" t="s">
        <v>238</v>
      </c>
      <c r="G192" s="23">
        <v>9</v>
      </c>
      <c r="H192" s="23">
        <v>4</v>
      </c>
      <c r="I192" s="16">
        <v>2</v>
      </c>
      <c r="J192" s="24"/>
      <c r="K192" s="13">
        <v>2</v>
      </c>
      <c r="L192" s="23"/>
      <c r="M192" s="5"/>
      <c r="N192" s="6"/>
      <c r="O192" s="7"/>
      <c r="P192" s="8"/>
      <c r="Q192" s="7"/>
      <c r="R192" s="19"/>
      <c r="S192" s="23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 t="s">
        <v>233</v>
      </c>
      <c r="D193" s="22">
        <v>1</v>
      </c>
      <c r="E193" s="22">
        <v>30</v>
      </c>
      <c r="F193" s="16" t="s">
        <v>238</v>
      </c>
      <c r="G193" s="23">
        <v>9</v>
      </c>
      <c r="H193" s="23">
        <v>6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>
        <v>1</v>
      </c>
      <c r="C194" s="21" t="s">
        <v>233</v>
      </c>
      <c r="D194" s="22">
        <v>1</v>
      </c>
      <c r="E194" s="22">
        <v>30</v>
      </c>
      <c r="F194" s="16" t="s">
        <v>238</v>
      </c>
      <c r="G194" s="23">
        <v>9</v>
      </c>
      <c r="H194" s="23">
        <v>7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>
        <v>1</v>
      </c>
      <c r="C195" s="21" t="s">
        <v>233</v>
      </c>
      <c r="D195" s="22">
        <v>1</v>
      </c>
      <c r="E195" s="22">
        <v>30</v>
      </c>
      <c r="F195" s="16" t="s">
        <v>238</v>
      </c>
      <c r="G195" s="23">
        <v>9</v>
      </c>
      <c r="H195" s="23">
        <v>5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9">
        <v>1</v>
      </c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>
        <v>1</v>
      </c>
      <c r="C196" s="21" t="s">
        <v>233</v>
      </c>
      <c r="D196" s="22">
        <v>1</v>
      </c>
      <c r="E196" s="22">
        <v>30</v>
      </c>
      <c r="F196" s="16" t="s">
        <v>238</v>
      </c>
      <c r="G196" s="23">
        <v>9</v>
      </c>
      <c r="H196" s="23">
        <v>5</v>
      </c>
      <c r="I196" s="16">
        <v>2</v>
      </c>
      <c r="J196" s="24"/>
      <c r="K196" s="13">
        <v>3</v>
      </c>
      <c r="L196" s="23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>
        <v>1</v>
      </c>
      <c r="S196" s="23">
        <v>1</v>
      </c>
      <c r="T196" s="5">
        <v>0</v>
      </c>
      <c r="U196" s="6">
        <v>0</v>
      </c>
      <c r="V196" s="7">
        <v>1</v>
      </c>
      <c r="W196" s="8">
        <v>0</v>
      </c>
      <c r="X196" s="7">
        <v>0</v>
      </c>
      <c r="Y196" s="7">
        <v>0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 t="s">
        <v>233</v>
      </c>
      <c r="D197" s="22">
        <v>1</v>
      </c>
      <c r="E197" s="22">
        <v>30</v>
      </c>
      <c r="F197" s="16" t="s">
        <v>238</v>
      </c>
      <c r="G197" s="23">
        <v>9</v>
      </c>
      <c r="H197" s="23">
        <v>9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9">
        <v>1</v>
      </c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>
        <v>1</v>
      </c>
      <c r="C198" s="21" t="s">
        <v>233</v>
      </c>
      <c r="D198" s="22">
        <v>1</v>
      </c>
      <c r="E198" s="22">
        <v>30</v>
      </c>
      <c r="F198" s="16" t="s">
        <v>238</v>
      </c>
      <c r="G198" s="23">
        <v>9</v>
      </c>
      <c r="H198" s="23">
        <v>7</v>
      </c>
      <c r="I198" s="16">
        <v>2</v>
      </c>
      <c r="J198" s="24"/>
      <c r="K198" s="13">
        <v>2</v>
      </c>
      <c r="L198" s="23"/>
      <c r="M198" s="5"/>
      <c r="N198" s="6"/>
      <c r="O198" s="7"/>
      <c r="P198" s="8"/>
      <c r="Q198" s="7"/>
      <c r="R198" s="19"/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 t="s">
        <v>233</v>
      </c>
      <c r="D199" s="22">
        <v>1</v>
      </c>
      <c r="E199" s="22">
        <v>30</v>
      </c>
      <c r="F199" s="16" t="s">
        <v>238</v>
      </c>
      <c r="G199" s="23">
        <v>9</v>
      </c>
      <c r="H199" s="23">
        <v>8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0</v>
      </c>
      <c r="O199" s="7">
        <v>1</v>
      </c>
      <c r="P199" s="8">
        <v>0</v>
      </c>
      <c r="Q199" s="7">
        <v>0</v>
      </c>
      <c r="R199" s="19">
        <v>1</v>
      </c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>
        <v>1</v>
      </c>
      <c r="C200" s="21" t="s">
        <v>233</v>
      </c>
      <c r="D200" s="22">
        <v>1</v>
      </c>
      <c r="E200" s="22">
        <v>30</v>
      </c>
      <c r="F200" s="16" t="s">
        <v>238</v>
      </c>
      <c r="G200" s="23">
        <v>9</v>
      </c>
      <c r="H200" s="23">
        <v>8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>
        <v>1</v>
      </c>
      <c r="C201" s="21" t="s">
        <v>233</v>
      </c>
      <c r="D201" s="22">
        <v>1</v>
      </c>
      <c r="E201" s="22">
        <v>30</v>
      </c>
      <c r="F201" s="16" t="s">
        <v>238</v>
      </c>
      <c r="G201" s="23">
        <v>9</v>
      </c>
      <c r="H201" s="23">
        <v>6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>
        <v>1</v>
      </c>
      <c r="C202" s="21" t="s">
        <v>233</v>
      </c>
      <c r="D202" s="22">
        <v>1</v>
      </c>
      <c r="E202" s="22">
        <v>30</v>
      </c>
      <c r="F202" s="16" t="s">
        <v>238</v>
      </c>
      <c r="G202" s="23">
        <v>9</v>
      </c>
      <c r="H202" s="23">
        <v>7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>
        <v>1</v>
      </c>
      <c r="C203" s="21" t="s">
        <v>233</v>
      </c>
      <c r="D203" s="22">
        <v>1</v>
      </c>
      <c r="E203" s="22">
        <v>30</v>
      </c>
      <c r="F203" s="16" t="s">
        <v>238</v>
      </c>
      <c r="G203" s="23">
        <v>16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0</v>
      </c>
      <c r="O203" s="7">
        <v>0</v>
      </c>
      <c r="P203" s="8">
        <v>1</v>
      </c>
      <c r="Q203" s="7">
        <v>0</v>
      </c>
      <c r="R203" s="19">
        <v>1</v>
      </c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>
        <v>1</v>
      </c>
      <c r="C204" s="21" t="s">
        <v>233</v>
      </c>
      <c r="D204" s="22">
        <v>1</v>
      </c>
      <c r="E204" s="22">
        <v>30</v>
      </c>
      <c r="F204" s="16" t="s">
        <v>238</v>
      </c>
      <c r="G204" s="23">
        <v>16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0</v>
      </c>
      <c r="O204" s="7">
        <v>0</v>
      </c>
      <c r="P204" s="8">
        <v>1</v>
      </c>
      <c r="Q204" s="7">
        <v>0</v>
      </c>
      <c r="R204" s="19">
        <v>1</v>
      </c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>
        <v>1</v>
      </c>
      <c r="C205" s="21" t="s">
        <v>233</v>
      </c>
      <c r="D205" s="22">
        <v>1</v>
      </c>
      <c r="E205" s="22">
        <v>30</v>
      </c>
      <c r="F205" s="16" t="s">
        <v>238</v>
      </c>
      <c r="G205" s="23">
        <v>16</v>
      </c>
      <c r="H205" s="23">
        <v>6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0</v>
      </c>
      <c r="P205" s="8">
        <v>1</v>
      </c>
      <c r="Q205" s="7">
        <v>0</v>
      </c>
      <c r="R205" s="19">
        <v>1</v>
      </c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>
        <v>1</v>
      </c>
      <c r="C206" s="21" t="s">
        <v>233</v>
      </c>
      <c r="D206" s="22">
        <v>1</v>
      </c>
      <c r="E206" s="22">
        <v>30</v>
      </c>
      <c r="F206" s="16" t="s">
        <v>238</v>
      </c>
      <c r="G206" s="23">
        <v>16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0</v>
      </c>
      <c r="O206" s="7">
        <v>0</v>
      </c>
      <c r="P206" s="8">
        <v>1</v>
      </c>
      <c r="Q206" s="7">
        <v>0</v>
      </c>
      <c r="R206" s="19">
        <v>1</v>
      </c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>
        <v>1</v>
      </c>
      <c r="C207" s="21" t="s">
        <v>233</v>
      </c>
      <c r="D207" s="22">
        <v>1</v>
      </c>
      <c r="E207" s="22">
        <v>30</v>
      </c>
      <c r="F207" s="16" t="s">
        <v>238</v>
      </c>
      <c r="G207" s="23">
        <v>16</v>
      </c>
      <c r="H207" s="23">
        <v>5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0</v>
      </c>
      <c r="O207" s="7">
        <v>0</v>
      </c>
      <c r="P207" s="8">
        <v>1</v>
      </c>
      <c r="Q207" s="7">
        <v>0</v>
      </c>
      <c r="R207" s="19">
        <v>1</v>
      </c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>
        <v>1</v>
      </c>
      <c r="C208" s="21" t="s">
        <v>233</v>
      </c>
      <c r="D208" s="22">
        <v>1</v>
      </c>
      <c r="E208" s="22">
        <v>30</v>
      </c>
      <c r="F208" s="16" t="s">
        <v>238</v>
      </c>
      <c r="G208" s="23">
        <v>15</v>
      </c>
      <c r="H208" s="23">
        <v>3</v>
      </c>
      <c r="I208" s="16">
        <v>2</v>
      </c>
      <c r="J208" s="24"/>
      <c r="K208" s="13">
        <v>1</v>
      </c>
      <c r="L208" s="23">
        <v>2</v>
      </c>
      <c r="M208" s="5">
        <v>0</v>
      </c>
      <c r="N208" s="6">
        <v>0</v>
      </c>
      <c r="O208" s="7">
        <v>0</v>
      </c>
      <c r="P208" s="8">
        <v>1</v>
      </c>
      <c r="Q208" s="7">
        <v>0</v>
      </c>
      <c r="R208" s="19">
        <v>1</v>
      </c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>
        <v>1</v>
      </c>
      <c r="C209" s="21" t="s">
        <v>233</v>
      </c>
      <c r="D209" s="22">
        <v>1</v>
      </c>
      <c r="E209" s="22">
        <v>30</v>
      </c>
      <c r="F209" s="16" t="s">
        <v>238</v>
      </c>
      <c r="G209" s="23">
        <v>16</v>
      </c>
      <c r="H209" s="23">
        <v>5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0</v>
      </c>
      <c r="O209" s="7">
        <v>0</v>
      </c>
      <c r="P209" s="8">
        <v>1</v>
      </c>
      <c r="Q209" s="7">
        <v>0</v>
      </c>
      <c r="R209" s="19">
        <v>1</v>
      </c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>
        <v>1</v>
      </c>
      <c r="C210" s="21" t="s">
        <v>233</v>
      </c>
      <c r="D210" s="22">
        <v>1</v>
      </c>
      <c r="E210" s="22">
        <v>30</v>
      </c>
      <c r="F210" s="16" t="s">
        <v>238</v>
      </c>
      <c r="G210" s="23">
        <v>15</v>
      </c>
      <c r="H210" s="23">
        <v>4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0</v>
      </c>
      <c r="O210" s="7">
        <v>0</v>
      </c>
      <c r="P210" s="8">
        <v>2</v>
      </c>
      <c r="Q210" s="7">
        <v>0</v>
      </c>
      <c r="R210" s="19">
        <v>2</v>
      </c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>
        <v>1</v>
      </c>
      <c r="C211" s="21" t="s">
        <v>233</v>
      </c>
      <c r="D211" s="22">
        <v>1</v>
      </c>
      <c r="E211" s="22">
        <v>30</v>
      </c>
      <c r="F211" s="16" t="s">
        <v>238</v>
      </c>
      <c r="G211" s="23">
        <v>15</v>
      </c>
      <c r="H211" s="23">
        <v>8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>
        <v>1</v>
      </c>
      <c r="C212" s="21" t="s">
        <v>233</v>
      </c>
      <c r="D212" s="22">
        <v>1</v>
      </c>
      <c r="E212" s="22">
        <v>30</v>
      </c>
      <c r="F212" s="16" t="s">
        <v>238</v>
      </c>
      <c r="G212" s="23">
        <v>15</v>
      </c>
      <c r="H212" s="23">
        <v>3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9">
        <v>1</v>
      </c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>
        <v>1</v>
      </c>
      <c r="C213" s="21" t="s">
        <v>233</v>
      </c>
      <c r="D213" s="22">
        <v>1</v>
      </c>
      <c r="E213" s="22">
        <v>30</v>
      </c>
      <c r="F213" s="16" t="s">
        <v>238</v>
      </c>
      <c r="G213" s="23">
        <v>15</v>
      </c>
      <c r="H213" s="23">
        <v>4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0</v>
      </c>
      <c r="O213" s="7">
        <v>0</v>
      </c>
      <c r="P213" s="8">
        <v>1</v>
      </c>
      <c r="Q213" s="7">
        <v>0</v>
      </c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>
        <v>1</v>
      </c>
      <c r="C214" s="21" t="s">
        <v>233</v>
      </c>
      <c r="D214" s="22">
        <v>1</v>
      </c>
      <c r="E214" s="22">
        <v>30</v>
      </c>
      <c r="F214" s="16" t="s">
        <v>238</v>
      </c>
      <c r="G214" s="23">
        <v>15</v>
      </c>
      <c r="H214" s="23">
        <v>6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0</v>
      </c>
      <c r="P214" s="8">
        <v>1</v>
      </c>
      <c r="Q214" s="7">
        <v>0</v>
      </c>
      <c r="R214" s="19">
        <v>1</v>
      </c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>
        <v>1</v>
      </c>
      <c r="C215" s="21" t="s">
        <v>233</v>
      </c>
      <c r="D215" s="22">
        <v>1</v>
      </c>
      <c r="E215" s="22">
        <v>30</v>
      </c>
      <c r="F215" s="16" t="s">
        <v>238</v>
      </c>
      <c r="G215" s="23">
        <v>14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0</v>
      </c>
      <c r="P215" s="8">
        <v>1</v>
      </c>
      <c r="Q215" s="7">
        <v>0</v>
      </c>
      <c r="R215" s="19">
        <v>1</v>
      </c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>
        <v>1</v>
      </c>
      <c r="C216" s="21" t="s">
        <v>233</v>
      </c>
      <c r="D216" s="22">
        <v>1</v>
      </c>
      <c r="E216" s="22">
        <v>30</v>
      </c>
      <c r="F216" s="16" t="s">
        <v>238</v>
      </c>
      <c r="G216" s="23">
        <v>14</v>
      </c>
      <c r="H216" s="23">
        <v>2</v>
      </c>
      <c r="I216" s="16">
        <v>2</v>
      </c>
      <c r="J216" s="24"/>
      <c r="K216" s="13">
        <v>1</v>
      </c>
      <c r="L216" s="23">
        <v>2</v>
      </c>
      <c r="M216" s="5">
        <v>0</v>
      </c>
      <c r="N216" s="6">
        <v>0</v>
      </c>
      <c r="O216" s="7">
        <v>0</v>
      </c>
      <c r="P216" s="8">
        <v>3</v>
      </c>
      <c r="Q216" s="7">
        <v>0</v>
      </c>
      <c r="R216" s="19">
        <v>3</v>
      </c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>
        <v>1</v>
      </c>
      <c r="C217" s="21" t="s">
        <v>233</v>
      </c>
      <c r="D217" s="22">
        <v>1</v>
      </c>
      <c r="E217" s="22">
        <v>30</v>
      </c>
      <c r="F217" s="16" t="s">
        <v>238</v>
      </c>
      <c r="G217" s="23">
        <v>14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0</v>
      </c>
      <c r="P217" s="8">
        <v>1</v>
      </c>
      <c r="Q217" s="7">
        <v>0</v>
      </c>
      <c r="R217" s="19">
        <v>1</v>
      </c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>
        <v>1</v>
      </c>
      <c r="C218" s="21" t="s">
        <v>233</v>
      </c>
      <c r="D218" s="22">
        <v>1</v>
      </c>
      <c r="E218" s="22">
        <v>30</v>
      </c>
      <c r="F218" s="16" t="s">
        <v>238</v>
      </c>
      <c r="G218" s="23">
        <v>13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0</v>
      </c>
      <c r="P218" s="8">
        <v>1</v>
      </c>
      <c r="Q218" s="7">
        <v>0</v>
      </c>
      <c r="R218" s="19">
        <v>1</v>
      </c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>
        <v>1</v>
      </c>
      <c r="C219" s="21" t="s">
        <v>233</v>
      </c>
      <c r="D219" s="22">
        <v>1</v>
      </c>
      <c r="E219" s="22">
        <v>30</v>
      </c>
      <c r="F219" s="16" t="s">
        <v>238</v>
      </c>
      <c r="G219" s="23">
        <v>13</v>
      </c>
      <c r="H219" s="23">
        <v>8</v>
      </c>
      <c r="I219" s="16">
        <v>2</v>
      </c>
      <c r="J219" s="24"/>
      <c r="K219" s="13">
        <v>1</v>
      </c>
      <c r="L219" s="23">
        <v>2</v>
      </c>
      <c r="M219" s="5">
        <v>0</v>
      </c>
      <c r="N219" s="6">
        <v>0</v>
      </c>
      <c r="O219" s="7">
        <v>0</v>
      </c>
      <c r="P219" s="8">
        <v>1</v>
      </c>
      <c r="Q219" s="7">
        <v>0</v>
      </c>
      <c r="R219" s="19">
        <v>1</v>
      </c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>
        <v>1</v>
      </c>
      <c r="C220" s="21" t="s">
        <v>233</v>
      </c>
      <c r="D220" s="22">
        <v>1</v>
      </c>
      <c r="E220" s="22">
        <v>30</v>
      </c>
      <c r="F220" s="16" t="s">
        <v>238</v>
      </c>
      <c r="G220" s="23">
        <v>13</v>
      </c>
      <c r="H220" s="23">
        <v>2</v>
      </c>
      <c r="I220" s="16">
        <v>2</v>
      </c>
      <c r="J220" s="24"/>
      <c r="K220" s="13">
        <v>1</v>
      </c>
      <c r="L220" s="23">
        <v>2</v>
      </c>
      <c r="M220" s="5">
        <v>0</v>
      </c>
      <c r="N220" s="6">
        <v>0</v>
      </c>
      <c r="O220" s="7">
        <v>0</v>
      </c>
      <c r="P220" s="8">
        <v>2</v>
      </c>
      <c r="Q220" s="7">
        <v>0</v>
      </c>
      <c r="R220" s="19">
        <v>2</v>
      </c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>
        <v>1</v>
      </c>
      <c r="C221" s="21" t="s">
        <v>233</v>
      </c>
      <c r="D221" s="22">
        <v>1</v>
      </c>
      <c r="E221" s="22">
        <v>30</v>
      </c>
      <c r="F221" s="16" t="s">
        <v>238</v>
      </c>
      <c r="G221" s="23">
        <v>13</v>
      </c>
      <c r="H221" s="23">
        <v>5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0</v>
      </c>
      <c r="O221" s="7">
        <v>0</v>
      </c>
      <c r="P221" s="8">
        <v>1</v>
      </c>
      <c r="Q221" s="7">
        <v>0</v>
      </c>
      <c r="R221" s="19">
        <v>1</v>
      </c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>
        <v>1</v>
      </c>
      <c r="C222" s="21" t="s">
        <v>233</v>
      </c>
      <c r="D222" s="22">
        <v>1</v>
      </c>
      <c r="E222" s="22">
        <v>30</v>
      </c>
      <c r="F222" s="16" t="s">
        <v>238</v>
      </c>
      <c r="G222" s="23">
        <v>12</v>
      </c>
      <c r="H222" s="23">
        <v>2</v>
      </c>
      <c r="I222" s="16">
        <v>2</v>
      </c>
      <c r="J222" s="24"/>
      <c r="K222" s="13">
        <v>1</v>
      </c>
      <c r="L222" s="23">
        <v>2</v>
      </c>
      <c r="M222" s="5">
        <v>0</v>
      </c>
      <c r="N222" s="6">
        <v>0</v>
      </c>
      <c r="O222" s="7">
        <v>0</v>
      </c>
      <c r="P222" s="8">
        <v>2</v>
      </c>
      <c r="Q222" s="7">
        <v>0</v>
      </c>
      <c r="R222" s="19">
        <v>2</v>
      </c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21" t="s">
        <v>233</v>
      </c>
      <c r="D223" s="22">
        <v>1</v>
      </c>
      <c r="E223" s="22">
        <v>30</v>
      </c>
      <c r="F223" s="16" t="s">
        <v>238</v>
      </c>
      <c r="G223" s="23">
        <v>12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0</v>
      </c>
      <c r="O223" s="7">
        <v>0</v>
      </c>
      <c r="P223" s="8">
        <v>1</v>
      </c>
      <c r="Q223" s="7">
        <v>0</v>
      </c>
      <c r="R223" s="19">
        <v>1</v>
      </c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>
        <v>1</v>
      </c>
      <c r="C224" s="21" t="s">
        <v>233</v>
      </c>
      <c r="D224" s="22">
        <v>1</v>
      </c>
      <c r="E224" s="22">
        <v>30</v>
      </c>
      <c r="F224" s="16" t="s">
        <v>238</v>
      </c>
      <c r="G224" s="23">
        <v>12</v>
      </c>
      <c r="H224" s="23">
        <v>6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0</v>
      </c>
      <c r="O224" s="7">
        <v>0</v>
      </c>
      <c r="P224" s="8">
        <v>1</v>
      </c>
      <c r="Q224" s="7">
        <v>0</v>
      </c>
      <c r="R224" s="19">
        <v>1</v>
      </c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>
        <v>1</v>
      </c>
      <c r="C225" s="21" t="s">
        <v>233</v>
      </c>
      <c r="D225" s="22">
        <v>1</v>
      </c>
      <c r="E225" s="22">
        <v>30</v>
      </c>
      <c r="F225" s="16" t="s">
        <v>238</v>
      </c>
      <c r="G225" s="23">
        <v>11</v>
      </c>
      <c r="H225" s="23">
        <v>4</v>
      </c>
      <c r="I225" s="16">
        <v>2</v>
      </c>
      <c r="J225" s="24"/>
      <c r="K225" s="13">
        <v>1</v>
      </c>
      <c r="L225" s="23">
        <v>2</v>
      </c>
      <c r="M225" s="5">
        <v>0</v>
      </c>
      <c r="N225" s="6">
        <v>0</v>
      </c>
      <c r="O225" s="7">
        <v>0</v>
      </c>
      <c r="P225" s="8">
        <v>2</v>
      </c>
      <c r="Q225" s="7">
        <v>0</v>
      </c>
      <c r="R225" s="19">
        <v>2</v>
      </c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>
        <v>1</v>
      </c>
      <c r="C226" s="21" t="s">
        <v>233</v>
      </c>
      <c r="D226" s="22">
        <v>1</v>
      </c>
      <c r="E226" s="22">
        <v>30</v>
      </c>
      <c r="F226" s="16" t="s">
        <v>238</v>
      </c>
      <c r="G226" s="23">
        <v>10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0</v>
      </c>
      <c r="P226" s="8">
        <v>2</v>
      </c>
      <c r="Q226" s="7">
        <v>0</v>
      </c>
      <c r="R226" s="19">
        <v>2</v>
      </c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21" t="s">
        <v>233</v>
      </c>
      <c r="D227" s="22">
        <v>1</v>
      </c>
      <c r="E227" s="22">
        <v>30</v>
      </c>
      <c r="F227" s="16" t="s">
        <v>238</v>
      </c>
      <c r="G227" s="23">
        <v>10</v>
      </c>
      <c r="H227" s="23">
        <v>2</v>
      </c>
      <c r="I227" s="16">
        <v>2</v>
      </c>
      <c r="J227" s="24"/>
      <c r="K227" s="13">
        <v>1</v>
      </c>
      <c r="L227" s="23">
        <v>2</v>
      </c>
      <c r="M227" s="5">
        <v>0</v>
      </c>
      <c r="N227" s="6">
        <v>0</v>
      </c>
      <c r="O227" s="7">
        <v>0</v>
      </c>
      <c r="P227" s="8">
        <v>2</v>
      </c>
      <c r="Q227" s="7">
        <v>0</v>
      </c>
      <c r="R227" s="19">
        <v>2</v>
      </c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>
        <v>1</v>
      </c>
      <c r="C228" s="21" t="s">
        <v>233</v>
      </c>
      <c r="D228" s="22">
        <v>1</v>
      </c>
      <c r="E228" s="22">
        <v>30</v>
      </c>
      <c r="F228" s="16" t="s">
        <v>238</v>
      </c>
      <c r="G228" s="23">
        <v>10</v>
      </c>
      <c r="H228" s="23">
        <v>3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0</v>
      </c>
      <c r="P228" s="8">
        <v>1</v>
      </c>
      <c r="Q228" s="7">
        <v>0</v>
      </c>
      <c r="R228" s="19">
        <v>1</v>
      </c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>
        <v>1</v>
      </c>
      <c r="C229" s="21" t="s">
        <v>233</v>
      </c>
      <c r="D229" s="22">
        <v>1</v>
      </c>
      <c r="E229" s="22">
        <v>30</v>
      </c>
      <c r="F229" s="16" t="s">
        <v>238</v>
      </c>
      <c r="G229" s="23">
        <v>9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0</v>
      </c>
      <c r="P229" s="8">
        <v>2</v>
      </c>
      <c r="Q229" s="7">
        <v>0</v>
      </c>
      <c r="R229" s="19">
        <v>2</v>
      </c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>
        <v>1</v>
      </c>
      <c r="C230" s="21" t="s">
        <v>233</v>
      </c>
      <c r="D230" s="22">
        <v>1</v>
      </c>
      <c r="E230" s="22">
        <v>30</v>
      </c>
      <c r="F230" s="16" t="s">
        <v>238</v>
      </c>
      <c r="G230" s="23">
        <v>9</v>
      </c>
      <c r="H230" s="23">
        <v>4</v>
      </c>
      <c r="I230" s="16">
        <v>2</v>
      </c>
      <c r="J230" s="24"/>
      <c r="K230" s="13">
        <v>1</v>
      </c>
      <c r="L230" s="23">
        <v>2</v>
      </c>
      <c r="M230" s="5">
        <v>0</v>
      </c>
      <c r="N230" s="6">
        <v>0</v>
      </c>
      <c r="O230" s="7">
        <v>0</v>
      </c>
      <c r="P230" s="8">
        <v>1</v>
      </c>
      <c r="Q230" s="7">
        <v>0</v>
      </c>
      <c r="R230" s="19">
        <v>1</v>
      </c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>
        <v>1</v>
      </c>
      <c r="C231" s="21" t="s">
        <v>233</v>
      </c>
      <c r="D231" s="22">
        <v>1</v>
      </c>
      <c r="E231" s="22">
        <v>30</v>
      </c>
      <c r="F231" s="16" t="s">
        <v>238</v>
      </c>
      <c r="G231" s="23">
        <v>9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9">
        <v>1</v>
      </c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>
        <v>2</v>
      </c>
      <c r="C232" s="21" t="s">
        <v>233</v>
      </c>
      <c r="D232" s="22">
        <v>1</v>
      </c>
      <c r="E232" s="22">
        <v>30</v>
      </c>
      <c r="F232" s="16" t="s">
        <v>238</v>
      </c>
      <c r="G232" s="23"/>
      <c r="H232" s="23"/>
      <c r="I232" s="16"/>
      <c r="J232" s="24"/>
      <c r="K232" s="13">
        <v>1</v>
      </c>
      <c r="L232" s="23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9">
        <v>1</v>
      </c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2</v>
      </c>
      <c r="C233" s="21" t="s">
        <v>233</v>
      </c>
      <c r="D233" s="22">
        <v>1</v>
      </c>
      <c r="E233" s="22">
        <v>30</v>
      </c>
      <c r="F233" s="16" t="s">
        <v>238</v>
      </c>
      <c r="G233" s="23"/>
      <c r="H233" s="23"/>
      <c r="I233" s="16"/>
      <c r="J233" s="24"/>
      <c r="K233" s="13">
        <v>1</v>
      </c>
      <c r="L233" s="23">
        <v>5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9">
        <v>1</v>
      </c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>
        <v>2</v>
      </c>
      <c r="C234" s="21" t="s">
        <v>233</v>
      </c>
      <c r="D234" s="22">
        <v>1</v>
      </c>
      <c r="E234" s="22">
        <v>30</v>
      </c>
      <c r="F234" s="16" t="s">
        <v>238</v>
      </c>
      <c r="G234" s="23"/>
      <c r="H234" s="23"/>
      <c r="I234" s="16"/>
      <c r="J234" s="24"/>
      <c r="K234" s="13">
        <v>1</v>
      </c>
      <c r="L234" s="23">
        <v>5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2</v>
      </c>
      <c r="C235" s="21" t="s">
        <v>233</v>
      </c>
      <c r="D235" s="22">
        <v>1</v>
      </c>
      <c r="E235" s="22">
        <v>30</v>
      </c>
      <c r="F235" s="16" t="s">
        <v>238</v>
      </c>
      <c r="G235" s="23"/>
      <c r="H235" s="23"/>
      <c r="I235" s="16"/>
      <c r="J235" s="24"/>
      <c r="K235" s="13">
        <v>1</v>
      </c>
      <c r="L235" s="23">
        <v>5</v>
      </c>
      <c r="M235" s="5">
        <v>1</v>
      </c>
      <c r="N235" s="6">
        <v>1</v>
      </c>
      <c r="O235" s="7">
        <v>0</v>
      </c>
      <c r="P235" s="8">
        <v>0</v>
      </c>
      <c r="Q235" s="7">
        <v>0</v>
      </c>
      <c r="R235" s="19">
        <v>2</v>
      </c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>
        <v>2</v>
      </c>
      <c r="C236" s="21" t="s">
        <v>233</v>
      </c>
      <c r="D236" s="22">
        <v>1</v>
      </c>
      <c r="E236" s="22">
        <v>30</v>
      </c>
      <c r="F236" s="16" t="s">
        <v>238</v>
      </c>
      <c r="G236" s="23"/>
      <c r="H236" s="23"/>
      <c r="I236" s="16"/>
      <c r="J236" s="24"/>
      <c r="K236" s="13">
        <v>1</v>
      </c>
      <c r="L236" s="23">
        <v>5</v>
      </c>
      <c r="M236" s="5">
        <v>1</v>
      </c>
      <c r="N236" s="6">
        <v>1</v>
      </c>
      <c r="O236" s="7">
        <v>0</v>
      </c>
      <c r="P236" s="8">
        <v>0</v>
      </c>
      <c r="Q236" s="7">
        <v>0</v>
      </c>
      <c r="R236" s="19">
        <v>2</v>
      </c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2</v>
      </c>
      <c r="C237" s="21" t="s">
        <v>233</v>
      </c>
      <c r="D237" s="22">
        <v>1</v>
      </c>
      <c r="E237" s="22">
        <v>30</v>
      </c>
      <c r="F237" s="16" t="s">
        <v>238</v>
      </c>
      <c r="G237" s="23"/>
      <c r="H237" s="23"/>
      <c r="I237" s="16"/>
      <c r="J237" s="24"/>
      <c r="K237" s="13">
        <v>1</v>
      </c>
      <c r="L237" s="23">
        <v>5</v>
      </c>
      <c r="M237" s="5">
        <v>1</v>
      </c>
      <c r="N237" s="6">
        <v>1</v>
      </c>
      <c r="O237" s="7">
        <v>0</v>
      </c>
      <c r="P237" s="8">
        <v>0</v>
      </c>
      <c r="Q237" s="7">
        <v>0</v>
      </c>
      <c r="R237" s="19">
        <v>2</v>
      </c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>
        <v>2</v>
      </c>
      <c r="C238" s="21" t="s">
        <v>233</v>
      </c>
      <c r="D238" s="22">
        <v>1</v>
      </c>
      <c r="E238" s="22">
        <v>30</v>
      </c>
      <c r="F238" s="16" t="s">
        <v>238</v>
      </c>
      <c r="G238" s="23"/>
      <c r="H238" s="23"/>
      <c r="I238" s="16"/>
      <c r="J238" s="24"/>
      <c r="K238" s="13">
        <v>1</v>
      </c>
      <c r="L238" s="23">
        <v>5</v>
      </c>
      <c r="M238" s="5">
        <v>1</v>
      </c>
      <c r="N238" s="6">
        <v>1</v>
      </c>
      <c r="O238" s="7">
        <v>0</v>
      </c>
      <c r="P238" s="8">
        <v>0</v>
      </c>
      <c r="Q238" s="7">
        <v>0</v>
      </c>
      <c r="R238" s="19">
        <v>2</v>
      </c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>
        <v>2</v>
      </c>
      <c r="C239" s="21" t="s">
        <v>233</v>
      </c>
      <c r="D239" s="22">
        <v>1</v>
      </c>
      <c r="E239" s="22">
        <v>30</v>
      </c>
      <c r="F239" s="16" t="s">
        <v>238</v>
      </c>
      <c r="G239" s="23"/>
      <c r="H239" s="23"/>
      <c r="I239" s="16"/>
      <c r="J239" s="24"/>
      <c r="K239" s="13">
        <v>1</v>
      </c>
      <c r="L239" s="23">
        <v>5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9">
        <v>1</v>
      </c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>
        <v>2</v>
      </c>
      <c r="C240" s="21" t="s">
        <v>233</v>
      </c>
      <c r="D240" s="22">
        <v>1</v>
      </c>
      <c r="E240" s="22">
        <v>30</v>
      </c>
      <c r="F240" s="16" t="s">
        <v>238</v>
      </c>
      <c r="G240" s="23"/>
      <c r="H240" s="23"/>
      <c r="I240" s="16"/>
      <c r="J240" s="24"/>
      <c r="K240" s="13">
        <v>1</v>
      </c>
      <c r="L240" s="23">
        <v>5</v>
      </c>
      <c r="M240" s="5">
        <v>1</v>
      </c>
      <c r="N240" s="6">
        <v>0</v>
      </c>
      <c r="O240" s="7">
        <v>0</v>
      </c>
      <c r="P240" s="8">
        <v>0</v>
      </c>
      <c r="Q240" s="7">
        <v>0</v>
      </c>
      <c r="R240" s="19">
        <v>1</v>
      </c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2</v>
      </c>
      <c r="C241" s="21" t="s">
        <v>233</v>
      </c>
      <c r="D241" s="22">
        <v>1</v>
      </c>
      <c r="E241" s="22">
        <v>30</v>
      </c>
      <c r="F241" s="16" t="s">
        <v>238</v>
      </c>
      <c r="G241" s="23"/>
      <c r="H241" s="23"/>
      <c r="I241" s="16"/>
      <c r="J241" s="24"/>
      <c r="K241" s="13">
        <v>1</v>
      </c>
      <c r="L241" s="23">
        <v>5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9">
        <v>1</v>
      </c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>
        <v>2</v>
      </c>
      <c r="C242" s="21" t="s">
        <v>233</v>
      </c>
      <c r="D242" s="22">
        <v>1</v>
      </c>
      <c r="E242" s="22">
        <v>30</v>
      </c>
      <c r="F242" s="16" t="s">
        <v>238</v>
      </c>
      <c r="G242" s="23"/>
      <c r="H242" s="23"/>
      <c r="I242" s="16"/>
      <c r="J242" s="24"/>
      <c r="K242" s="13">
        <v>1</v>
      </c>
      <c r="L242" s="23">
        <v>5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9">
        <v>1</v>
      </c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2</v>
      </c>
      <c r="C243" s="21" t="s">
        <v>233</v>
      </c>
      <c r="D243" s="22">
        <v>1</v>
      </c>
      <c r="E243" s="22">
        <v>30</v>
      </c>
      <c r="F243" s="16" t="s">
        <v>238</v>
      </c>
      <c r="G243" s="23"/>
      <c r="H243" s="23"/>
      <c r="I243" s="16"/>
      <c r="J243" s="24"/>
      <c r="K243" s="13">
        <v>1</v>
      </c>
      <c r="L243" s="23">
        <v>5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9">
        <v>1</v>
      </c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>
        <v>2</v>
      </c>
      <c r="C244" s="21" t="s">
        <v>233</v>
      </c>
      <c r="D244" s="22">
        <v>1</v>
      </c>
      <c r="E244" s="22">
        <v>30</v>
      </c>
      <c r="F244" s="16" t="s">
        <v>238</v>
      </c>
      <c r="G244" s="23"/>
      <c r="H244" s="23"/>
      <c r="I244" s="16"/>
      <c r="J244" s="24"/>
      <c r="K244" s="13">
        <v>1</v>
      </c>
      <c r="L244" s="23">
        <v>5</v>
      </c>
      <c r="M244" s="5">
        <v>2</v>
      </c>
      <c r="N244" s="6">
        <v>2</v>
      </c>
      <c r="O244" s="7">
        <v>0</v>
      </c>
      <c r="P244" s="8">
        <v>0</v>
      </c>
      <c r="Q244" s="7">
        <v>0</v>
      </c>
      <c r="R244" s="19">
        <v>4</v>
      </c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>
        <v>2</v>
      </c>
      <c r="C245" s="21" t="s">
        <v>233</v>
      </c>
      <c r="D245" s="22">
        <v>1</v>
      </c>
      <c r="E245" s="22">
        <v>30</v>
      </c>
      <c r="F245" s="16" t="s">
        <v>238</v>
      </c>
      <c r="G245" s="23"/>
      <c r="H245" s="23"/>
      <c r="I245" s="16"/>
      <c r="J245" s="24"/>
      <c r="K245" s="13">
        <v>1</v>
      </c>
      <c r="L245" s="23">
        <v>5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9">
        <v>1</v>
      </c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>
        <v>2</v>
      </c>
      <c r="C246" s="21" t="s">
        <v>233</v>
      </c>
      <c r="D246" s="22">
        <v>1</v>
      </c>
      <c r="E246" s="22">
        <v>30</v>
      </c>
      <c r="F246" s="16" t="s">
        <v>238</v>
      </c>
      <c r="G246" s="23"/>
      <c r="H246" s="23"/>
      <c r="I246" s="16"/>
      <c r="J246" s="24"/>
      <c r="K246" s="13">
        <v>1</v>
      </c>
      <c r="L246" s="23">
        <v>5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9">
        <v>1</v>
      </c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>
        <v>2</v>
      </c>
      <c r="C247" s="21" t="s">
        <v>233</v>
      </c>
      <c r="D247" s="22">
        <v>1</v>
      </c>
      <c r="E247" s="22">
        <v>30</v>
      </c>
      <c r="F247" s="16" t="s">
        <v>238</v>
      </c>
      <c r="G247" s="23"/>
      <c r="H247" s="23"/>
      <c r="I247" s="16"/>
      <c r="J247" s="24"/>
      <c r="K247" s="13">
        <v>1</v>
      </c>
      <c r="L247" s="23">
        <v>5</v>
      </c>
      <c r="M247" s="5">
        <v>1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>
        <v>2</v>
      </c>
      <c r="C248" s="21" t="s">
        <v>233</v>
      </c>
      <c r="D248" s="22">
        <v>1</v>
      </c>
      <c r="E248" s="22">
        <v>30</v>
      </c>
      <c r="F248" s="16" t="s">
        <v>238</v>
      </c>
      <c r="G248" s="23"/>
      <c r="H248" s="23"/>
      <c r="I248" s="16"/>
      <c r="J248" s="24"/>
      <c r="K248" s="13">
        <v>1</v>
      </c>
      <c r="L248" s="23">
        <v>5</v>
      </c>
      <c r="M248" s="5">
        <v>1</v>
      </c>
      <c r="N248" s="6">
        <v>1</v>
      </c>
      <c r="O248" s="7">
        <v>0</v>
      </c>
      <c r="P248" s="8">
        <v>0</v>
      </c>
      <c r="Q248" s="7">
        <v>0</v>
      </c>
      <c r="R248" s="19">
        <v>2</v>
      </c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>
        <v>2</v>
      </c>
      <c r="C249" s="21" t="s">
        <v>233</v>
      </c>
      <c r="D249" s="22">
        <v>1</v>
      </c>
      <c r="E249" s="22">
        <v>30</v>
      </c>
      <c r="F249" s="16" t="s">
        <v>238</v>
      </c>
      <c r="G249" s="23"/>
      <c r="H249" s="23"/>
      <c r="I249" s="16"/>
      <c r="J249" s="24"/>
      <c r="K249" s="13">
        <v>1</v>
      </c>
      <c r="L249" s="23">
        <v>5</v>
      </c>
      <c r="M249" s="5">
        <v>2</v>
      </c>
      <c r="N249" s="6">
        <v>2</v>
      </c>
      <c r="O249" s="7">
        <v>0</v>
      </c>
      <c r="P249" s="8">
        <v>0</v>
      </c>
      <c r="Q249" s="7">
        <v>0</v>
      </c>
      <c r="R249" s="19">
        <v>4</v>
      </c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>
        <v>2</v>
      </c>
      <c r="C250" s="21" t="s">
        <v>233</v>
      </c>
      <c r="D250" s="22">
        <v>1</v>
      </c>
      <c r="E250" s="22">
        <v>30</v>
      </c>
      <c r="F250" s="16" t="s">
        <v>238</v>
      </c>
      <c r="G250" s="23"/>
      <c r="H250" s="23"/>
      <c r="I250" s="16"/>
      <c r="J250" s="24"/>
      <c r="K250" s="13">
        <v>1</v>
      </c>
      <c r="L250" s="23">
        <v>5</v>
      </c>
      <c r="M250" s="5">
        <v>1</v>
      </c>
      <c r="N250" s="6">
        <v>1</v>
      </c>
      <c r="O250" s="7">
        <v>0</v>
      </c>
      <c r="P250" s="8">
        <v>0</v>
      </c>
      <c r="Q250" s="7">
        <v>0</v>
      </c>
      <c r="R250" s="19">
        <v>2</v>
      </c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>
        <v>2</v>
      </c>
      <c r="C251" s="21" t="s">
        <v>233</v>
      </c>
      <c r="D251" s="22">
        <v>1</v>
      </c>
      <c r="E251" s="22">
        <v>30</v>
      </c>
      <c r="F251" s="16" t="s">
        <v>238</v>
      </c>
      <c r="G251" s="23"/>
      <c r="H251" s="23"/>
      <c r="I251" s="16"/>
      <c r="J251" s="24"/>
      <c r="K251" s="13">
        <v>1</v>
      </c>
      <c r="L251" s="23">
        <v>5</v>
      </c>
      <c r="M251" s="5">
        <v>1</v>
      </c>
      <c r="N251" s="6">
        <v>1</v>
      </c>
      <c r="O251" s="7">
        <v>0</v>
      </c>
      <c r="P251" s="8">
        <v>0</v>
      </c>
      <c r="Q251" s="7">
        <v>0</v>
      </c>
      <c r="R251" s="19">
        <v>2</v>
      </c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>
        <v>2</v>
      </c>
      <c r="C252" s="21" t="s">
        <v>233</v>
      </c>
      <c r="D252" s="22">
        <v>1</v>
      </c>
      <c r="E252" s="22">
        <v>30</v>
      </c>
      <c r="F252" s="16" t="s">
        <v>238</v>
      </c>
      <c r="G252" s="23"/>
      <c r="H252" s="23"/>
      <c r="I252" s="16"/>
      <c r="J252" s="24"/>
      <c r="K252" s="13">
        <v>1</v>
      </c>
      <c r="L252" s="23">
        <v>5</v>
      </c>
      <c r="M252" s="5">
        <v>1</v>
      </c>
      <c r="N252" s="6">
        <v>1</v>
      </c>
      <c r="O252" s="7">
        <v>0</v>
      </c>
      <c r="P252" s="8">
        <v>0</v>
      </c>
      <c r="Q252" s="7">
        <v>0</v>
      </c>
      <c r="R252" s="19">
        <v>2</v>
      </c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>
        <v>2</v>
      </c>
      <c r="C253" s="21" t="s">
        <v>233</v>
      </c>
      <c r="D253" s="22">
        <v>1</v>
      </c>
      <c r="E253" s="22">
        <v>30</v>
      </c>
      <c r="F253" s="16" t="s">
        <v>238</v>
      </c>
      <c r="G253" s="23"/>
      <c r="H253" s="23"/>
      <c r="I253" s="16"/>
      <c r="J253" s="24"/>
      <c r="K253" s="13">
        <v>1</v>
      </c>
      <c r="L253" s="23">
        <v>5</v>
      </c>
      <c r="M253" s="5">
        <v>1</v>
      </c>
      <c r="N253" s="6">
        <v>2</v>
      </c>
      <c r="O253" s="7">
        <v>0</v>
      </c>
      <c r="P253" s="8">
        <v>0</v>
      </c>
      <c r="Q253" s="7">
        <v>0</v>
      </c>
      <c r="R253" s="19">
        <v>3</v>
      </c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>
        <v>2</v>
      </c>
      <c r="C254" s="21" t="s">
        <v>233</v>
      </c>
      <c r="D254" s="22">
        <v>1</v>
      </c>
      <c r="E254" s="22">
        <v>30</v>
      </c>
      <c r="F254" s="16" t="s">
        <v>238</v>
      </c>
      <c r="G254" s="23"/>
      <c r="H254" s="23"/>
      <c r="I254" s="16"/>
      <c r="J254" s="24"/>
      <c r="K254" s="13">
        <v>1</v>
      </c>
      <c r="L254" s="23">
        <v>5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9">
        <v>1</v>
      </c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>
        <v>2</v>
      </c>
      <c r="C255" s="21" t="s">
        <v>233</v>
      </c>
      <c r="D255" s="22">
        <v>1</v>
      </c>
      <c r="E255" s="22">
        <v>30</v>
      </c>
      <c r="F255" s="16" t="s">
        <v>238</v>
      </c>
      <c r="G255" s="23"/>
      <c r="H255" s="23"/>
      <c r="I255" s="16"/>
      <c r="J255" s="24"/>
      <c r="K255" s="13">
        <v>1</v>
      </c>
      <c r="L255" s="23">
        <v>5</v>
      </c>
      <c r="M255" s="5">
        <v>1</v>
      </c>
      <c r="N255" s="6">
        <v>0</v>
      </c>
      <c r="O255" s="7">
        <v>0</v>
      </c>
      <c r="P255" s="8">
        <v>0</v>
      </c>
      <c r="Q255" s="7">
        <v>0</v>
      </c>
      <c r="R255" s="19">
        <v>1</v>
      </c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>
        <v>2</v>
      </c>
      <c r="C256" s="21" t="s">
        <v>233</v>
      </c>
      <c r="D256" s="22">
        <v>1</v>
      </c>
      <c r="E256" s="22">
        <v>30</v>
      </c>
      <c r="F256" s="16" t="s">
        <v>238</v>
      </c>
      <c r="G256" s="23"/>
      <c r="H256" s="23"/>
      <c r="I256" s="16"/>
      <c r="J256" s="24"/>
      <c r="K256" s="13">
        <v>1</v>
      </c>
      <c r="L256" s="23">
        <v>5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>
        <v>2</v>
      </c>
      <c r="C257" s="21" t="s">
        <v>233</v>
      </c>
      <c r="D257" s="22">
        <v>1</v>
      </c>
      <c r="E257" s="22">
        <v>30</v>
      </c>
      <c r="F257" s="16" t="s">
        <v>238</v>
      </c>
      <c r="G257" s="23"/>
      <c r="H257" s="23"/>
      <c r="I257" s="16"/>
      <c r="J257" s="24"/>
      <c r="K257" s="13">
        <v>1</v>
      </c>
      <c r="L257" s="23">
        <v>5</v>
      </c>
      <c r="M257" s="5">
        <v>1</v>
      </c>
      <c r="N257" s="6">
        <v>1</v>
      </c>
      <c r="O257" s="7">
        <v>0</v>
      </c>
      <c r="P257" s="8">
        <v>0</v>
      </c>
      <c r="Q257" s="7">
        <v>0</v>
      </c>
      <c r="R257" s="19">
        <v>2</v>
      </c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>
        <v>2</v>
      </c>
      <c r="C258" s="21" t="s">
        <v>233</v>
      </c>
      <c r="D258" s="22">
        <v>1</v>
      </c>
      <c r="E258" s="22">
        <v>30</v>
      </c>
      <c r="F258" s="16" t="s">
        <v>238</v>
      </c>
      <c r="G258" s="23"/>
      <c r="H258" s="23"/>
      <c r="I258" s="16"/>
      <c r="J258" s="24"/>
      <c r="K258" s="13">
        <v>1</v>
      </c>
      <c r="L258" s="23">
        <v>5</v>
      </c>
      <c r="M258" s="5">
        <v>1</v>
      </c>
      <c r="N258" s="6">
        <v>1</v>
      </c>
      <c r="O258" s="7">
        <v>0</v>
      </c>
      <c r="P258" s="8">
        <v>0</v>
      </c>
      <c r="Q258" s="7">
        <v>0</v>
      </c>
      <c r="R258" s="19">
        <v>2</v>
      </c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>
        <v>2</v>
      </c>
      <c r="C259" s="21" t="s">
        <v>233</v>
      </c>
      <c r="D259" s="22">
        <v>1</v>
      </c>
      <c r="E259" s="22">
        <v>30</v>
      </c>
      <c r="F259" s="16" t="s">
        <v>238</v>
      </c>
      <c r="G259" s="23"/>
      <c r="H259" s="23"/>
      <c r="I259" s="16"/>
      <c r="J259" s="24"/>
      <c r="K259" s="13">
        <v>1</v>
      </c>
      <c r="L259" s="23">
        <v>5</v>
      </c>
      <c r="M259" s="5">
        <v>1</v>
      </c>
      <c r="N259" s="6">
        <v>1</v>
      </c>
      <c r="O259" s="7">
        <v>0</v>
      </c>
      <c r="P259" s="8">
        <v>0</v>
      </c>
      <c r="Q259" s="7">
        <v>0</v>
      </c>
      <c r="R259" s="19">
        <v>2</v>
      </c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>
        <v>2</v>
      </c>
      <c r="C260" s="21" t="s">
        <v>233</v>
      </c>
      <c r="D260" s="22">
        <v>1</v>
      </c>
      <c r="E260" s="22">
        <v>30</v>
      </c>
      <c r="F260" s="16" t="s">
        <v>238</v>
      </c>
      <c r="G260" s="23"/>
      <c r="H260" s="23"/>
      <c r="I260" s="16"/>
      <c r="J260" s="24"/>
      <c r="K260" s="13">
        <v>1</v>
      </c>
      <c r="L260" s="23">
        <v>5</v>
      </c>
      <c r="M260" s="5">
        <v>1</v>
      </c>
      <c r="N260" s="6">
        <v>0</v>
      </c>
      <c r="O260" s="7">
        <v>0</v>
      </c>
      <c r="P260" s="8">
        <v>0</v>
      </c>
      <c r="Q260" s="7">
        <v>0</v>
      </c>
      <c r="R260" s="19">
        <v>1</v>
      </c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>
        <v>2</v>
      </c>
      <c r="C261" s="21" t="s">
        <v>233</v>
      </c>
      <c r="D261" s="22">
        <v>1</v>
      </c>
      <c r="E261" s="22">
        <v>30</v>
      </c>
      <c r="F261" s="16" t="s">
        <v>238</v>
      </c>
      <c r="G261" s="23"/>
      <c r="H261" s="23"/>
      <c r="I261" s="16"/>
      <c r="J261" s="24"/>
      <c r="K261" s="13">
        <v>1</v>
      </c>
      <c r="L261" s="23">
        <v>5</v>
      </c>
      <c r="M261" s="5">
        <v>1</v>
      </c>
      <c r="N261" s="6">
        <v>1</v>
      </c>
      <c r="O261" s="7">
        <v>0</v>
      </c>
      <c r="P261" s="8">
        <v>0</v>
      </c>
      <c r="Q261" s="7">
        <v>0</v>
      </c>
      <c r="R261" s="19">
        <v>2</v>
      </c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>
        <v>2</v>
      </c>
      <c r="C262" s="21" t="s">
        <v>233</v>
      </c>
      <c r="D262" s="22">
        <v>1</v>
      </c>
      <c r="E262" s="22">
        <v>30</v>
      </c>
      <c r="F262" s="16" t="s">
        <v>238</v>
      </c>
      <c r="G262" s="23"/>
      <c r="H262" s="23"/>
      <c r="I262" s="16"/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2</v>
      </c>
      <c r="C263" s="21" t="s">
        <v>233</v>
      </c>
      <c r="D263" s="22">
        <v>1</v>
      </c>
      <c r="E263" s="22">
        <v>30</v>
      </c>
      <c r="F263" s="16" t="s">
        <v>238</v>
      </c>
      <c r="G263" s="23"/>
      <c r="H263" s="23"/>
      <c r="I263" s="16"/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>
        <v>2</v>
      </c>
      <c r="C264" s="21" t="s">
        <v>233</v>
      </c>
      <c r="D264" s="22">
        <v>1</v>
      </c>
      <c r="E264" s="22">
        <v>30</v>
      </c>
      <c r="F264" s="16" t="s">
        <v>238</v>
      </c>
      <c r="G264" s="23"/>
      <c r="H264" s="23"/>
      <c r="I264" s="16"/>
      <c r="J264" s="24"/>
      <c r="K264" s="13">
        <v>1</v>
      </c>
      <c r="L264" s="23">
        <v>5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>
        <v>2</v>
      </c>
      <c r="C265" s="21" t="s">
        <v>233</v>
      </c>
      <c r="D265" s="22">
        <v>1</v>
      </c>
      <c r="E265" s="22">
        <v>30</v>
      </c>
      <c r="F265" s="16" t="s">
        <v>238</v>
      </c>
      <c r="G265" s="23"/>
      <c r="H265" s="23"/>
      <c r="I265" s="16"/>
      <c r="J265" s="24"/>
      <c r="K265" s="13">
        <v>1</v>
      </c>
      <c r="L265" s="23">
        <v>5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>
        <v>2</v>
      </c>
      <c r="C266" s="21" t="s">
        <v>233</v>
      </c>
      <c r="D266" s="22">
        <v>1</v>
      </c>
      <c r="E266" s="22">
        <v>30</v>
      </c>
      <c r="F266" s="16" t="s">
        <v>238</v>
      </c>
      <c r="G266" s="23"/>
      <c r="H266" s="23"/>
      <c r="I266" s="16"/>
      <c r="J266" s="24"/>
      <c r="K266" s="13">
        <v>1</v>
      </c>
      <c r="L266" s="23">
        <v>5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>
        <v>2</v>
      </c>
      <c r="C267" s="21" t="s">
        <v>233</v>
      </c>
      <c r="D267" s="22">
        <v>1</v>
      </c>
      <c r="E267" s="22">
        <v>30</v>
      </c>
      <c r="F267" s="16" t="s">
        <v>238</v>
      </c>
      <c r="G267" s="23"/>
      <c r="H267" s="23"/>
      <c r="I267" s="16"/>
      <c r="J267" s="24"/>
      <c r="K267" s="13">
        <v>1</v>
      </c>
      <c r="L267" s="23">
        <v>5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>
        <v>2</v>
      </c>
      <c r="C268" s="21" t="s">
        <v>233</v>
      </c>
      <c r="D268" s="22">
        <v>1</v>
      </c>
      <c r="E268" s="22">
        <v>30</v>
      </c>
      <c r="F268" s="16" t="s">
        <v>238</v>
      </c>
      <c r="G268" s="23"/>
      <c r="H268" s="23"/>
      <c r="I268" s="16"/>
      <c r="J268" s="24"/>
      <c r="K268" s="13">
        <v>1</v>
      </c>
      <c r="L268" s="23">
        <v>5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>
        <v>2</v>
      </c>
      <c r="C269" s="21" t="s">
        <v>233</v>
      </c>
      <c r="D269" s="22">
        <v>1</v>
      </c>
      <c r="E269" s="22">
        <v>30</v>
      </c>
      <c r="F269" s="16" t="s">
        <v>238</v>
      </c>
      <c r="G269" s="23"/>
      <c r="H269" s="23"/>
      <c r="I269" s="16"/>
      <c r="J269" s="24"/>
      <c r="K269" s="13">
        <v>1</v>
      </c>
      <c r="L269" s="23">
        <v>5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>
        <v>2</v>
      </c>
      <c r="C270" s="21" t="s">
        <v>233</v>
      </c>
      <c r="D270" s="22">
        <v>1</v>
      </c>
      <c r="E270" s="22">
        <v>30</v>
      </c>
      <c r="F270" s="16" t="s">
        <v>238</v>
      </c>
      <c r="G270" s="23"/>
      <c r="H270" s="23"/>
      <c r="I270" s="16"/>
      <c r="J270" s="24"/>
      <c r="K270" s="13">
        <v>1</v>
      </c>
      <c r="L270" s="23">
        <v>5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>
        <v>2</v>
      </c>
      <c r="C271" s="21" t="s">
        <v>233</v>
      </c>
      <c r="D271" s="22">
        <v>1</v>
      </c>
      <c r="E271" s="22">
        <v>30</v>
      </c>
      <c r="F271" s="16" t="s">
        <v>238</v>
      </c>
      <c r="G271" s="23"/>
      <c r="H271" s="23"/>
      <c r="I271" s="16"/>
      <c r="J271" s="24"/>
      <c r="K271" s="13">
        <v>1</v>
      </c>
      <c r="L271" s="23">
        <v>5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2</v>
      </c>
      <c r="C272" s="21" t="s">
        <v>233</v>
      </c>
      <c r="D272" s="22">
        <v>1</v>
      </c>
      <c r="E272" s="22">
        <v>30</v>
      </c>
      <c r="F272" s="16" t="s">
        <v>238</v>
      </c>
      <c r="G272" s="23"/>
      <c r="H272" s="23"/>
      <c r="I272" s="16"/>
      <c r="J272" s="24"/>
      <c r="K272" s="13">
        <v>1</v>
      </c>
      <c r="L272" s="23">
        <v>5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2</v>
      </c>
      <c r="C273" s="21" t="s">
        <v>233</v>
      </c>
      <c r="D273" s="22">
        <v>1</v>
      </c>
      <c r="E273" s="22">
        <v>30</v>
      </c>
      <c r="F273" s="16" t="s">
        <v>238</v>
      </c>
      <c r="G273" s="23"/>
      <c r="H273" s="23"/>
      <c r="I273" s="16"/>
      <c r="J273" s="24"/>
      <c r="K273" s="13">
        <v>1</v>
      </c>
      <c r="L273" s="23">
        <v>5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2</v>
      </c>
      <c r="C274" s="21" t="s">
        <v>233</v>
      </c>
      <c r="D274" s="22">
        <v>1</v>
      </c>
      <c r="E274" s="22">
        <v>30</v>
      </c>
      <c r="F274" s="16" t="s">
        <v>238</v>
      </c>
      <c r="G274" s="23"/>
      <c r="H274" s="23"/>
      <c r="I274" s="16"/>
      <c r="J274" s="24"/>
      <c r="K274" s="13">
        <v>1</v>
      </c>
      <c r="L274" s="23">
        <v>5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2</v>
      </c>
      <c r="C275" s="21" t="s">
        <v>233</v>
      </c>
      <c r="D275" s="22">
        <v>1</v>
      </c>
      <c r="E275" s="22">
        <v>30</v>
      </c>
      <c r="F275" s="16" t="s">
        <v>239</v>
      </c>
      <c r="G275" s="23"/>
      <c r="H275" s="23"/>
      <c r="I275" s="16"/>
      <c r="J275" s="24"/>
      <c r="K275" s="13">
        <v>1</v>
      </c>
      <c r="L275" s="23">
        <v>5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276:J1000">
    <cfRule type="expression" dxfId="15" priority="16">
      <formula>I276=2</formula>
    </cfRule>
  </conditionalFormatting>
  <conditionalFormatting sqref="G276:I1000">
    <cfRule type="expression" dxfId="14" priority="15">
      <formula>XFD276=2</formula>
    </cfRule>
  </conditionalFormatting>
  <conditionalFormatting sqref="G276:G1000">
    <cfRule type="expression" dxfId="13" priority="14">
      <formula>B276=2</formula>
    </cfRule>
  </conditionalFormatting>
  <conditionalFormatting sqref="H276:H1000">
    <cfRule type="expression" dxfId="12" priority="13">
      <formula>B276=2</formula>
    </cfRule>
  </conditionalFormatting>
  <conditionalFormatting sqref="J276:J1000">
    <cfRule type="expression" dxfId="11" priority="12">
      <formula>B276=2</formula>
    </cfRule>
  </conditionalFormatting>
  <conditionalFormatting sqref="J12:J275">
    <cfRule type="expression" dxfId="10" priority="6">
      <formula>I12=2</formula>
    </cfRule>
  </conditionalFormatting>
  <conditionalFormatting sqref="G12:I12 G13 I13 G14:I275">
    <cfRule type="expression" dxfId="9" priority="5">
      <formula>XFD12=2</formula>
    </cfRule>
  </conditionalFormatting>
  <conditionalFormatting sqref="G12:G275">
    <cfRule type="expression" dxfId="8" priority="4">
      <formula>B12=2</formula>
    </cfRule>
  </conditionalFormatting>
  <conditionalFormatting sqref="H12 H14:H275">
    <cfRule type="expression" dxfId="7" priority="3">
      <formula>B12=2</formula>
    </cfRule>
  </conditionalFormatting>
  <conditionalFormatting sqref="H13">
    <cfRule type="expression" dxfId="6" priority="2">
      <formula>B13=2</formula>
    </cfRule>
  </conditionalFormatting>
  <conditionalFormatting sqref="J12:J275">
    <cfRule type="expression" dxfId="5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B17FE79A-08B6-4377-A312-0D6F7FF71F76}">
            <xm:f>'\ユーザ作業用フォルダ\32窓口業務委託\Ｒ２年度発注関係\区から回答\16旭区\[旭区　資01 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10" id="{F23A2D91-C4E0-41AF-93B1-9E501EEF8E9B}">
            <xm:f>'\ユーザ作業用フォルダ\32窓口業務委託\Ｒ２年度発注関係\区から回答\16旭区\[旭区　資01 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9" id="{6856EBD6-0166-464B-A109-7EFB2EFC16FA}">
            <xm:f>'\ユーザ作業用フォルダ\32窓口業務委託\Ｒ２年度発注関係\区から回答\16旭区\[旭区　資01 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8" id="{7E363BE1-E26C-44B2-9190-BAAD5F3B06CE}">
            <xm:f>'\ユーザ作業用フォルダ\32窓口業務委託\Ｒ２年度発注関係\区から回答\16旭区\[旭区　資01 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7" id="{2BFF8D50-1352-4F9C-81C4-2E15D7AC7C55}">
            <xm:f>'\ユーザ作業用フォルダ\32窓口業務委託\Ｒ２年度発注関係\区から回答\16旭区\[旭区　資01 積算標準フォーマット_R02-12月（36月）_北・旭_.xlsx]集計表（0131）'!#REF!=2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11</v>
      </c>
      <c r="H4" s="147" t="s">
        <v>53</v>
      </c>
      <c r="K4" s="228">
        <f>COUNTIFS(ローデータ!B12:B1011,1,ローデータ!G12:G1011,$G$4)</f>
        <v>19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19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19</v>
      </c>
      <c r="D16" s="56">
        <f>SUM(B16:C16)</f>
        <v>19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15</v>
      </c>
      <c r="C23" s="213"/>
      <c r="D23" s="211">
        <f>COUNTIFS(ローデータ!$B$12:$B$1011,1,ローデータ!$G$12:$G$1011,$G$4,ローデータ!$K$12:$K$1011,D21)</f>
        <v>1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4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18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13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19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15</v>
      </c>
      <c r="D84" s="403"/>
      <c r="E84" s="402">
        <f>SUM(E75:F83)</f>
        <v>1</v>
      </c>
      <c r="F84" s="403"/>
      <c r="G84" s="404">
        <f>SUM(G75:I83)</f>
        <v>3</v>
      </c>
      <c r="H84" s="404"/>
      <c r="I84" s="402"/>
      <c r="J84" s="106">
        <f t="shared" si="2"/>
        <v>19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2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7</v>
      </c>
      <c r="M101" s="103">
        <f>SUM(M92:M100)</f>
        <v>4</v>
      </c>
      <c r="N101" s="103">
        <f>SUM(N92:N100)</f>
        <v>5</v>
      </c>
      <c r="O101" s="103">
        <f>SUM(O92:O100)</f>
        <v>2</v>
      </c>
      <c r="P101" s="103">
        <f>SUM(P92:P100)</f>
        <v>0</v>
      </c>
      <c r="Q101" s="103">
        <f t="shared" si="3"/>
        <v>18</v>
      </c>
    </row>
    <row r="102" spans="1:17" ht="14.1" customHeight="1" x14ac:dyDescent="0.15">
      <c r="A102" s="140" t="s">
        <v>50</v>
      </c>
      <c r="B102" s="141"/>
      <c r="C102" s="56">
        <f>SUM(C93:C101)</f>
        <v>13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1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15</v>
      </c>
      <c r="G159" s="213"/>
      <c r="H159" s="211">
        <f>COUNTIFS(ローデータ!$B$12:$B$1011,1,ローデータ!$G$12:$G$1011,$G$4,ローデータ!$I$12:$I$1011,$C$14,ローデータ!$K$12:$K$1011,H157)</f>
        <v>1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19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15</v>
      </c>
      <c r="G171" s="213"/>
      <c r="H171" s="211">
        <f>SUM(H159:I170)</f>
        <v>1</v>
      </c>
      <c r="I171" s="213"/>
      <c r="J171" s="211">
        <f>SUM(J159:L170)</f>
        <v>3</v>
      </c>
      <c r="K171" s="212"/>
      <c r="L171" s="213"/>
      <c r="M171" s="56">
        <f t="shared" si="16"/>
        <v>19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13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15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13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4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18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7</v>
      </c>
      <c r="G210" s="95">
        <f t="shared" ref="G210:I210" si="19">SUM(G198:G209)</f>
        <v>4</v>
      </c>
      <c r="H210" s="95">
        <f>SUM(H198:H209)</f>
        <v>5</v>
      </c>
      <c r="I210" s="95">
        <f t="shared" si="19"/>
        <v>2</v>
      </c>
      <c r="J210" s="95">
        <f>SUM(J198:J209)</f>
        <v>0</v>
      </c>
      <c r="K210" s="119">
        <f t="shared" si="18"/>
        <v>18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2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1</v>
      </c>
      <c r="I284" s="56">
        <f t="shared" si="28"/>
        <v>2</v>
      </c>
      <c r="J284" s="56">
        <f t="shared" si="28"/>
        <v>0</v>
      </c>
      <c r="K284" s="96">
        <f t="shared" si="26"/>
        <v>3</v>
      </c>
      <c r="L284" s="95">
        <f>SUM(L272:L283)</f>
        <v>1</v>
      </c>
      <c r="M284" s="95">
        <f t="shared" ref="M284:R284" si="29">SUM(M272:M283)</f>
        <v>3</v>
      </c>
      <c r="N284" s="95">
        <f t="shared" si="29"/>
        <v>0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12</v>
      </c>
      <c r="H4" s="147" t="s">
        <v>53</v>
      </c>
      <c r="K4" s="228">
        <f>COUNTIFS(ローデータ!B12:B1011,1,ローデータ!G12:G1011,$G$4)</f>
        <v>19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19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19</v>
      </c>
      <c r="D16" s="56">
        <f>SUM(B16:C16)</f>
        <v>19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12</v>
      </c>
      <c r="C23" s="213"/>
      <c r="D23" s="211">
        <f>COUNTIFS(ローデータ!$B$12:$B$1011,1,ローデータ!$G$12:$G$1011,$G$4,ローデータ!$K$12:$K$1011,D21)</f>
        <v>3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3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9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1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12</v>
      </c>
      <c r="D84" s="403"/>
      <c r="E84" s="402">
        <f>SUM(E75:F83)</f>
        <v>3</v>
      </c>
      <c r="F84" s="403"/>
      <c r="G84" s="404">
        <f>SUM(G75:I83)</f>
        <v>4</v>
      </c>
      <c r="H84" s="404"/>
      <c r="I84" s="402"/>
      <c r="J84" s="106">
        <f t="shared" si="2"/>
        <v>19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3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1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3</v>
      </c>
      <c r="N101" s="103">
        <f>SUM(N92:N100)</f>
        <v>5</v>
      </c>
      <c r="O101" s="103">
        <f>SUM(O92:O100)</f>
        <v>4</v>
      </c>
      <c r="P101" s="103">
        <f>SUM(P92:P100)</f>
        <v>0</v>
      </c>
      <c r="Q101" s="103">
        <f t="shared" si="3"/>
        <v>14</v>
      </c>
    </row>
    <row r="102" spans="1:17" ht="14.1" customHeight="1" x14ac:dyDescent="0.15">
      <c r="A102" s="140" t="s">
        <v>50</v>
      </c>
      <c r="B102" s="141"/>
      <c r="C102" s="56">
        <f>SUM(C93:C101)</f>
        <v>9</v>
      </c>
      <c r="D102" s="56">
        <f>SUM(D93:D101)</f>
        <v>2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1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2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3</v>
      </c>
      <c r="L152" s="56">
        <f t="shared" si="15"/>
        <v>1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12</v>
      </c>
      <c r="G159" s="213"/>
      <c r="H159" s="211">
        <f>COUNTIFS(ローデータ!$B$12:$B$1011,1,ローデータ!$G$12:$G$1011,$G$4,ローデータ!$I$12:$I$1011,$C$14,ローデータ!$K$12:$K$1011,H157)</f>
        <v>3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19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12</v>
      </c>
      <c r="G171" s="213"/>
      <c r="H171" s="211">
        <f>SUM(H159:I170)</f>
        <v>3</v>
      </c>
      <c r="I171" s="213"/>
      <c r="J171" s="211">
        <f>SUM(J159:L170)</f>
        <v>4</v>
      </c>
      <c r="K171" s="212"/>
      <c r="L171" s="213"/>
      <c r="M171" s="56">
        <f t="shared" si="16"/>
        <v>19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9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12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9</v>
      </c>
      <c r="G191" s="56">
        <f>SUM(G179:G190)</f>
        <v>2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12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3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14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3</v>
      </c>
      <c r="H210" s="95">
        <f>SUM(H198:H209)</f>
        <v>5</v>
      </c>
      <c r="I210" s="95">
        <f t="shared" si="19"/>
        <v>4</v>
      </c>
      <c r="J210" s="95">
        <f>SUM(J198:J209)</f>
        <v>0</v>
      </c>
      <c r="K210" s="119">
        <f t="shared" si="18"/>
        <v>14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1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3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3</v>
      </c>
      <c r="O284" s="95">
        <f t="shared" si="29"/>
        <v>1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13</v>
      </c>
      <c r="H4" s="147" t="s">
        <v>53</v>
      </c>
      <c r="K4" s="228">
        <f>COUNTIFS(ローデータ!B12:B1011,1,ローデータ!G12:G1011,$G$4)</f>
        <v>32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32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31</v>
      </c>
      <c r="D16" s="56">
        <f>SUM(B16:C16)</f>
        <v>32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1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22</v>
      </c>
      <c r="C23" s="213"/>
      <c r="D23" s="211">
        <f>COUNTIFS(ローデータ!$B$12:$B$1011,1,ローデータ!$G$12:$G$1011,$G$4,ローデータ!$K$12:$K$1011,D21)</f>
        <v>3</v>
      </c>
      <c r="E23" s="213"/>
      <c r="F23" s="211">
        <f>COUNTIFS(ローデータ!$B$12:$B$1011,1,ローデータ!$G$12:$G$1011,$G$4,ローデータ!$K$12:$K$1011,F21)</f>
        <v>7</v>
      </c>
      <c r="G23" s="212"/>
      <c r="H23" s="213"/>
      <c r="I23" s="56">
        <f>SUM(B23:H23)</f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6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8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6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9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1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31</v>
      </c>
      <c r="D68" s="100">
        <f t="shared" ref="D68:M68" si="1">SUM(D59:D67)</f>
        <v>1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7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8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22</v>
      </c>
      <c r="D84" s="403"/>
      <c r="E84" s="402">
        <f>SUM(E75:F83)</f>
        <v>3</v>
      </c>
      <c r="F84" s="403"/>
      <c r="G84" s="404">
        <f>SUM(G75:I83)</f>
        <v>7</v>
      </c>
      <c r="H84" s="404"/>
      <c r="I84" s="402"/>
      <c r="J84" s="106">
        <f t="shared" si="2"/>
        <v>32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1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7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7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1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6</v>
      </c>
      <c r="M101" s="103">
        <f>SUM(M92:M100)</f>
        <v>9</v>
      </c>
      <c r="N101" s="103">
        <f>SUM(N92:N100)</f>
        <v>4</v>
      </c>
      <c r="O101" s="103">
        <f>SUM(O92:O100)</f>
        <v>5</v>
      </c>
      <c r="P101" s="103">
        <f>SUM(P92:P100)</f>
        <v>0</v>
      </c>
      <c r="Q101" s="103">
        <f t="shared" si="3"/>
        <v>24</v>
      </c>
    </row>
    <row r="102" spans="1:17" ht="14.1" customHeight="1" x14ac:dyDescent="0.15">
      <c r="A102" s="140" t="s">
        <v>50</v>
      </c>
      <c r="B102" s="141"/>
      <c r="C102" s="56">
        <f>SUM(C93:C101)</f>
        <v>18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3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3</v>
      </c>
      <c r="P118" s="109">
        <f t="shared" si="8"/>
        <v>0</v>
      </c>
      <c r="Q118" s="109">
        <f t="shared" si="5"/>
        <v>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7</v>
      </c>
      <c r="J136" s="109">
        <f>SUM(J127:J135)</f>
        <v>0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6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8</v>
      </c>
      <c r="I152" s="56">
        <f t="shared" ref="I152:O152" si="15">SUM(I143:I151)</f>
        <v>0</v>
      </c>
      <c r="J152" s="56">
        <f t="shared" si="15"/>
        <v>6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9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21</v>
      </c>
      <c r="G159" s="213"/>
      <c r="H159" s="211">
        <f>COUNTIFS(ローデータ!$B$12:$B$1011,1,ローデータ!$G$12:$G$1011,$G$4,ローデータ!$I$12:$I$1011,$C$14,ローデータ!$K$12:$K$1011,H157)</f>
        <v>3</v>
      </c>
      <c r="I159" s="213"/>
      <c r="J159" s="211">
        <f>COUNTIFS(ローデータ!$B$12:$B$1011,1,ローデータ!$G$12:$G$1011,$G$4,ローデータ!$I$12:$I$1011,$C$14,ローデータ!$K$12:$K$1011,J157)</f>
        <v>7</v>
      </c>
      <c r="K159" s="212"/>
      <c r="L159" s="213"/>
      <c r="M159" s="56">
        <f t="shared" ref="M159:M171" si="16">SUM(F159:L159)</f>
        <v>31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1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1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22</v>
      </c>
      <c r="G171" s="213"/>
      <c r="H171" s="211">
        <f>SUM(H159:I170)</f>
        <v>3</v>
      </c>
      <c r="I171" s="213"/>
      <c r="J171" s="211">
        <f>SUM(J159:L170)</f>
        <v>7</v>
      </c>
      <c r="K171" s="212"/>
      <c r="L171" s="213"/>
      <c r="M171" s="56">
        <f t="shared" si="16"/>
        <v>32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17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7">
        <f t="shared" ref="K179:K191" si="17">SUM(F179:J179)</f>
        <v>21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1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1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18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7">
        <f t="shared" si="17"/>
        <v>22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8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23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1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1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9</v>
      </c>
      <c r="H210" s="95">
        <f>SUM(H198:H209)</f>
        <v>4</v>
      </c>
      <c r="I210" s="95">
        <f t="shared" si="19"/>
        <v>5</v>
      </c>
      <c r="J210" s="95">
        <f>SUM(J198:J209)</f>
        <v>0</v>
      </c>
      <c r="K210" s="119">
        <f t="shared" si="18"/>
        <v>24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3</v>
      </c>
      <c r="L246" s="95">
        <f t="shared" si="22"/>
        <v>0</v>
      </c>
      <c r="M246" s="56">
        <f t="shared" si="21"/>
        <v>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7</v>
      </c>
      <c r="M266" s="95">
        <f>SUM(M254:M265)</f>
        <v>0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6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9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3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6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14</v>
      </c>
      <c r="H4" s="147" t="s">
        <v>53</v>
      </c>
      <c r="K4" s="228">
        <f>COUNTIFS(ローデータ!B12:B1011,1,ローデータ!G12:G1011,$G$4)</f>
        <v>27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27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27</v>
      </c>
      <c r="D16" s="56">
        <f>SUM(B16:C16)</f>
        <v>27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23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28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27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7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2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4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23</v>
      </c>
      <c r="D84" s="403"/>
      <c r="E84" s="402">
        <f>SUM(E75:F83)</f>
        <v>2</v>
      </c>
      <c r="F84" s="403"/>
      <c r="G84" s="404">
        <f>SUM(G75:I83)</f>
        <v>2</v>
      </c>
      <c r="H84" s="404"/>
      <c r="I84" s="402"/>
      <c r="J84" s="106">
        <f t="shared" si="2"/>
        <v>27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3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2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2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3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5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16</v>
      </c>
      <c r="N101" s="103">
        <f>SUM(N92:N100)</f>
        <v>3</v>
      </c>
      <c r="O101" s="103">
        <f>SUM(O92:O100)</f>
        <v>5</v>
      </c>
      <c r="P101" s="103">
        <f>SUM(P92:P100)</f>
        <v>0</v>
      </c>
      <c r="Q101" s="103">
        <f t="shared" si="3"/>
        <v>28</v>
      </c>
    </row>
    <row r="102" spans="1:17" ht="14.1" customHeight="1" x14ac:dyDescent="0.15">
      <c r="A102" s="140" t="s">
        <v>50</v>
      </c>
      <c r="B102" s="141"/>
      <c r="C102" s="56">
        <f>SUM(C93:C101)</f>
        <v>20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1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1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23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27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23</v>
      </c>
      <c r="G171" s="213"/>
      <c r="H171" s="211">
        <f>SUM(H159:I170)</f>
        <v>2</v>
      </c>
      <c r="I171" s="213"/>
      <c r="J171" s="211">
        <f>SUM(J159:L170)</f>
        <v>2</v>
      </c>
      <c r="K171" s="212"/>
      <c r="L171" s="213"/>
      <c r="M171" s="56">
        <f t="shared" si="16"/>
        <v>27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23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20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28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16</v>
      </c>
      <c r="H210" s="95">
        <f>SUM(H198:H209)</f>
        <v>3</v>
      </c>
      <c r="I210" s="95">
        <f t="shared" si="19"/>
        <v>5</v>
      </c>
      <c r="J210" s="95">
        <f>SUM(J198:J209)</f>
        <v>0</v>
      </c>
      <c r="K210" s="119">
        <f t="shared" si="18"/>
        <v>28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1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15</v>
      </c>
      <c r="H4" s="147" t="s">
        <v>53</v>
      </c>
      <c r="K4" s="228">
        <f>COUNTIFS(ローデータ!B12:B1011,1,ローデータ!G12:G1011,$G$4)</f>
        <v>31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0</v>
      </c>
      <c r="K10" s="56">
        <f>SUM(B10:J10)</f>
        <v>31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31</v>
      </c>
      <c r="D16" s="56">
        <f>SUM(B16:C16)</f>
        <v>31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27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8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26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31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5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6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2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27</v>
      </c>
      <c r="D84" s="403"/>
      <c r="E84" s="402">
        <f>SUM(E75:F83)</f>
        <v>4</v>
      </c>
      <c r="F84" s="403"/>
      <c r="G84" s="404">
        <f>SUM(G75:I83)</f>
        <v>0</v>
      </c>
      <c r="H84" s="404"/>
      <c r="I84" s="402"/>
      <c r="J84" s="106">
        <f t="shared" si="2"/>
        <v>31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2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4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2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6</v>
      </c>
      <c r="M101" s="103">
        <f>SUM(M92:M100)</f>
        <v>13</v>
      </c>
      <c r="N101" s="103">
        <f>SUM(N92:N100)</f>
        <v>8</v>
      </c>
      <c r="O101" s="103">
        <f>SUM(O92:O100)</f>
        <v>8</v>
      </c>
      <c r="P101" s="103">
        <f>SUM(P92:P100)</f>
        <v>0</v>
      </c>
      <c r="Q101" s="103">
        <f t="shared" si="3"/>
        <v>35</v>
      </c>
    </row>
    <row r="102" spans="1:17" ht="14.1" customHeight="1" x14ac:dyDescent="0.15">
      <c r="A102" s="140" t="s">
        <v>50</v>
      </c>
      <c r="B102" s="141"/>
      <c r="C102" s="56">
        <f>SUM(C93:C101)</f>
        <v>26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1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2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2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3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3</v>
      </c>
      <c r="P118" s="109">
        <f t="shared" si="8"/>
        <v>1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27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31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27</v>
      </c>
      <c r="G171" s="213"/>
      <c r="H171" s="211">
        <f>SUM(H159:I170)</f>
        <v>4</v>
      </c>
      <c r="I171" s="213"/>
      <c r="J171" s="211">
        <f>SUM(J159:L170)</f>
        <v>0</v>
      </c>
      <c r="K171" s="212"/>
      <c r="L171" s="213"/>
      <c r="M171" s="56">
        <f t="shared" si="16"/>
        <v>31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26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26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8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35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13</v>
      </c>
      <c r="H210" s="95">
        <f>SUM(H198:H209)</f>
        <v>8</v>
      </c>
      <c r="I210" s="95">
        <f t="shared" si="19"/>
        <v>8</v>
      </c>
      <c r="J210" s="95">
        <f>SUM(J198:J209)</f>
        <v>0</v>
      </c>
      <c r="K210" s="119">
        <f t="shared" si="18"/>
        <v>35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7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3</v>
      </c>
      <c r="L246" s="95">
        <f t="shared" si="22"/>
        <v>1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O12" sqref="O1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11" t="str">
        <f>ローデータ!B2</f>
        <v>旭区</v>
      </c>
      <c r="D3" s="212"/>
      <c r="E3" s="212"/>
      <c r="F3" s="213"/>
    </row>
    <row r="4" spans="1:20" ht="18" customHeight="1" x14ac:dyDescent="0.15">
      <c r="A4" s="126"/>
      <c r="B4" s="214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214"/>
      <c r="C5" s="127" t="str">
        <f>ローデータ!B4</f>
        <v>令和2年</v>
      </c>
      <c r="D5" s="124">
        <f>ローデータ!C4</f>
        <v>1</v>
      </c>
      <c r="E5" s="124">
        <f>ローデータ!D4</f>
        <v>30</v>
      </c>
      <c r="F5" s="124" t="str">
        <f>ローデータ!E4</f>
        <v>木</v>
      </c>
    </row>
    <row r="6" spans="1:20" ht="15.95" customHeight="1" x14ac:dyDescent="0.15">
      <c r="A6" s="126"/>
    </row>
    <row r="7" spans="1:20" ht="15.95" customHeight="1" x14ac:dyDescent="0.15">
      <c r="A7" s="126"/>
      <c r="B7" s="214" t="s">
        <v>227</v>
      </c>
      <c r="C7" s="214"/>
      <c r="E7" t="s">
        <v>230</v>
      </c>
    </row>
    <row r="8" spans="1:20" ht="15.95" customHeight="1" x14ac:dyDescent="0.15">
      <c r="A8" s="126"/>
      <c r="B8" s="211">
        <f>COUNTIFS(ローデータ!B12:B1011,1)+COUNTIFS(ローデータ!B12:B1011,2)</f>
        <v>264</v>
      </c>
      <c r="C8" s="213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220</v>
      </c>
      <c r="E13" s="124">
        <f>COUNTIFS(ローデータ!B12:B1011,2)</f>
        <v>44</v>
      </c>
      <c r="F13" s="124">
        <f>SUM(D13:E13)</f>
        <v>264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11" t="str">
        <f>ローデータ!B2</f>
        <v>旭区</v>
      </c>
      <c r="C16" s="212"/>
      <c r="D16" s="212"/>
      <c r="E16" s="213"/>
      <c r="G16" s="222" t="s">
        <v>195</v>
      </c>
      <c r="H16" s="223"/>
      <c r="I16" s="224"/>
      <c r="K16" s="83"/>
      <c r="L16" s="62"/>
    </row>
    <row r="17" spans="1:19" ht="15.95" customHeight="1" x14ac:dyDescent="0.15">
      <c r="A17" s="215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5.95" customHeight="1" x14ac:dyDescent="0.15">
      <c r="A18" s="216"/>
      <c r="B18" s="58" t="str">
        <f>ローデータ!B4</f>
        <v>令和2年</v>
      </c>
      <c r="C18" s="121">
        <f>ローデータ!C4</f>
        <v>1</v>
      </c>
      <c r="D18" s="121">
        <f>ローデータ!D4</f>
        <v>30</v>
      </c>
      <c r="E18" s="121" t="str">
        <f>ローデータ!E4</f>
        <v>木</v>
      </c>
      <c r="G18" s="228">
        <f>COUNTIFS(ローデータ!B12:B1011,2)</f>
        <v>44</v>
      </c>
      <c r="H18" s="228"/>
      <c r="I18" s="228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8"/>
      <c r="B24" s="229" t="s">
        <v>72</v>
      </c>
      <c r="C24" s="230"/>
      <c r="D24" s="229" t="s">
        <v>74</v>
      </c>
      <c r="E24" s="230"/>
      <c r="F24" s="229" t="s">
        <v>84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11">
        <f>COUNTIFS(ローデータ!$B$12:$B$1011,2,ローデータ!$K$12:$K$1011,B23)</f>
        <v>44</v>
      </c>
      <c r="C25" s="213"/>
      <c r="D25" s="211">
        <f>COUNTIFS(ローデータ!$B$12:$B$1011,2,ローデータ!$K$12:$K$1011,D23)</f>
        <v>0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44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50</v>
      </c>
      <c r="I29" s="247"/>
      <c r="J29" s="249" t="s">
        <v>96</v>
      </c>
      <c r="K29" s="251" t="s">
        <v>97</v>
      </c>
      <c r="L29" s="245" t="s">
        <v>98</v>
      </c>
      <c r="M29" s="251" t="s">
        <v>99</v>
      </c>
      <c r="N29" s="245" t="s">
        <v>100</v>
      </c>
      <c r="O29" s="236" t="s">
        <v>50</v>
      </c>
    </row>
    <row r="30" spans="1:19" ht="15.95" customHeight="1" x14ac:dyDescent="0.15">
      <c r="A30" s="232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5.95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51</v>
      </c>
      <c r="J31" s="86">
        <f>SUMIFS(ローデータ!M12:M1011,ローデータ!$B$12:$B$1011,2,ローデータ!$K$12:$K$1011,$B$23)</f>
        <v>30</v>
      </c>
      <c r="K31" s="86">
        <f>SUMIFS(ローデータ!N12:N1011,ローデータ!$B$12:$B$1011,2,ローデータ!$K$12:$K$1011,$B$23)</f>
        <v>35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65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3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41</v>
      </c>
      <c r="G32" s="56">
        <f>SUM(B32:F32)</f>
        <v>44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17"/>
      <c r="B36" s="70">
        <v>1</v>
      </c>
      <c r="C36" s="70">
        <v>2</v>
      </c>
      <c r="D36" s="70">
        <v>3</v>
      </c>
      <c r="E36" s="215" t="s">
        <v>50</v>
      </c>
      <c r="F36" s="39"/>
      <c r="I36" s="247"/>
      <c r="J36" s="272" t="s">
        <v>104</v>
      </c>
      <c r="K36" s="253" t="s">
        <v>105</v>
      </c>
      <c r="L36" s="253" t="s">
        <v>98</v>
      </c>
      <c r="M36" s="253" t="s">
        <v>106</v>
      </c>
      <c r="N36" s="255" t="s">
        <v>107</v>
      </c>
      <c r="O36" s="253" t="s">
        <v>36</v>
      </c>
      <c r="P36" s="255" t="s">
        <v>69</v>
      </c>
      <c r="Q36" s="233" t="s">
        <v>50</v>
      </c>
    </row>
    <row r="37" spans="1:17" ht="15.95" customHeight="1" x14ac:dyDescent="0.15">
      <c r="A37" s="218"/>
      <c r="B37" s="74" t="s">
        <v>67</v>
      </c>
      <c r="C37" s="74" t="s">
        <v>66</v>
      </c>
      <c r="D37" s="74" t="s">
        <v>68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50</v>
      </c>
      <c r="H42" s="266" t="s">
        <v>13</v>
      </c>
      <c r="I42" s="267"/>
      <c r="J42" s="268"/>
      <c r="K42" s="269" t="s">
        <v>50</v>
      </c>
    </row>
    <row r="43" spans="1:17" ht="15.95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5.95" customHeight="1" x14ac:dyDescent="0.15">
      <c r="A44" s="258"/>
      <c r="B44" s="237" t="s">
        <v>65</v>
      </c>
      <c r="C44" s="237" t="s">
        <v>66</v>
      </c>
      <c r="D44" s="274" t="s">
        <v>101</v>
      </c>
      <c r="E44" s="276" t="s">
        <v>102</v>
      </c>
      <c r="F44" s="278" t="s">
        <v>103</v>
      </c>
      <c r="G44" s="264"/>
      <c r="H44" s="280" t="s">
        <v>67</v>
      </c>
      <c r="I44" s="292" t="s">
        <v>66</v>
      </c>
      <c r="J44" s="292" t="s">
        <v>68</v>
      </c>
      <c r="K44" s="270"/>
      <c r="M44" s="39"/>
      <c r="N44" s="39"/>
      <c r="O44" s="39"/>
      <c r="P44" s="39"/>
    </row>
    <row r="45" spans="1:17" ht="15.95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7"/>
      <c r="B49" s="282" t="s">
        <v>165</v>
      </c>
      <c r="C49" s="283"/>
      <c r="D49" s="283"/>
      <c r="E49" s="283"/>
      <c r="F49" s="284"/>
      <c r="G49" s="285" t="s">
        <v>50</v>
      </c>
      <c r="H49" s="288" t="s">
        <v>71</v>
      </c>
      <c r="I49" s="221"/>
      <c r="J49" s="221"/>
      <c r="K49" s="221"/>
      <c r="L49" s="221"/>
      <c r="M49" s="221"/>
      <c r="N49" s="220"/>
      <c r="O49" s="293" t="s">
        <v>50</v>
      </c>
    </row>
    <row r="50" spans="1:15" ht="15.95" customHeight="1" x14ac:dyDescent="0.15">
      <c r="A50" s="232"/>
      <c r="B50" s="296" t="s">
        <v>96</v>
      </c>
      <c r="C50" s="298" t="s">
        <v>97</v>
      </c>
      <c r="D50" s="300" t="s">
        <v>98</v>
      </c>
      <c r="E50" s="298" t="s">
        <v>99</v>
      </c>
      <c r="F50" s="300" t="s">
        <v>100</v>
      </c>
      <c r="G50" s="286"/>
      <c r="H50" s="302" t="s">
        <v>104</v>
      </c>
      <c r="I50" s="290" t="s">
        <v>105</v>
      </c>
      <c r="J50" s="290" t="s">
        <v>98</v>
      </c>
      <c r="K50" s="290" t="s">
        <v>106</v>
      </c>
      <c r="L50" s="289" t="s">
        <v>107</v>
      </c>
      <c r="M50" s="290" t="s">
        <v>36</v>
      </c>
      <c r="N50" s="289" t="s">
        <v>69</v>
      </c>
      <c r="O50" s="294"/>
    </row>
    <row r="51" spans="1:15" ht="15.95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16</v>
      </c>
      <c r="H4" s="147" t="s">
        <v>53</v>
      </c>
      <c r="K4" s="228">
        <f>COUNTIFS(ローデータ!B12:B1011,1,ローデータ!G12:G1011,$G$4)</f>
        <v>19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19</v>
      </c>
      <c r="D16" s="56">
        <f>SUM(B16:C16)</f>
        <v>19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18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8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15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2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4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18</v>
      </c>
      <c r="D84" s="403"/>
      <c r="E84" s="402">
        <f>SUM(E75:F83)</f>
        <v>0</v>
      </c>
      <c r="F84" s="403"/>
      <c r="G84" s="404">
        <f>SUM(G75:I83)</f>
        <v>1</v>
      </c>
      <c r="H84" s="404"/>
      <c r="I84" s="402"/>
      <c r="J84" s="106">
        <f t="shared" si="2"/>
        <v>19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2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3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6</v>
      </c>
      <c r="M101" s="103">
        <f>SUM(M92:M100)</f>
        <v>8</v>
      </c>
      <c r="N101" s="103">
        <f>SUM(N92:N100)</f>
        <v>1</v>
      </c>
      <c r="O101" s="103">
        <f>SUM(O92:O100)</f>
        <v>6</v>
      </c>
      <c r="P101" s="103">
        <f>SUM(P92:P100)</f>
        <v>0</v>
      </c>
      <c r="Q101" s="103">
        <f t="shared" si="3"/>
        <v>21</v>
      </c>
    </row>
    <row r="102" spans="1:17" ht="14.1" customHeight="1" x14ac:dyDescent="0.15">
      <c r="A102" s="140" t="s">
        <v>50</v>
      </c>
      <c r="B102" s="141"/>
      <c r="C102" s="56">
        <f>SUM(C93:C101)</f>
        <v>15</v>
      </c>
      <c r="D102" s="56">
        <f>SUM(D93:D101)</f>
        <v>2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1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1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18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19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18</v>
      </c>
      <c r="G171" s="213"/>
      <c r="H171" s="211">
        <f>SUM(H159:I170)</f>
        <v>0</v>
      </c>
      <c r="I171" s="213"/>
      <c r="J171" s="211">
        <f>SUM(J159:L170)</f>
        <v>1</v>
      </c>
      <c r="K171" s="212"/>
      <c r="L171" s="213"/>
      <c r="M171" s="56">
        <f t="shared" si="16"/>
        <v>19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15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18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15</v>
      </c>
      <c r="G191" s="56">
        <f>SUM(G179:G190)</f>
        <v>2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18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8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21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8</v>
      </c>
      <c r="H210" s="95">
        <f>SUM(H198:H209)</f>
        <v>1</v>
      </c>
      <c r="I210" s="95">
        <f t="shared" si="19"/>
        <v>6</v>
      </c>
      <c r="J210" s="95">
        <f>SUM(J198:J209)</f>
        <v>0</v>
      </c>
      <c r="K210" s="119">
        <f t="shared" si="18"/>
        <v>21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17</v>
      </c>
      <c r="H4" s="147" t="s">
        <v>53</v>
      </c>
      <c r="K4" s="228">
        <f>COUNTIFS(ローデータ!B12:B1011,1,ローデータ!G12:G1011,$G$4)</f>
        <v>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6</v>
      </c>
      <c r="D16" s="56">
        <f>SUM(B16:C16)</f>
        <v>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</v>
      </c>
      <c r="C23" s="213"/>
      <c r="D23" s="211">
        <f>COUNTIFS(ローデータ!$B$12:$B$1011,1,ローデータ!$G$12:$G$1011,$G$4,ローデータ!$K$12:$K$1011,D21)</f>
        <v>1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1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1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</v>
      </c>
      <c r="D84" s="403"/>
      <c r="E84" s="402">
        <f>SUM(E75:F83)</f>
        <v>1</v>
      </c>
      <c r="F84" s="403"/>
      <c r="G84" s="404">
        <f>SUM(G75:I83)</f>
        <v>4</v>
      </c>
      <c r="H84" s="404"/>
      <c r="I84" s="402"/>
      <c r="J84" s="106">
        <f t="shared" si="2"/>
        <v>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1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1</v>
      </c>
    </row>
    <row r="102" spans="1:17" ht="14.1" customHeight="1" x14ac:dyDescent="0.15">
      <c r="A102" s="140" t="s">
        <v>50</v>
      </c>
      <c r="B102" s="141"/>
      <c r="C102" s="56">
        <f>SUM(C93:C101)</f>
        <v>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1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</v>
      </c>
      <c r="G159" s="213"/>
      <c r="H159" s="211">
        <f>COUNTIFS(ローデータ!$B$12:$B$1011,1,ローデータ!$G$12:$G$1011,$G$4,ローデータ!$I$12:$I$1011,$C$14,ローデータ!$K$12:$K$1011,H157)</f>
        <v>1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6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</v>
      </c>
      <c r="G171" s="213"/>
      <c r="H171" s="211">
        <f>SUM(H159:I170)</f>
        <v>1</v>
      </c>
      <c r="I171" s="213"/>
      <c r="J171" s="211">
        <f>SUM(J159:L170)</f>
        <v>4</v>
      </c>
      <c r="K171" s="212"/>
      <c r="L171" s="213"/>
      <c r="M171" s="56">
        <f t="shared" si="16"/>
        <v>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1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1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18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19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20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11" t="str">
        <f>ローデータ!B2</f>
        <v>旭区</v>
      </c>
      <c r="C2" s="212"/>
      <c r="D2" s="212"/>
      <c r="E2" s="213"/>
      <c r="G2" s="167"/>
      <c r="H2" s="309" t="s">
        <v>94</v>
      </c>
      <c r="I2" s="214"/>
      <c r="K2" s="83"/>
      <c r="L2" s="62"/>
    </row>
    <row r="3" spans="1:19" ht="14.1" customHeight="1" x14ac:dyDescent="0.15">
      <c r="A3" s="215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68"/>
      <c r="H4" s="228">
        <f>COUNTIFS(ローデータ!B12:B1011,1)</f>
        <v>220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6</v>
      </c>
      <c r="C10" s="56">
        <f>COUNTIFS(ローデータ!$B$12:$B$1011,1,ローデータ!$H$12:$H$1011,C8)</f>
        <v>40</v>
      </c>
      <c r="D10" s="56">
        <f>COUNTIFS(ローデータ!$B$12:$B$1011,1,ローデータ!$H$12:$H$1011,D8)</f>
        <v>34</v>
      </c>
      <c r="E10" s="56">
        <f>COUNTIFS(ローデータ!$B$12:$B$1011,1,ローデータ!$H$12:$H$1011,E8)</f>
        <v>42</v>
      </c>
      <c r="F10" s="56">
        <f>COUNTIFS(ローデータ!$B$12:$B$1011,1,ローデータ!$H$12:$H$1011,F8)</f>
        <v>37</v>
      </c>
      <c r="G10" s="56">
        <f>COUNTIFS(ローデータ!$B$12:$B$1011,1,ローデータ!$H$12:$H$1011,G8)</f>
        <v>23</v>
      </c>
      <c r="H10" s="56">
        <f>COUNTIFS(ローデータ!$B$12:$B$1011,1,ローデータ!$H$12:$H$1011,H8)</f>
        <v>16</v>
      </c>
      <c r="I10" s="56">
        <f>COUNTIFS(ローデータ!$B$12:$B$1011,1,ローデータ!$H$12:$H$1011,I8)</f>
        <v>18</v>
      </c>
      <c r="J10" s="56">
        <f>COUNTIFS(ローデータ!$B$12:$B$1011,1,ローデータ!$H$12:$H$1011,J8)</f>
        <v>4</v>
      </c>
      <c r="K10" s="56">
        <f>SUM(B10:J10)</f>
        <v>220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50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50</v>
      </c>
    </row>
    <row r="15" spans="1:19" ht="14.1" customHeight="1" x14ac:dyDescent="0.15">
      <c r="A15" s="218"/>
      <c r="B15" s="160" t="s">
        <v>63</v>
      </c>
      <c r="C15" s="160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1</v>
      </c>
      <c r="C16" s="56">
        <f>COUNTIFS(ローデータ!$B$12:$B$1011,1,ローデータ!$I$12:$I$1011,C14)</f>
        <v>219</v>
      </c>
      <c r="D16" s="56">
        <f>SUM(B16:C16)</f>
        <v>220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1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11">
        <f>COUNTIFS(ローデータ!$B$12:$B$1011,1,ローデータ!$K$12:$K$1011,B21)</f>
        <v>162</v>
      </c>
      <c r="C23" s="213"/>
      <c r="D23" s="211">
        <f>COUNTIFS(ローデータ!$B$12:$B$1011,1,ローデータ!$K$12:$K$1011,D21)</f>
        <v>31</v>
      </c>
      <c r="E23" s="213"/>
      <c r="F23" s="211">
        <f>COUNTIFS(ローデータ!$B$12:$B$1011,1,ローデータ!$K$12:$K$1011,F21)</f>
        <v>27</v>
      </c>
      <c r="G23" s="212"/>
      <c r="H23" s="213"/>
      <c r="I23" s="56">
        <f>SUM(B23:H23)</f>
        <v>220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51</v>
      </c>
      <c r="J29" s="86">
        <f>SUMIFS(ローデータ!M12:M1011,ローデータ!$B$12:$B$1011,1,ローデータ!$K$12:$K$1011,$B$21)</f>
        <v>39</v>
      </c>
      <c r="K29" s="86">
        <f>SUMIFS(ローデータ!N12:N1011,ローデータ!$B$12:$B$1011,1,ローデータ!$K$12:$K$1011,$B$21)</f>
        <v>77</v>
      </c>
      <c r="L29" s="86">
        <f>SUMIFS(ローデータ!O12:O1011,ローデータ!$B$12:$B$1011,1,ローデータ!$K$12:$K$1011,$B$21)</f>
        <v>35</v>
      </c>
      <c r="M29" s="86">
        <f>SUMIFS(ローデータ!P12:P1011,ローデータ!$B$12:$B$1011,1,ローデータ!$K$12:$K$1011,$B$21)</f>
        <v>39</v>
      </c>
      <c r="N29" s="86">
        <f>SUMIFS(ローデータ!Q12:Q1011,ローデータ!$B$12:$B$1011,1,ローデータ!$K$12:$K$1011,$B$21)</f>
        <v>0</v>
      </c>
      <c r="O29" s="86">
        <f>SUM(J29:N29)</f>
        <v>190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141</v>
      </c>
      <c r="C30" s="56">
        <f>COUNTIFS(ローデータ!$B$12:$B$1011,1,ローデータ!$K$12:$K$1011,$B$21,ローデータ!$L$12:$L$1011,C27)</f>
        <v>16</v>
      </c>
      <c r="D30" s="56">
        <f>COUNTIFS(ローデータ!$B$12:$B$1011,1,ローデータ!$K$12:$K$1011,$B$21,ローデータ!$L$12:$L$1011,D27)</f>
        <v>2</v>
      </c>
      <c r="E30" s="56">
        <f>COUNTIFS(ローデータ!$B$12:$B$1011,1,ローデータ!$K$12:$K$1011,$B$21,ローデータ!$L$12:$L$1011,E27)</f>
        <v>1</v>
      </c>
      <c r="F30" s="56">
        <f>COUNTIFS(ローデータ!$B$12:$B$1011,1,ローデータ!$K$12:$K$1011,$B$21,ローデータ!$L$12:$L$1011,F27)</f>
        <v>2</v>
      </c>
      <c r="G30" s="56">
        <f>SUM(B30:F30)</f>
        <v>162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60" t="s">
        <v>67</v>
      </c>
      <c r="C35" s="160" t="s">
        <v>66</v>
      </c>
      <c r="D35" s="160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29</v>
      </c>
      <c r="C36" s="56">
        <f>COUNTIFS(ローデータ!$B$12:$B$1011,1,ローデータ!$K$12:$K$1011,$D$21,ローデータ!$S$12:$S$1011,C34)</f>
        <v>1</v>
      </c>
      <c r="D36" s="56">
        <f>COUNTIFS(ローデータ!$B$12:$B$1011,1,ローデータ!$K$12:$K$1011,$D$21,ローデータ!$S$12:$S$1011,D34)</f>
        <v>0</v>
      </c>
      <c r="E36" s="56">
        <f>SUM(B36:D36)</f>
        <v>30</v>
      </c>
      <c r="I36" s="161" t="s">
        <v>51</v>
      </c>
      <c r="J36" s="56">
        <f>SUMIFS(ローデータ!T12:T1011,ローデータ!$B$12:$B$1011,1,ローデータ!$K$12:$K$1011,$D$21)</f>
        <v>0</v>
      </c>
      <c r="K36" s="56">
        <f>SUMIFS(ローデータ!U12:U1011,ローデータ!$B$12:$B$1011,1,ローデータ!$K$12:$K$1011,$D$21)</f>
        <v>12</v>
      </c>
      <c r="L36" s="56">
        <f>SUMIFS(ローデータ!V12:V1011,ローデータ!$B$12:$B$1011,1,ローデータ!$K$12:$K$1011,$D$21)</f>
        <v>0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6</v>
      </c>
      <c r="O36" s="56">
        <f>SUMIFS(ローデータ!Y12:Y1011,ローデータ!$B$12:$B$1011,1,ローデータ!$K$12:$K$1011,$D$21)</f>
        <v>16</v>
      </c>
      <c r="P36" s="56">
        <f>SUMIFS(ローデータ!Z12:Z1011,ローデータ!$B$12:$B$1011,1,ローデータ!$K$12:$K$1011,$D$21)</f>
        <v>2</v>
      </c>
      <c r="Q36" s="56">
        <f>SUM(J36:P36)</f>
        <v>36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27</v>
      </c>
      <c r="C44" s="86">
        <f>COUNTIFS(ローデータ!$B$12:$B$1011,1,ローデータ!$K$12:$K$1011,$F$21,ローデータ!$L$12:$L$1011,C41)</f>
        <v>0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27</v>
      </c>
      <c r="H44" s="89">
        <f>COUNTIFS(ローデータ!$B$12:$B$1011,1,ローデータ!$K$12:$K$1011,$F$21,ローデータ!$S$12:$S$1011,H41)</f>
        <v>27</v>
      </c>
      <c r="I44" s="90">
        <f>COUNTIFS(ローデータ!$B$12:$B$1011,1,ローデータ!$K$12:$K$1011,$F$21,ローデータ!$S$12:$S$1011,I41)</f>
        <v>0</v>
      </c>
      <c r="J44" s="90">
        <f>COUNTIFS(ローデータ!$B$12:$B$1011,1,ローデータ!$K$12:$K$1011,$F$21,ローデータ!$S$12:$S$1011,J41)</f>
        <v>0</v>
      </c>
      <c r="K44" s="90">
        <f>SUM(H44:J44)</f>
        <v>27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2</v>
      </c>
      <c r="C50" s="91">
        <f>SUMIFS(ローデータ!N12:N1011,ローデータ!$B$12:$B$1011,1,ローデータ!$K$12:$K$1011,$F$21)</f>
        <v>18</v>
      </c>
      <c r="D50" s="91">
        <f>SUMIFS(ローデータ!O12:O1011,ローデータ!$B$12:$B$1011,1,ローデータ!$K$12:$K$1011,$F$21)</f>
        <v>11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31</v>
      </c>
      <c r="H50" s="94">
        <f>SUMIFS(ローデータ!T12:T1011,ローデータ!$B$12:$B$1011,1,ローデータ!$K$12:$K$1011,$F$21)</f>
        <v>1</v>
      </c>
      <c r="I50" s="91">
        <f>SUMIFS(ローデータ!U12:U1011,ローデータ!$B$12:$B$1011,1,ローデータ!$K$12:$K$1011,$F$21)</f>
        <v>15</v>
      </c>
      <c r="J50" s="91">
        <f>SUMIFS(ローデータ!V12:V1011,ローデータ!$B$12:$B$1011,1,ローデータ!$K$12:$K$1011,$F$21)</f>
        <v>11</v>
      </c>
      <c r="K50" s="91">
        <f>SUMIFS(ローデータ!W12:W1011,ローデータ!$B$12:$B$1011,1,ローデータ!$K$12:$K$1011,$F$21)</f>
        <v>1</v>
      </c>
      <c r="L50" s="91">
        <f>SUMIFS(ローデータ!X12:X1011,ローデータ!$B$12:$B$1011,1,ローデータ!$K$12:$K$1011,$F$21)</f>
        <v>5</v>
      </c>
      <c r="M50" s="91">
        <f>SUMIFS(ローデータ!Y12:Y1011,ローデータ!$B$12:$B$1011,1,ローデータ!$K$12:$K$1011,$F$21)</f>
        <v>1</v>
      </c>
      <c r="N50" s="91">
        <f>SUMIFS(ローデータ!Z12:Z1011,ローデータ!$B$12:$B$1011,1,ローデータ!$K$12:$K$1011,$F$21)</f>
        <v>0</v>
      </c>
      <c r="O50" s="95">
        <f>SUM(H50:N50)</f>
        <v>34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6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6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40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40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33</v>
      </c>
      <c r="D61" s="56">
        <f>COUNTIFS(ローデータ!$B$12:$B$1011,1,ローデータ!$I$12:$I$1011,$B$14,ローデータ!$J$12:$J$1011,D55,ローデータ!$H$12:$H$1011,$A$61)</f>
        <v>1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34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42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42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37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37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23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23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16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16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18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18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4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4</v>
      </c>
    </row>
    <row r="68" spans="1:15" ht="14.1" customHeight="1" thickTop="1" x14ac:dyDescent="0.15">
      <c r="A68" s="400" t="s">
        <v>50</v>
      </c>
      <c r="B68" s="401"/>
      <c r="C68" s="100">
        <f>SUM(C59:C67)</f>
        <v>219</v>
      </c>
      <c r="D68" s="100">
        <f t="shared" ref="D68:M68" si="1">SUM(D59:D67)</f>
        <v>1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220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54</v>
      </c>
      <c r="C75" s="211">
        <f>COUNTIFS(ローデータ!$B$12:$B$1011,1,ローデータ!$H$12:$H$1011,$A$75,ローデータ!$K$12:$K$1011,C73)</f>
        <v>5</v>
      </c>
      <c r="D75" s="213"/>
      <c r="E75" s="211">
        <f>COUNTIFS(ローデータ!$B$12:$B$1011,1,ローデータ!$H$12:$H$1011,$A$75,ローデータ!$K$12:$K$1011,E73)</f>
        <v>1</v>
      </c>
      <c r="F75" s="213"/>
      <c r="G75" s="211">
        <f>COUNTIFS(ローデータ!$B$12:$B$1011,1,ローデータ!$H$12:$H$1011,$A$75,ローデータ!$K$12:$K$1011,G73)</f>
        <v>0</v>
      </c>
      <c r="H75" s="212"/>
      <c r="I75" s="212"/>
      <c r="J75" s="104">
        <f t="shared" ref="J75:J84" si="2">SUM(C75:I75)</f>
        <v>6</v>
      </c>
    </row>
    <row r="76" spans="1:15" ht="14.1" customHeight="1" x14ac:dyDescent="0.15">
      <c r="A76" s="161">
        <v>2</v>
      </c>
      <c r="B76" s="50" t="s">
        <v>55</v>
      </c>
      <c r="C76" s="211">
        <f>COUNTIFS(ローデータ!$B$12:$B$1011,1,ローデータ!$H$12:$H$1011,$A$76,ローデータ!$K$12:$K$1011,C73)</f>
        <v>25</v>
      </c>
      <c r="D76" s="213"/>
      <c r="E76" s="211">
        <f>COUNTIFS(ローデータ!$B$12:$B$1011,1,ローデータ!$H$12:$H$1011,$A$76,ローデータ!$K$12:$K$1011,E73)</f>
        <v>6</v>
      </c>
      <c r="F76" s="213"/>
      <c r="G76" s="211">
        <f>COUNTIFS(ローデータ!$B$12:$B$1011,1,ローデータ!$H$12:$H$1011,$A$76,ローデータ!$K$12:$K$1011,G73)</f>
        <v>9</v>
      </c>
      <c r="H76" s="212"/>
      <c r="I76" s="212"/>
      <c r="J76" s="104">
        <f t="shared" si="2"/>
        <v>40</v>
      </c>
    </row>
    <row r="77" spans="1:15" ht="14.1" customHeight="1" x14ac:dyDescent="0.15">
      <c r="A77" s="161">
        <v>3</v>
      </c>
      <c r="B77" s="50" t="s">
        <v>56</v>
      </c>
      <c r="C77" s="211">
        <f>COUNTIFS(ローデータ!$B$12:$B$1011,1,ローデータ!$H$12:$H$1011,$A$77,ローデータ!$K$12:$K$1011,C73)</f>
        <v>22</v>
      </c>
      <c r="D77" s="213"/>
      <c r="E77" s="211">
        <f>COUNTIFS(ローデータ!$B$12:$B$1011,1,ローデータ!$H$12:$H$1011,$A$77,ローデータ!$K$12:$K$1011,E73)</f>
        <v>6</v>
      </c>
      <c r="F77" s="213"/>
      <c r="G77" s="211">
        <f>COUNTIFS(ローデータ!$B$12:$B$1011,1,ローデータ!$H$12:$H$1011,$A$77,ローデータ!$K$12:$K$1011,G73)</f>
        <v>6</v>
      </c>
      <c r="H77" s="212"/>
      <c r="I77" s="212"/>
      <c r="J77" s="104">
        <f t="shared" si="2"/>
        <v>34</v>
      </c>
    </row>
    <row r="78" spans="1:15" ht="14.1" customHeight="1" x14ac:dyDescent="0.15">
      <c r="A78" s="161">
        <v>4</v>
      </c>
      <c r="B78" s="50" t="s">
        <v>57</v>
      </c>
      <c r="C78" s="211">
        <f>COUNTIFS(ローデータ!$B$12:$B$1011,1,ローデータ!$H$12:$H$1011,$A$78,ローデータ!$K$12:$K$1011,C73)</f>
        <v>30</v>
      </c>
      <c r="D78" s="213"/>
      <c r="E78" s="211">
        <f>COUNTIFS(ローデータ!$B$12:$B$1011,1,ローデータ!$H$12:$H$1011,$A$78,ローデータ!$K$12:$K$1011,E73)</f>
        <v>5</v>
      </c>
      <c r="F78" s="213"/>
      <c r="G78" s="211">
        <f>COUNTIFS(ローデータ!$B$12:$B$1011,1,ローデータ!$H$12:$H$1011,$A$78,ローデータ!$K$12:$K$1011,G73)</f>
        <v>7</v>
      </c>
      <c r="H78" s="212"/>
      <c r="I78" s="212"/>
      <c r="J78" s="104">
        <f t="shared" si="2"/>
        <v>42</v>
      </c>
    </row>
    <row r="79" spans="1:15" ht="14.1" customHeight="1" x14ac:dyDescent="0.15">
      <c r="A79" s="161">
        <v>5</v>
      </c>
      <c r="B79" s="50" t="s">
        <v>58</v>
      </c>
      <c r="C79" s="211">
        <f>COUNTIFS(ローデータ!$B$12:$B$1011,1,ローデータ!$H$12:$H$1011,$A$79,ローデータ!$K$12:$K$1011,C73)</f>
        <v>29</v>
      </c>
      <c r="D79" s="213"/>
      <c r="E79" s="211">
        <f>COUNTIFS(ローデータ!$B$12:$B$1011,1,ローデータ!$H$12:$H$1011,$A$79,ローデータ!$K$12:$K$1011,E73)</f>
        <v>4</v>
      </c>
      <c r="F79" s="213"/>
      <c r="G79" s="211">
        <f>COUNTIFS(ローデータ!$B$12:$B$1011,1,ローデータ!$H$12:$H$1011,$A$79,ローデータ!$K$12:$K$1011,G73)</f>
        <v>4</v>
      </c>
      <c r="H79" s="212"/>
      <c r="I79" s="212"/>
      <c r="J79" s="104">
        <f t="shared" si="2"/>
        <v>37</v>
      </c>
    </row>
    <row r="80" spans="1:15" ht="14.1" customHeight="1" x14ac:dyDescent="0.15">
      <c r="A80" s="161">
        <v>6</v>
      </c>
      <c r="B80" s="50" t="s">
        <v>59</v>
      </c>
      <c r="C80" s="211">
        <f>COUNTIFS(ローデータ!$B$12:$B$1011,1,ローデータ!$H$12:$H$1011,$A$80,ローデータ!$K$12:$K$1011,C73)</f>
        <v>21</v>
      </c>
      <c r="D80" s="213"/>
      <c r="E80" s="211">
        <f>COUNTIFS(ローデータ!$B$12:$B$1011,1,ローデータ!$H$12:$H$1011,$A$80,ローデータ!$K$12:$K$1011,E73)</f>
        <v>1</v>
      </c>
      <c r="F80" s="213"/>
      <c r="G80" s="211">
        <f>COUNTIFS(ローデータ!$B$12:$B$1011,1,ローデータ!$H$12:$H$1011,$A$80,ローデータ!$K$12:$K$1011,G73)</f>
        <v>1</v>
      </c>
      <c r="H80" s="212"/>
      <c r="I80" s="212"/>
      <c r="J80" s="104">
        <f t="shared" si="2"/>
        <v>23</v>
      </c>
    </row>
    <row r="81" spans="1:17" ht="14.1" customHeight="1" x14ac:dyDescent="0.15">
      <c r="A81" s="161">
        <v>7</v>
      </c>
      <c r="B81" s="50" t="s">
        <v>60</v>
      </c>
      <c r="C81" s="211">
        <f>COUNTIFS(ローデータ!$B$12:$B$1011,1,ローデータ!$H$12:$H$1011,$A$81,ローデータ!$K$12:$K$1011,C73)</f>
        <v>14</v>
      </c>
      <c r="D81" s="213"/>
      <c r="E81" s="211">
        <f>COUNTIFS(ローデータ!$B$12:$B$1011,1,ローデータ!$H$12:$H$1011,$A$81,ローデータ!$K$12:$K$1011,E73)</f>
        <v>2</v>
      </c>
      <c r="F81" s="213"/>
      <c r="G81" s="211">
        <f>COUNTIFS(ローデータ!$B$12:$B$1011,1,ローデータ!$H$12:$H$1011,$A$81,ローデータ!$K$12:$K$1011,G73)</f>
        <v>0</v>
      </c>
      <c r="H81" s="212"/>
      <c r="I81" s="212"/>
      <c r="J81" s="104">
        <f t="shared" si="2"/>
        <v>16</v>
      </c>
    </row>
    <row r="82" spans="1:17" ht="14.1" customHeight="1" x14ac:dyDescent="0.15">
      <c r="A82" s="161">
        <v>8</v>
      </c>
      <c r="B82" s="50" t="s">
        <v>61</v>
      </c>
      <c r="C82" s="211">
        <f>COUNTIFS(ローデータ!$B$12:$B$1011,1,ローデータ!$H$12:$H$1011,$A$82,ローデータ!$K$12:$K$1011,C73)</f>
        <v>12</v>
      </c>
      <c r="D82" s="213"/>
      <c r="E82" s="211">
        <f>COUNTIFS(ローデータ!$B$12:$B$1011,1,ローデータ!$H$12:$H$1011,$A$82,ローデータ!$K$12:$K$1011,E73)</f>
        <v>6</v>
      </c>
      <c r="F82" s="213"/>
      <c r="G82" s="211">
        <f>COUNTIFS(ローデータ!$B$12:$B$1011,1,ローデータ!$H$12:$H$1011,$A$82,ローデータ!$K$12:$K$1011,G73)</f>
        <v>0</v>
      </c>
      <c r="H82" s="212"/>
      <c r="I82" s="212"/>
      <c r="J82" s="104">
        <f t="shared" si="2"/>
        <v>18</v>
      </c>
    </row>
    <row r="83" spans="1:17" ht="14.1" customHeight="1" thickBot="1" x14ac:dyDescent="0.2">
      <c r="A83" s="159">
        <v>9</v>
      </c>
      <c r="B83" s="68" t="s">
        <v>62</v>
      </c>
      <c r="C83" s="397">
        <f>COUNTIFS(ローデータ!$B$12:$B$1011,1,ローデータ!$H$12:$H$1011,$A$83,ローデータ!$K$12:$K$1011,C73)</f>
        <v>4</v>
      </c>
      <c r="D83" s="398"/>
      <c r="E83" s="397">
        <f>COUNTIFS(ローデータ!$B$12:$B$1011,1,ローデータ!$H$12:$H$1011,$A$83,ローデータ!$K$12:$K$1011,E73)</f>
        <v>0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4</v>
      </c>
    </row>
    <row r="84" spans="1:17" ht="14.1" customHeight="1" thickTop="1" x14ac:dyDescent="0.15">
      <c r="A84" s="400" t="s">
        <v>50</v>
      </c>
      <c r="B84" s="401"/>
      <c r="C84" s="402">
        <f>SUM(C75:D83)</f>
        <v>162</v>
      </c>
      <c r="D84" s="403"/>
      <c r="E84" s="402">
        <f>SUM(E75:F83)</f>
        <v>31</v>
      </c>
      <c r="F84" s="403"/>
      <c r="G84" s="404">
        <f>SUM(G75:I83)</f>
        <v>27</v>
      </c>
      <c r="H84" s="404"/>
      <c r="I84" s="402"/>
      <c r="J84" s="106">
        <f t="shared" si="2"/>
        <v>220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4</v>
      </c>
      <c r="M92" s="88">
        <f>SUMIFS(ローデータ!$N$12:$N$1011,ローデータ!$B$12:$B$1011,1,ローデータ!$K$12:$K$1011,$B$21,ローデータ!$H$12:$H$1011,J92)</f>
        <v>2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6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5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5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4</v>
      </c>
      <c r="M93" s="88">
        <f>SUMIFS(ローデータ!$N$12:$N$1011,ローデータ!$B$12:$B$1011,1,ローデータ!$K$12:$K$1011,$B$21,ローデータ!$H$12:$H$1011,J93)</f>
        <v>15</v>
      </c>
      <c r="N93" s="88">
        <f>SUMIFS(ローデータ!$O$12:$O$1011,ローデータ!$B$12:$B$1011,1,ローデータ!$K$12:$K$1011,$B$21,ローデータ!$H$12:$H$1011,J93)</f>
        <v>2</v>
      </c>
      <c r="O93" s="88">
        <f>SUMIFS(ローデータ!$P$12:$P$1011,ローデータ!$B$12:$B$1011,1,ローデータ!$K$12:$K$1011,$B$21,ローデータ!$H$12:$H$1011,J93)</f>
        <v>12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33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20</v>
      </c>
      <c r="D94" s="56">
        <f>COUNTIFS(ローデータ!$B$12:$B$1011,1,ローデータ!$K$12:$K$1011,$B$21,ローデータ!$L$12:$L$1011,$D$90,ローデータ!$H$12:$H$1011,A94)</f>
        <v>5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25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7</v>
      </c>
      <c r="M94" s="88">
        <f>SUMIFS(ローデータ!$N$12:$N$1011,ローデータ!$B$12:$B$1011,1,ローデータ!$K$12:$K$1011,$B$21,ローデータ!$H$12:$H$1011,J94)</f>
        <v>12</v>
      </c>
      <c r="N94" s="88">
        <f>SUMIFS(ローデータ!$O$12:$O$1011,ローデータ!$B$12:$B$1011,1,ローデータ!$K$12:$K$1011,$B$21,ローデータ!$H$12:$H$1011,J94)</f>
        <v>0</v>
      </c>
      <c r="O94" s="88">
        <f>SUMIFS(ローデータ!$P$12:$P$1011,ローデータ!$B$12:$B$1011,1,ローデータ!$K$12:$K$1011,$B$21,ローデータ!$H$12:$H$1011,J94)</f>
        <v>4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23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18</v>
      </c>
      <c r="D95" s="56">
        <f>COUNTIFS(ローデータ!$B$12:$B$1011,1,ローデータ!$K$12:$K$1011,$B$21,ローデータ!$L$12:$L$1011,$D$90,ローデータ!$H$12:$H$1011,A95)</f>
        <v>2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1</v>
      </c>
      <c r="H95" s="56">
        <f t="shared" si="4"/>
        <v>22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6</v>
      </c>
      <c r="M95" s="88">
        <f>SUMIFS(ローデータ!$N$12:$N$1011,ローデータ!$B$12:$B$1011,1,ローデータ!$K$12:$K$1011,$B$21,ローデータ!$H$12:$H$1011,J95)</f>
        <v>12</v>
      </c>
      <c r="N95" s="88">
        <f>SUMIFS(ローデータ!$O$12:$O$1011,ローデータ!$B$12:$B$1011,1,ローデータ!$K$12:$K$1011,$B$21,ローデータ!$H$12:$H$1011,J95)</f>
        <v>9</v>
      </c>
      <c r="O95" s="88">
        <f>SUMIFS(ローデータ!$P$12:$P$1011,ローデータ!$B$12:$B$1011,1,ローデータ!$K$12:$K$1011,$B$21,ローデータ!$H$12:$H$1011,J95)</f>
        <v>14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41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26</v>
      </c>
      <c r="D96" s="56">
        <f>COUNTIFS(ローデータ!$B$12:$B$1011,1,ローデータ!$K$12:$K$1011,$B$21,ローデータ!$L$12:$L$1011,$D$90,ローデータ!$H$12:$H$1011,A96)</f>
        <v>3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1</v>
      </c>
      <c r="H96" s="56">
        <f t="shared" si="4"/>
        <v>30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7</v>
      </c>
      <c r="M96" s="88">
        <f>SUMIFS(ローデータ!$N$12:$N$1011,ローデータ!$B$12:$B$1011,1,ローデータ!$K$12:$K$1011,$B$21,ローデータ!$H$12:$H$1011,J96)</f>
        <v>12</v>
      </c>
      <c r="N96" s="88">
        <f>SUMIFS(ローデータ!$O$12:$O$1011,ローデータ!$B$12:$B$1011,1,ローデータ!$K$12:$K$1011,$B$21,ローデータ!$H$12:$H$1011,J96)</f>
        <v>9</v>
      </c>
      <c r="O96" s="88">
        <f>SUMIFS(ローデータ!$P$12:$P$1011,ローデータ!$B$12:$B$1011,1,ローデータ!$K$12:$K$1011,$B$21,ローデータ!$H$12:$H$1011,J96)</f>
        <v>4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32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27</v>
      </c>
      <c r="D97" s="56">
        <f>COUNTIFS(ローデータ!$B$12:$B$1011,1,ローデータ!$K$12:$K$1011,$B$21,ローデータ!$L$12:$L$1011,$D$90,ローデータ!$H$12:$H$1011,A97)</f>
        <v>2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29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4</v>
      </c>
      <c r="M97" s="88">
        <f>SUMIFS(ローデータ!$N$12:$N$1011,ローデータ!$B$12:$B$1011,1,ローデータ!$K$12:$K$1011,$B$21,ローデータ!$H$12:$H$1011,J97)</f>
        <v>11</v>
      </c>
      <c r="N97" s="88">
        <f>SUMIFS(ローデータ!$O$12:$O$1011,ローデータ!$B$12:$B$1011,1,ローデータ!$K$12:$K$1011,$B$21,ローデータ!$H$12:$H$1011,J97)</f>
        <v>5</v>
      </c>
      <c r="O97" s="88">
        <f>SUMIFS(ローデータ!$P$12:$P$1011,ローデータ!$B$12:$B$1011,1,ローデータ!$K$12:$K$1011,$B$21,ローデータ!$H$12:$H$1011,J97)</f>
        <v>3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23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18</v>
      </c>
      <c r="D98" s="56">
        <f>COUNTIFS(ローデータ!$B$12:$B$1011,1,ローデータ!$K$12:$K$1011,$B$21,ローデータ!$L$12:$L$1011,$D$90,ローデータ!$H$12:$H$1011,A98)</f>
        <v>2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21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4</v>
      </c>
      <c r="M98" s="88">
        <f>SUMIFS(ローデータ!$N$12:$N$1011,ローデータ!$B$12:$B$1011,1,ローデータ!$K$12:$K$1011,$B$21,ローデータ!$H$12:$H$1011,J98)</f>
        <v>6</v>
      </c>
      <c r="N98" s="88">
        <f>SUMIFS(ローデータ!$O$12:$O$1011,ローデータ!$B$12:$B$1011,1,ローデータ!$K$12:$K$1011,$B$21,ローデータ!$H$12:$H$1011,J98)</f>
        <v>5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15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14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14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1</v>
      </c>
      <c r="M99" s="88">
        <f>SUMIFS(ローデータ!$N$12:$N$1011,ローデータ!$B$12:$B$1011,1,ローデータ!$K$12:$K$1011,$B$21,ローデータ!$H$12:$H$1011,J99)</f>
        <v>6</v>
      </c>
      <c r="N99" s="88">
        <f>SUMIFS(ローデータ!$O$12:$O$1011,ローデータ!$B$12:$B$1011,1,ローデータ!$K$12:$K$1011,$B$21,ローデータ!$H$12:$H$1011,J99)</f>
        <v>4</v>
      </c>
      <c r="O99" s="88">
        <f>SUMIFS(ローデータ!$P$12:$P$1011,ローデータ!$B$12:$B$1011,1,ローデータ!$K$12:$K$1011,$B$21,ローデータ!$H$12:$H$1011,J99)</f>
        <v>2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13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10</v>
      </c>
      <c r="D100" s="56">
        <f>COUNTIFS(ローデータ!$B$12:$B$1011,1,ローデータ!$K$12:$K$1011,$B$21,ローデータ!$L$12:$L$1011,$D$90,ローデータ!$H$12:$H$1011,A100)</f>
        <v>1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1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12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2</v>
      </c>
      <c r="M100" s="88">
        <f>SUMIFS(ローデータ!$N$12:$N$1011,ローデータ!$B$12:$B$1011,1,ローデータ!$K$12:$K$1011,$B$21,ローデータ!$H$12:$H$1011,J100)</f>
        <v>1</v>
      </c>
      <c r="N100" s="88">
        <f>SUMIFS(ローデータ!$O$12:$O$1011,ローデータ!$B$12:$B$1011,1,ローデータ!$K$12:$K$1011,$B$21,ローデータ!$H$12:$H$1011,J100)</f>
        <v>1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4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3</v>
      </c>
      <c r="D101" s="56">
        <f>COUNTIFS(ローデータ!$B$12:$B$1011,1,ローデータ!$K$12:$K$1011,$B$21,ローデータ!$L$12:$L$1011,$D$90,ローデータ!$H$12:$H$1011,A101)</f>
        <v>1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4</v>
      </c>
      <c r="J101" s="155" t="s">
        <v>50</v>
      </c>
      <c r="K101" s="156"/>
      <c r="L101" s="103">
        <f>SUM(L92:L100)</f>
        <v>39</v>
      </c>
      <c r="M101" s="103">
        <f>SUM(M92:M100)</f>
        <v>77</v>
      </c>
      <c r="N101" s="103">
        <f>SUM(N92:N100)</f>
        <v>35</v>
      </c>
      <c r="O101" s="103">
        <f>SUM(O92:O100)</f>
        <v>39</v>
      </c>
      <c r="P101" s="103">
        <f>SUM(P92:P100)</f>
        <v>0</v>
      </c>
      <c r="Q101" s="103">
        <f t="shared" si="3"/>
        <v>190</v>
      </c>
    </row>
    <row r="102" spans="1:17" ht="14.1" customHeight="1" x14ac:dyDescent="0.15">
      <c r="A102" s="155" t="s">
        <v>50</v>
      </c>
      <c r="B102" s="156"/>
      <c r="C102" s="56">
        <f>SUM(C93:C101)</f>
        <v>141</v>
      </c>
      <c r="D102" s="56">
        <f>SUM(D93:D101)</f>
        <v>16</v>
      </c>
      <c r="E102" s="56">
        <f>SUM(E93:E101)</f>
        <v>2</v>
      </c>
      <c r="F102" s="56">
        <f>SUM(F93:F101)</f>
        <v>1</v>
      </c>
      <c r="G102" s="56">
        <f>SUM(G93:G101)</f>
        <v>2</v>
      </c>
      <c r="H102" s="56">
        <f t="shared" si="4"/>
        <v>162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60" t="s">
        <v>67</v>
      </c>
      <c r="D108" s="160" t="s">
        <v>66</v>
      </c>
      <c r="E108" s="160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1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1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6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6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0</v>
      </c>
      <c r="K110" s="109">
        <f>SUMIFS(ローデータ!$U$12:$U$1011,ローデータ!$B$12:$B$1011,1,ローデータ!$K$12:$K$1011,$D$21,ローデータ!$H$12:$H$1011,H110)</f>
        <v>3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2</v>
      </c>
      <c r="O110" s="109">
        <f>SUMIFS(ローデータ!$Y$12:$Y$1011,ローデータ!$B$12:$B$1011,1,ローデータ!$K$12:$K$1011,$D$21,ローデータ!$H$12:$H$1011,H110)</f>
        <v>3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8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5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5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0</v>
      </c>
      <c r="K111" s="109">
        <f>SUMIFS(ローデータ!$U$12:$U$1011,ローデータ!$B$12:$B$1011,1,ローデータ!$K$12:$K$1011,$D$21,ローデータ!$H$12:$H$1011,H111)</f>
        <v>4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2</v>
      </c>
      <c r="O111" s="109">
        <f>SUMIFS(ローデータ!$Y$12:$Y$1011,ローデータ!$B$12:$B$1011,1,ローデータ!$K$12:$K$1011,$D$21,ローデータ!$H$12:$H$1011,H111)</f>
        <v>1</v>
      </c>
      <c r="P111" s="109">
        <f>SUMIFS(ローデータ!$Z$12:$Z$1011,ローデータ!$B$12:$B$1011,1,ローデータ!$K$12:$K$1011,$D$21,ローデータ!$H$12:$H$1011,H111)</f>
        <v>1</v>
      </c>
      <c r="Q111" s="111">
        <f t="shared" si="5"/>
        <v>8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5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5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0</v>
      </c>
      <c r="K112" s="109">
        <f>SUMIFS(ローデータ!$U$12:$U$1011,ローデータ!$B$12:$B$1011,1,ローデータ!$K$12:$K$1011,$D$21,ローデータ!$H$12:$H$1011,H112)</f>
        <v>4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0</v>
      </c>
      <c r="O112" s="109">
        <f>SUMIFS(ローデータ!$Y$12:$Y$1011,ローデータ!$B$12:$B$1011,1,ローデータ!$K$12:$K$1011,$D$21,ローデータ!$H$12:$H$1011,H112)</f>
        <v>1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5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3</v>
      </c>
      <c r="D113" s="109">
        <f>COUNTIFS(ローデータ!$B$12:$B$1011,1,ローデータ!$K$12:$K$1011,$D$21,ローデータ!$S$12:$S$1011,$D$107,ローデータ!$H$12:$H$1011,A113)</f>
        <v>1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4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0</v>
      </c>
      <c r="K113" s="109">
        <f>SUMIFS(ローデータ!$U$12:$U$1011,ローデータ!$B$12:$B$1011,1,ローデータ!$K$12:$K$1011,$D$21,ローデータ!$H$12:$H$1011,H113)</f>
        <v>1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3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4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1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0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0</v>
      </c>
      <c r="P114" s="109">
        <f>SUMIFS(ローデータ!$Z$12:$Z$1011,ローデータ!$B$12:$B$1011,1,ローデータ!$K$12:$K$1011,$D$21,ローデータ!$H$12:$H$1011,H114)</f>
        <v>1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2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2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2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6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6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0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1</v>
      </c>
      <c r="O116" s="109">
        <f>SUMIFS(ローデータ!$Y$12:$Y$1011,ローデータ!$B$12:$B$1011,1,ローデータ!$K$12:$K$1011,$D$21,ローデータ!$H$12:$H$1011,H116)</f>
        <v>6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7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0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0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29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30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12</v>
      </c>
      <c r="L118" s="109">
        <f t="shared" si="8"/>
        <v>0</v>
      </c>
      <c r="M118" s="109">
        <f t="shared" si="8"/>
        <v>0</v>
      </c>
      <c r="N118" s="109">
        <f t="shared" si="8"/>
        <v>6</v>
      </c>
      <c r="O118" s="109">
        <f t="shared" si="8"/>
        <v>16</v>
      </c>
      <c r="P118" s="109">
        <f t="shared" si="8"/>
        <v>2</v>
      </c>
      <c r="Q118" s="109">
        <f t="shared" si="5"/>
        <v>36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9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9</v>
      </c>
      <c r="I128" s="115">
        <f>COUNTIFS(ローデータ!$B$12:$B$1011,1,ローデータ!$K$12:$K$1011,$F$21,ローデータ!$S$12:$S$1011,$I$124,ローデータ!$H$12:$H$1011,A128)</f>
        <v>9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9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6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6</v>
      </c>
      <c r="I129" s="115">
        <f>COUNTIFS(ローデータ!$B$12:$B$1011,1,ローデータ!$K$12:$K$1011,$F$21,ローデータ!$S$12:$S$1011,$I$124,ローデータ!$H$12:$H$1011,A129)</f>
        <v>6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6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7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7</v>
      </c>
      <c r="I130" s="115">
        <f>COUNTIFS(ローデータ!$B$12:$B$1011,1,ローデータ!$K$12:$K$1011,$F$21,ローデータ!$S$12:$S$1011,$I$124,ローデータ!$H$12:$H$1011,A130)</f>
        <v>7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7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4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4</v>
      </c>
      <c r="I131" s="115">
        <f>COUNTIFS(ローデータ!$B$12:$B$1011,1,ローデータ!$K$12:$K$1011,$F$21,ローデータ!$S$12:$S$1011,$I$124,ローデータ!$H$12:$H$1011,A131)</f>
        <v>4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4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27</v>
      </c>
      <c r="I136" s="111">
        <f>SUM(I127:I135)</f>
        <v>27</v>
      </c>
      <c r="J136" s="109">
        <f>SUM(J127:J135)</f>
        <v>0</v>
      </c>
      <c r="K136" s="109">
        <f>SUM(K127:K135)</f>
        <v>0</v>
      </c>
      <c r="L136" s="109">
        <f t="shared" si="9"/>
        <v>27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0</v>
      </c>
      <c r="D144" s="91">
        <f>SUMIFS(ローデータ!$N$12:$N$1011,ローデータ!$B$12:$B$1011,1,ローデータ!$K$12:$K$1011,$F$21,ローデータ!$H$12:$H$1011,A144)</f>
        <v>8</v>
      </c>
      <c r="E144" s="91">
        <f>SUMIFS(ローデータ!$O$12:$O$1011,ローデータ!$B$12:$B$1011,1,ローデータ!$K$12:$K$1011,$F$21,ローデータ!$H$12:$H$1011,A144)</f>
        <v>2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10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6</v>
      </c>
      <c r="K144" s="91">
        <f>SUMIFS(ローデータ!$V$12:$V$1011,ローデータ!$B$12:$B$1011,1,ローデータ!$K$12:$K$1011,$F$21,ローデータ!$H$12:$H$1011,A144)</f>
        <v>2</v>
      </c>
      <c r="L144" s="91">
        <f>SUMIFS(ローデータ!$W$12:$W$1011,ローデータ!$B$12:$B$1011,1,ローデータ!$K$12:$K$1011,$F$21,ローデータ!$H$12:$H$1011,A144)</f>
        <v>1</v>
      </c>
      <c r="M144" s="91">
        <f>SUMIFS(ローデータ!$X$12:$X$1011,ローデータ!$B$12:$B$1011,1,ローデータ!$K$12:$K$1011,$F$21,ローデータ!$H$12:$H$1011,A144)</f>
        <v>5</v>
      </c>
      <c r="N144" s="91">
        <f>SUMIFS(ローデータ!$Y$12:$Y$1011,ローデータ!$B$12:$B$1011,1,ローデータ!$K$12:$K$1011,$F$21,ローデータ!$H$12:$H$1011,A144)</f>
        <v>1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15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1</v>
      </c>
      <c r="D145" s="91">
        <f>SUMIFS(ローデータ!$N$12:$N$1011,ローデータ!$B$12:$B$1011,1,ローデータ!$K$12:$K$1011,$F$21,ローデータ!$H$12:$H$1011,A145)</f>
        <v>5</v>
      </c>
      <c r="E145" s="91">
        <f>SUMIFS(ローデータ!$O$12:$O$1011,ローデータ!$B$12:$B$1011,1,ローデータ!$K$12:$K$1011,$F$21,ローデータ!$H$12:$H$1011,A145)</f>
        <v>2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8</v>
      </c>
      <c r="I145" s="94">
        <f>SUMIFS(ローデータ!$T$12:$T$1011,ローデータ!$B$12:$B$1011,1,ローデータ!$K$12:$K$1011,$F$21,ローデータ!$H$12:$H$1011,A145)</f>
        <v>1</v>
      </c>
      <c r="J145" s="91">
        <f>SUMIFS(ローデータ!$U$12:$U$1011,ローデータ!$B$12:$B$1011,1,ローデータ!$K$12:$K$1011,$F$21,ローデータ!$H$12:$H$1011,A145)</f>
        <v>4</v>
      </c>
      <c r="K145" s="91">
        <f>SUMIFS(ローデータ!$V$12:$V$1011,ローデータ!$B$12:$B$1011,1,ローデータ!$K$12:$K$1011,$F$21,ローデータ!$H$12:$H$1011,A145)</f>
        <v>2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0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7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1</v>
      </c>
      <c r="D146" s="91">
        <f>SUMIFS(ローデータ!$N$12:$N$1011,ローデータ!$B$12:$B$1011,1,ローデータ!$K$12:$K$1011,$F$21,ローデータ!$H$12:$H$1011,A146)</f>
        <v>2</v>
      </c>
      <c r="E146" s="91">
        <f>SUMIFS(ローデータ!$O$12:$O$1011,ローデータ!$B$12:$B$1011,1,ローデータ!$K$12:$K$1011,$F$21,ローデータ!$H$12:$H$1011,A146)</f>
        <v>4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7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3</v>
      </c>
      <c r="K146" s="91">
        <f>SUMIFS(ローデータ!$V$12:$V$1011,ローデータ!$B$12:$B$1011,1,ローデータ!$K$12:$K$1011,$F$21,ローデータ!$H$12:$H$1011,A146)</f>
        <v>4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0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7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3</v>
      </c>
      <c r="E147" s="91">
        <f>SUMIFS(ローデータ!$O$12:$O$1011,ローデータ!$B$12:$B$1011,1,ローデータ!$K$12:$K$1011,$F$21,ローデータ!$H$12:$H$1011,A147)</f>
        <v>2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5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2</v>
      </c>
      <c r="K147" s="91">
        <f>SUMIFS(ローデータ!$V$12:$V$1011,ローデータ!$B$12:$B$1011,1,ローデータ!$K$12:$K$1011,$F$21,ローデータ!$H$12:$H$1011,A147)</f>
        <v>2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0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4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1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1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2</v>
      </c>
      <c r="D152" s="56">
        <f>SUM(D143:D151)</f>
        <v>18</v>
      </c>
      <c r="E152" s="56">
        <f>SUM(E143:E151)</f>
        <v>11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31</v>
      </c>
      <c r="I152" s="56">
        <f t="shared" ref="I152:O152" si="15">SUM(I143:I151)</f>
        <v>1</v>
      </c>
      <c r="J152" s="56">
        <f t="shared" si="15"/>
        <v>15</v>
      </c>
      <c r="K152" s="56">
        <f t="shared" si="15"/>
        <v>11</v>
      </c>
      <c r="L152" s="56">
        <f t="shared" si="15"/>
        <v>1</v>
      </c>
      <c r="M152" s="56">
        <f t="shared" si="15"/>
        <v>5</v>
      </c>
      <c r="N152" s="56">
        <f t="shared" si="15"/>
        <v>1</v>
      </c>
      <c r="O152" s="56">
        <f t="shared" si="15"/>
        <v>0</v>
      </c>
      <c r="P152" s="56">
        <f t="shared" si="13"/>
        <v>34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63" t="s">
        <v>85</v>
      </c>
      <c r="C159" s="306" t="s">
        <v>87</v>
      </c>
      <c r="D159" s="307"/>
      <c r="E159" s="308"/>
      <c r="F159" s="211">
        <f>COUNTIFS(ローデータ!$B$12:$B$1011,1,ローデータ!$I$12:$I$1011,$C$14,ローデータ!$K$12:$K$1011,F157)</f>
        <v>161</v>
      </c>
      <c r="G159" s="213"/>
      <c r="H159" s="211">
        <f>COUNTIFS(ローデータ!$B$12:$B$1011,1,ローデータ!$I$12:$I$1011,$C$14,ローデータ!$K$12:$K$1011,H157)</f>
        <v>31</v>
      </c>
      <c r="I159" s="213"/>
      <c r="J159" s="211">
        <f>COUNTIFS(ローデータ!$B$12:$B$1011,1,ローデータ!$I$12:$I$1011,$C$14,ローデータ!$K$12:$K$1011,J157)</f>
        <v>27</v>
      </c>
      <c r="K159" s="212"/>
      <c r="L159" s="213"/>
      <c r="M159" s="56">
        <f t="shared" ref="M159:M171" si="16">SUM(F159:L159)</f>
        <v>219</v>
      </c>
    </row>
    <row r="160" spans="1:16" ht="14.1" customHeight="1" x14ac:dyDescent="0.15">
      <c r="A160" s="311"/>
      <c r="B160" s="316" t="s">
        <v>86</v>
      </c>
      <c r="C160" s="157">
        <v>1</v>
      </c>
      <c r="D160" s="304" t="s">
        <v>75</v>
      </c>
      <c r="E160" s="305"/>
      <c r="F160" s="211">
        <f>COUNTIFS(ローデータ!$B$12:$B$1011,1,ローデータ!$I$12:$I$1011,$B$14,ローデータ!$J$12:$J$1011,C160,ローデータ!$K$12:$K$1011,$F$157)</f>
        <v>1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1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76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0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57">
        <v>3</v>
      </c>
      <c r="D162" s="304" t="s">
        <v>77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110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78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79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80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81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82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111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83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162</v>
      </c>
      <c r="G171" s="213"/>
      <c r="H171" s="211">
        <f>SUM(H159:I170)</f>
        <v>31</v>
      </c>
      <c r="I171" s="213"/>
      <c r="J171" s="211">
        <f>SUM(J159:L170)</f>
        <v>27</v>
      </c>
      <c r="K171" s="212"/>
      <c r="L171" s="213"/>
      <c r="M171" s="56">
        <f t="shared" si="16"/>
        <v>220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COUNTIFS(ローデータ!$B$12:$B$1011,1,ローデータ!$I$12:$I$1011,$C$14,ローデータ!$K$12:$K$1011,$B$21,ローデータ!$L$12:$L$1011,F176)</f>
        <v>140</v>
      </c>
      <c r="G179" s="56">
        <f>COUNTIFS(ローデータ!$B$12:$B$1011,1,ローデータ!$I$12:$I$1011,$C$14,ローデータ!$K$12:$K$1011,$B$21,ローデータ!$L$12:$L$1011,G176)</f>
        <v>16</v>
      </c>
      <c r="H179" s="56">
        <f>COUNTIFS(ローデータ!$B$12:$B$1011,1,ローデータ!$I$12:$I$1011,$C$14,ローデータ!$K$12:$K$1011,$B$21,ローデータ!$L$12:$L$1011,H176)</f>
        <v>2</v>
      </c>
      <c r="I179" s="56">
        <f>COUNTIFS(ローデータ!$B$12:$B$1011,1,ローデータ!$I$12:$I$1011,$C$14,ローデータ!$K$12:$K$1011,$B$21,ローデータ!$L$12:$L$1011,I176)</f>
        <v>1</v>
      </c>
      <c r="J179" s="56">
        <f>COUNTIFS(ローデータ!$B$12:$B$1011,1,ローデータ!$I$12:$I$1011,$C$14,ローデータ!$K$12:$K$1011,$B$21,ローデータ!$L$12:$L$1011,J176)</f>
        <v>2</v>
      </c>
      <c r="K179" s="107">
        <f t="shared" ref="K179:K191" si="17">SUM(F179:J179)</f>
        <v>161</v>
      </c>
      <c r="L179" s="9"/>
    </row>
    <row r="180" spans="1:13" ht="14.1" customHeight="1" x14ac:dyDescent="0.15">
      <c r="A180" s="311"/>
      <c r="B180" s="316" t="s">
        <v>86</v>
      </c>
      <c r="C180" s="157">
        <v>1</v>
      </c>
      <c r="D180" s="304" t="s">
        <v>75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1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1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76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77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110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78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79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80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81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82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111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83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141</v>
      </c>
      <c r="G191" s="56">
        <f>SUM(G179:G190)</f>
        <v>16</v>
      </c>
      <c r="H191" s="56">
        <f>SUM(H179:H190)</f>
        <v>2</v>
      </c>
      <c r="I191" s="56">
        <f>SUM(I179:I190)</f>
        <v>1</v>
      </c>
      <c r="J191" s="56">
        <f>SUM(J179:J190)</f>
        <v>2</v>
      </c>
      <c r="K191" s="107">
        <f t="shared" si="17"/>
        <v>162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SUMIFS(ローデータ!M12:M1011,ローデータ!$B$12:$B$1011,1,ローデータ!$I$12:$I$1011,$C$14,ローデータ!$K$12:$K$1011,$B$21)</f>
        <v>39</v>
      </c>
      <c r="G198" s="90">
        <f>SUMIFS(ローデータ!N12:N1011,ローデータ!$B$12:$B$1011,1,ローデータ!$I$12:$I$1011,$C$14,ローデータ!$K$12:$K$1011,$B$21)</f>
        <v>76</v>
      </c>
      <c r="H198" s="90">
        <f>SUMIFS(ローデータ!O12:O1011,ローデータ!$B$12:$B$1011,1,ローデータ!$I$12:$I$1011,$C$14,ローデータ!$K$12:$K$1011,$B$21)</f>
        <v>35</v>
      </c>
      <c r="I198" s="90">
        <f>SUMIFS(ローデータ!P12:P1011,ローデータ!$B$12:$B$1011,1,ローデータ!$I$12:$I$1011,$C$14,ローデータ!$K$12:$K$1011,$B$21)</f>
        <v>39</v>
      </c>
      <c r="J198" s="90">
        <f>SUMIFS(ローデータ!Q12:Q1011,ローデータ!$B$12:$B$1011,1,ローデータ!$I$12:$I$1011,$C$14,ローデータ!$K$12:$K$1011,$B$21)</f>
        <v>0</v>
      </c>
      <c r="K198" s="119">
        <f>SUM(F198:J198)</f>
        <v>189</v>
      </c>
      <c r="L198" s="9"/>
    </row>
    <row r="199" spans="1:18" ht="14.1" customHeight="1" x14ac:dyDescent="0.15">
      <c r="A199" s="311"/>
      <c r="B199" s="316" t="s">
        <v>86</v>
      </c>
      <c r="C199" s="157">
        <v>1</v>
      </c>
      <c r="D199" s="304" t="s">
        <v>75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1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1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76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77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110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78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79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80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81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82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111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83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39</v>
      </c>
      <c r="G210" s="95">
        <f t="shared" ref="G210:I210" si="19">SUM(G198:G209)</f>
        <v>77</v>
      </c>
      <c r="H210" s="95">
        <f>SUM(H198:H209)</f>
        <v>35</v>
      </c>
      <c r="I210" s="95">
        <f t="shared" si="19"/>
        <v>39</v>
      </c>
      <c r="J210" s="95">
        <f>SUM(J198:J209)</f>
        <v>0</v>
      </c>
      <c r="K210" s="119">
        <f t="shared" si="18"/>
        <v>190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67</v>
      </c>
      <c r="G215" s="160" t="s">
        <v>66</v>
      </c>
      <c r="H215" s="160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COUNTIFS(ローデータ!$B$12:$B$1011,1,ローデータ!$I$12:$I$1011,$C$14,ローデータ!$K$12:$K$1011,$D$21,ローデータ!$S$12:$S$1011,F214)</f>
        <v>29</v>
      </c>
      <c r="G216" s="56">
        <f>COUNTIFS(ローデータ!$B$12:$B$1011,1,ローデータ!$I$12:$I$1011,$C$14,ローデータ!$K$12:$K$1011,$D$21,ローデータ!$S$12:$S$1011,G214)</f>
        <v>1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30</v>
      </c>
    </row>
    <row r="217" spans="1:18" ht="14.1" customHeight="1" x14ac:dyDescent="0.15">
      <c r="A217" s="311"/>
      <c r="B217" s="316" t="s">
        <v>86</v>
      </c>
      <c r="C217" s="157">
        <v>1</v>
      </c>
      <c r="D217" s="304" t="s">
        <v>75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76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57">
        <v>3</v>
      </c>
      <c r="D219" s="304" t="s">
        <v>77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110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78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79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80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81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82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111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83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29</v>
      </c>
      <c r="G228" s="56">
        <f>SUM(G216:G227)</f>
        <v>1</v>
      </c>
      <c r="H228" s="56">
        <f>SUM(H216:H227)</f>
        <v>0</v>
      </c>
      <c r="I228" s="56">
        <f t="shared" si="20"/>
        <v>30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SUMIFS(ローデータ!T12:T1011,ローデータ!$B$12:$B$1011,1,ローデータ!$I$12:$I$1011,$C$14,ローデータ!$K$12:$K$1011,$D$21)</f>
        <v>0</v>
      </c>
      <c r="G234" s="90">
        <f>SUMIFS(ローデータ!U12:U1011,ローデータ!$B$12:$B$1011,1,ローデータ!$I$12:$I$1011,$C$14,ローデータ!$K$12:$K$1011,$D$21)</f>
        <v>12</v>
      </c>
      <c r="H234" s="90">
        <f>SUMIFS(ローデータ!V12:V1011,ローデータ!$B$12:$B$1011,1,ローデータ!$I$12:$I$1011,$C$14,ローデータ!$K$12:$K$1011,$D$21)</f>
        <v>0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6</v>
      </c>
      <c r="K234" s="90">
        <f>SUMIFS(ローデータ!Y12:Y1011,ローデータ!$B$12:$B$1011,1,ローデータ!$I$12:$I$1011,$C$14,ローデータ!$K$12:$K$1011,$D$21)</f>
        <v>16</v>
      </c>
      <c r="L234" s="90">
        <f>SUMIFS(ローデータ!Z12:Z1011,ローデータ!$B$12:$B$1011,1,ローデータ!$I$12:$I$1011,$C$14,ローデータ!$K$12:$K$1011,$D$21)</f>
        <v>2</v>
      </c>
      <c r="M234" s="56">
        <f t="shared" ref="M234:M246" si="21">SUM(F234:L234)</f>
        <v>36</v>
      </c>
    </row>
    <row r="235" spans="1:14" ht="14.1" customHeight="1" x14ac:dyDescent="0.15">
      <c r="A235" s="311"/>
      <c r="B235" s="316" t="s">
        <v>86</v>
      </c>
      <c r="C235" s="157">
        <v>1</v>
      </c>
      <c r="D235" s="304" t="s">
        <v>75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76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57">
        <v>3</v>
      </c>
      <c r="D237" s="304" t="s">
        <v>77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110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78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79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80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81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82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111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83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12</v>
      </c>
      <c r="H246" s="95">
        <f t="shared" si="22"/>
        <v>0</v>
      </c>
      <c r="I246" s="95">
        <f>SUM(I234:I245)</f>
        <v>0</v>
      </c>
      <c r="J246" s="95">
        <f t="shared" si="22"/>
        <v>6</v>
      </c>
      <c r="K246" s="95">
        <f>SUM(K234:K245)</f>
        <v>16</v>
      </c>
      <c r="L246" s="95">
        <f t="shared" si="22"/>
        <v>2</v>
      </c>
      <c r="M246" s="56">
        <f t="shared" si="21"/>
        <v>36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COUNTIFS(ローデータ!$B$12:$B$1011,1,ローデータ!$I$12:$I$1011,$C$14,ローデータ!$K$12:$K$1011,$F$21,ローデータ!$L$12:$L$1011,F251)</f>
        <v>27</v>
      </c>
      <c r="G254" s="56">
        <f>COUNTIFS(ローデータ!$B$12:$B$1011,1,ローデータ!$I$12:$I$1011,$C$14,ローデータ!$K$12:$K$1011,$F$21,ローデータ!$L$12:$L$1011,G251)</f>
        <v>0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27</v>
      </c>
      <c r="L254" s="56">
        <f>COUNTIFS(ローデータ!$B$12:$B$1011,1,ローデータ!$I$12:$I$1011,$C$14,ローデータ!$K$12:$K$1011,$F$21,ローデータ!$S$12:$S$1011,L251)</f>
        <v>27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27</v>
      </c>
    </row>
    <row r="255" spans="1:17" ht="14.1" customHeight="1" x14ac:dyDescent="0.15">
      <c r="A255" s="341"/>
      <c r="B255" s="343" t="s">
        <v>86</v>
      </c>
      <c r="C255" s="157">
        <v>1</v>
      </c>
      <c r="D255" s="304" t="s">
        <v>75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76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77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110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78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79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80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81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82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111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83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27</v>
      </c>
      <c r="L266" s="95">
        <f>SUM(L254:L265)</f>
        <v>27</v>
      </c>
      <c r="M266" s="95">
        <f>SUM(M254:M265)</f>
        <v>0</v>
      </c>
      <c r="N266" s="95">
        <f>SUM(N254:N265)</f>
        <v>0</v>
      </c>
      <c r="O266" s="56">
        <f>SUM(L266:N266)</f>
        <v>27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SUMIFS(ローデータ!M86:M1085,ローデータ!$B$12:$B$1011,1,ローデータ!$I$12:$I$1011,$C$14,ローデータ!$K$12:$K$1011,$F$21)</f>
        <v>5</v>
      </c>
      <c r="G272" s="90">
        <f>SUMIFS(ローデータ!N86:N1085,ローデータ!$B$12:$B$1011,1,ローデータ!$I$12:$I$1011,$C$14,ローデータ!$K$12:$K$1011,$F$21)</f>
        <v>11</v>
      </c>
      <c r="H272" s="90">
        <f>SUMIFS(ローデータ!O86:O1085,ローデータ!$B$12:$B$1011,1,ローデータ!$I$12:$I$1011,$C$14,ローデータ!$K$12:$K$1011,$F$21)</f>
        <v>8</v>
      </c>
      <c r="I272" s="90">
        <f>SUMIFS(ローデータ!P86:P1085,ローデータ!$B$12:$B$1011,1,ローデータ!$I$12:$I$1011,$C$14,ローデータ!$K$12:$K$1011,$F$21)</f>
        <v>5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29</v>
      </c>
      <c r="L272" s="95">
        <f>SUMIFS(ローデータ!$T$12:$T$1011,ローデータ!$B$12:$B$1011,1,ローデータ!$I$12:$I$1011,$C$14,ローデータ!$K$12:$K$1011,$F$21)</f>
        <v>1</v>
      </c>
      <c r="M272" s="95">
        <f>SUMIFS(ローデータ!$U$12:$U$1011,ローデータ!$B$12:$B$1011,1,ローデータ!$I$12:$I$1011,$C$14,ローデータ!$K$12:$K$1011,$F$21)</f>
        <v>15</v>
      </c>
      <c r="N272" s="95">
        <f>SUMIFS(ローデータ!$V$12:$V$1011,ローデータ!$B$12:$B$1011,1,ローデータ!$I$12:$I$1011,$C$14,ローデータ!$K$12:$K$1011,$F$21)</f>
        <v>11</v>
      </c>
      <c r="O272" s="95">
        <f>SUMIFS(ローデータ!$W$12:$W$1011,ローデータ!$B$12:$B$1011,1,ローデータ!$I$12:$I$1011,$C$14,ローデータ!$K$12:$K$1011,$F$21)</f>
        <v>1</v>
      </c>
      <c r="P272" s="95">
        <f>SUMIFS(ローデータ!$X$12:$X$1011,ローデータ!$B$12:$B$1011,1,ローデータ!$I$12:$I$1011,$C$14,ローデータ!$K$12:$K$1011,$F$21)</f>
        <v>5</v>
      </c>
      <c r="Q272" s="95">
        <f>SUMIFS(ローデータ!$Y$12:$Y$1011,ローデータ!$B$12:$B$1011,1,ローデータ!$I$12:$I$1011,$C$14,ローデータ!$K$12:$K$1011,$F$21)</f>
        <v>1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34</v>
      </c>
    </row>
    <row r="273" spans="1:19" ht="14.1" customHeight="1" x14ac:dyDescent="0.15">
      <c r="A273" s="311"/>
      <c r="B273" s="316" t="s">
        <v>86</v>
      </c>
      <c r="C273" s="157">
        <v>1</v>
      </c>
      <c r="D273" s="304" t="s">
        <v>75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76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77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110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78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79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80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81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82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111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83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5</v>
      </c>
      <c r="G284" s="56">
        <f t="shared" ref="G284:J284" si="28">SUM(G272:G283)</f>
        <v>11</v>
      </c>
      <c r="H284" s="56">
        <f t="shared" si="28"/>
        <v>8</v>
      </c>
      <c r="I284" s="56">
        <f t="shared" si="28"/>
        <v>5</v>
      </c>
      <c r="J284" s="56">
        <f t="shared" si="28"/>
        <v>0</v>
      </c>
      <c r="K284" s="96">
        <f t="shared" si="26"/>
        <v>29</v>
      </c>
      <c r="L284" s="95">
        <f>SUM(L272:L283)</f>
        <v>1</v>
      </c>
      <c r="M284" s="95">
        <f t="shared" ref="M284:R284" si="29">SUM(M272:M283)</f>
        <v>15</v>
      </c>
      <c r="N284" s="95">
        <f t="shared" si="29"/>
        <v>11</v>
      </c>
      <c r="O284" s="95">
        <f t="shared" si="29"/>
        <v>1</v>
      </c>
      <c r="P284" s="95">
        <f t="shared" si="29"/>
        <v>5</v>
      </c>
      <c r="Q284" s="95">
        <f t="shared" si="29"/>
        <v>1</v>
      </c>
      <c r="R284" s="95">
        <f t="shared" si="29"/>
        <v>0</v>
      </c>
      <c r="S284" s="56">
        <f t="shared" si="27"/>
        <v>34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64">
        <v>2</v>
      </c>
      <c r="Q3" s="415" t="s">
        <v>55</v>
      </c>
      <c r="R3" s="416"/>
      <c r="S3" s="416"/>
      <c r="T3" s="419"/>
      <c r="U3" s="164">
        <v>3</v>
      </c>
      <c r="V3" s="415" t="s">
        <v>56</v>
      </c>
      <c r="W3" s="416"/>
      <c r="X3" s="416"/>
      <c r="Y3" s="419"/>
      <c r="Z3" s="164">
        <v>4</v>
      </c>
      <c r="AA3" s="415" t="s">
        <v>57</v>
      </c>
      <c r="AB3" s="416"/>
      <c r="AC3" s="416"/>
      <c r="AD3" s="419"/>
      <c r="AE3" s="164">
        <v>5</v>
      </c>
      <c r="AF3" s="415" t="s">
        <v>58</v>
      </c>
      <c r="AG3" s="416"/>
      <c r="AH3" s="416"/>
      <c r="AI3" s="419"/>
      <c r="AJ3" s="164">
        <v>6</v>
      </c>
      <c r="AK3" s="415" t="s">
        <v>134</v>
      </c>
      <c r="AL3" s="416"/>
      <c r="AM3" s="416"/>
      <c r="AN3" s="419"/>
      <c r="AO3" s="164">
        <v>7</v>
      </c>
      <c r="AP3" s="415" t="s">
        <v>135</v>
      </c>
      <c r="AQ3" s="416"/>
      <c r="AR3" s="416"/>
      <c r="AS3" s="419"/>
      <c r="AT3" s="164">
        <v>8</v>
      </c>
      <c r="AU3" s="415" t="s">
        <v>61</v>
      </c>
      <c r="AV3" s="416"/>
      <c r="AW3" s="416"/>
      <c r="AX3" s="419"/>
      <c r="AY3" s="164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64">
        <v>2</v>
      </c>
      <c r="Q13" s="415" t="s">
        <v>55</v>
      </c>
      <c r="R13" s="416"/>
      <c r="S13" s="416"/>
      <c r="T13" s="419"/>
      <c r="U13" s="164">
        <v>3</v>
      </c>
      <c r="V13" s="415" t="s">
        <v>56</v>
      </c>
      <c r="W13" s="416"/>
      <c r="X13" s="416"/>
      <c r="Y13" s="419"/>
      <c r="Z13" s="164">
        <v>4</v>
      </c>
      <c r="AA13" s="415" t="s">
        <v>57</v>
      </c>
      <c r="AB13" s="416"/>
      <c r="AC13" s="416"/>
      <c r="AD13" s="419"/>
      <c r="AE13" s="164">
        <v>5</v>
      </c>
      <c r="AF13" s="415" t="s">
        <v>58</v>
      </c>
      <c r="AG13" s="416"/>
      <c r="AH13" s="416"/>
      <c r="AI13" s="419"/>
      <c r="AJ13" s="164">
        <v>6</v>
      </c>
      <c r="AK13" s="415" t="s">
        <v>134</v>
      </c>
      <c r="AL13" s="416"/>
      <c r="AM13" s="416"/>
      <c r="AN13" s="419"/>
      <c r="AO13" s="164">
        <v>7</v>
      </c>
      <c r="AP13" s="415" t="s">
        <v>135</v>
      </c>
      <c r="AQ13" s="416"/>
      <c r="AR13" s="416"/>
      <c r="AS13" s="419"/>
      <c r="AT13" s="164">
        <v>8</v>
      </c>
      <c r="AU13" s="415" t="s">
        <v>61</v>
      </c>
      <c r="AV13" s="416"/>
      <c r="AW13" s="416"/>
      <c r="AX13" s="419"/>
      <c r="AY13" s="164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64">
        <v>2</v>
      </c>
      <c r="Q23" s="415" t="s">
        <v>55</v>
      </c>
      <c r="R23" s="416"/>
      <c r="S23" s="416"/>
      <c r="T23" s="419"/>
      <c r="U23" s="164">
        <v>3</v>
      </c>
      <c r="V23" s="415" t="s">
        <v>56</v>
      </c>
      <c r="W23" s="416"/>
      <c r="X23" s="416"/>
      <c r="Y23" s="419"/>
      <c r="Z23" s="164">
        <v>4</v>
      </c>
      <c r="AA23" s="415" t="s">
        <v>57</v>
      </c>
      <c r="AB23" s="416"/>
      <c r="AC23" s="416"/>
      <c r="AD23" s="419"/>
      <c r="AE23" s="164">
        <v>5</v>
      </c>
      <c r="AF23" s="415" t="s">
        <v>58</v>
      </c>
      <c r="AG23" s="416"/>
      <c r="AH23" s="416"/>
      <c r="AI23" s="419"/>
      <c r="AJ23" s="164">
        <v>6</v>
      </c>
      <c r="AK23" s="415" t="s">
        <v>134</v>
      </c>
      <c r="AL23" s="416"/>
      <c r="AM23" s="416"/>
      <c r="AN23" s="419"/>
      <c r="AO23" s="164">
        <v>7</v>
      </c>
      <c r="AP23" s="415" t="s">
        <v>135</v>
      </c>
      <c r="AQ23" s="416"/>
      <c r="AR23" s="416"/>
      <c r="AS23" s="419"/>
      <c r="AT23" s="164">
        <v>8</v>
      </c>
      <c r="AU23" s="415" t="s">
        <v>61</v>
      </c>
      <c r="AV23" s="416"/>
      <c r="AW23" s="416"/>
      <c r="AX23" s="419"/>
      <c r="AY23" s="164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64">
        <v>2</v>
      </c>
      <c r="Q33" s="415" t="s">
        <v>55</v>
      </c>
      <c r="R33" s="416"/>
      <c r="S33" s="416"/>
      <c r="T33" s="419"/>
      <c r="U33" s="164">
        <v>3</v>
      </c>
      <c r="V33" s="415" t="s">
        <v>56</v>
      </c>
      <c r="W33" s="416"/>
      <c r="X33" s="416"/>
      <c r="Y33" s="419"/>
      <c r="Z33" s="164">
        <v>4</v>
      </c>
      <c r="AA33" s="415" t="s">
        <v>57</v>
      </c>
      <c r="AB33" s="416"/>
      <c r="AC33" s="416"/>
      <c r="AD33" s="419"/>
      <c r="AE33" s="164">
        <v>5</v>
      </c>
      <c r="AF33" s="415" t="s">
        <v>58</v>
      </c>
      <c r="AG33" s="416"/>
      <c r="AH33" s="416"/>
      <c r="AI33" s="419"/>
      <c r="AJ33" s="164">
        <v>6</v>
      </c>
      <c r="AK33" s="415" t="s">
        <v>134</v>
      </c>
      <c r="AL33" s="416"/>
      <c r="AM33" s="416"/>
      <c r="AN33" s="419"/>
      <c r="AO33" s="164">
        <v>7</v>
      </c>
      <c r="AP33" s="415" t="s">
        <v>135</v>
      </c>
      <c r="AQ33" s="416"/>
      <c r="AR33" s="416"/>
      <c r="AS33" s="419"/>
      <c r="AT33" s="164">
        <v>8</v>
      </c>
      <c r="AU33" s="415" t="s">
        <v>61</v>
      </c>
      <c r="AV33" s="416"/>
      <c r="AW33" s="416"/>
      <c r="AX33" s="419"/>
      <c r="AY33" s="164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64">
        <v>2</v>
      </c>
      <c r="Q43" s="415" t="s">
        <v>55</v>
      </c>
      <c r="R43" s="416"/>
      <c r="S43" s="416"/>
      <c r="T43" s="419"/>
      <c r="U43" s="164">
        <v>3</v>
      </c>
      <c r="V43" s="415" t="s">
        <v>56</v>
      </c>
      <c r="W43" s="416"/>
      <c r="X43" s="416"/>
      <c r="Y43" s="419"/>
      <c r="Z43" s="164">
        <v>4</v>
      </c>
      <c r="AA43" s="415" t="s">
        <v>57</v>
      </c>
      <c r="AB43" s="416"/>
      <c r="AC43" s="416"/>
      <c r="AD43" s="419"/>
      <c r="AE43" s="164">
        <v>5</v>
      </c>
      <c r="AF43" s="415" t="s">
        <v>58</v>
      </c>
      <c r="AG43" s="416"/>
      <c r="AH43" s="416"/>
      <c r="AI43" s="419"/>
      <c r="AJ43" s="164">
        <v>6</v>
      </c>
      <c r="AK43" s="415" t="s">
        <v>134</v>
      </c>
      <c r="AL43" s="416"/>
      <c r="AM43" s="416"/>
      <c r="AN43" s="419"/>
      <c r="AO43" s="164">
        <v>7</v>
      </c>
      <c r="AP43" s="415" t="s">
        <v>135</v>
      </c>
      <c r="AQ43" s="416"/>
      <c r="AR43" s="416"/>
      <c r="AS43" s="419"/>
      <c r="AT43" s="164">
        <v>8</v>
      </c>
      <c r="AU43" s="415" t="s">
        <v>61</v>
      </c>
      <c r="AV43" s="416"/>
      <c r="AW43" s="416"/>
      <c r="AX43" s="419"/>
      <c r="AY43" s="164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64">
        <v>2</v>
      </c>
      <c r="Q53" s="415" t="s">
        <v>55</v>
      </c>
      <c r="R53" s="416"/>
      <c r="S53" s="416"/>
      <c r="T53" s="419"/>
      <c r="U53" s="164">
        <v>3</v>
      </c>
      <c r="V53" s="415" t="s">
        <v>56</v>
      </c>
      <c r="W53" s="416"/>
      <c r="X53" s="416"/>
      <c r="Y53" s="419"/>
      <c r="Z53" s="164">
        <v>4</v>
      </c>
      <c r="AA53" s="415" t="s">
        <v>57</v>
      </c>
      <c r="AB53" s="416"/>
      <c r="AC53" s="416"/>
      <c r="AD53" s="419"/>
      <c r="AE53" s="164">
        <v>5</v>
      </c>
      <c r="AF53" s="415" t="s">
        <v>58</v>
      </c>
      <c r="AG53" s="416"/>
      <c r="AH53" s="416"/>
      <c r="AI53" s="419"/>
      <c r="AJ53" s="164">
        <v>6</v>
      </c>
      <c r="AK53" s="415" t="s">
        <v>134</v>
      </c>
      <c r="AL53" s="416"/>
      <c r="AM53" s="416"/>
      <c r="AN53" s="419"/>
      <c r="AO53" s="164">
        <v>7</v>
      </c>
      <c r="AP53" s="415" t="s">
        <v>135</v>
      </c>
      <c r="AQ53" s="416"/>
      <c r="AR53" s="416"/>
      <c r="AS53" s="419"/>
      <c r="AT53" s="164">
        <v>8</v>
      </c>
      <c r="AU53" s="415" t="s">
        <v>61</v>
      </c>
      <c r="AV53" s="416"/>
      <c r="AW53" s="416"/>
      <c r="AX53" s="419"/>
      <c r="AY53" s="164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64">
        <v>2</v>
      </c>
      <c r="Q63" s="415" t="s">
        <v>55</v>
      </c>
      <c r="R63" s="416"/>
      <c r="S63" s="416"/>
      <c r="T63" s="419"/>
      <c r="U63" s="164">
        <v>3</v>
      </c>
      <c r="V63" s="415" t="s">
        <v>56</v>
      </c>
      <c r="W63" s="416"/>
      <c r="X63" s="416"/>
      <c r="Y63" s="419"/>
      <c r="Z63" s="164">
        <v>4</v>
      </c>
      <c r="AA63" s="415" t="s">
        <v>57</v>
      </c>
      <c r="AB63" s="416"/>
      <c r="AC63" s="416"/>
      <c r="AD63" s="419"/>
      <c r="AE63" s="164">
        <v>5</v>
      </c>
      <c r="AF63" s="415" t="s">
        <v>58</v>
      </c>
      <c r="AG63" s="416"/>
      <c r="AH63" s="416"/>
      <c r="AI63" s="419"/>
      <c r="AJ63" s="164">
        <v>6</v>
      </c>
      <c r="AK63" s="415" t="s">
        <v>134</v>
      </c>
      <c r="AL63" s="416"/>
      <c r="AM63" s="416"/>
      <c r="AN63" s="419"/>
      <c r="AO63" s="164">
        <v>7</v>
      </c>
      <c r="AP63" s="415" t="s">
        <v>135</v>
      </c>
      <c r="AQ63" s="416"/>
      <c r="AR63" s="416"/>
      <c r="AS63" s="419"/>
      <c r="AT63" s="164">
        <v>8</v>
      </c>
      <c r="AU63" s="415" t="s">
        <v>61</v>
      </c>
      <c r="AV63" s="416"/>
      <c r="AW63" s="416"/>
      <c r="AX63" s="419"/>
      <c r="AY63" s="164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64">
        <v>2</v>
      </c>
      <c r="Q73" s="415" t="s">
        <v>55</v>
      </c>
      <c r="R73" s="416"/>
      <c r="S73" s="416"/>
      <c r="T73" s="419"/>
      <c r="U73" s="164">
        <v>3</v>
      </c>
      <c r="V73" s="415" t="s">
        <v>56</v>
      </c>
      <c r="W73" s="416"/>
      <c r="X73" s="416"/>
      <c r="Y73" s="419"/>
      <c r="Z73" s="164">
        <v>4</v>
      </c>
      <c r="AA73" s="415" t="s">
        <v>57</v>
      </c>
      <c r="AB73" s="416"/>
      <c r="AC73" s="416"/>
      <c r="AD73" s="419"/>
      <c r="AE73" s="164">
        <v>5</v>
      </c>
      <c r="AF73" s="415" t="s">
        <v>58</v>
      </c>
      <c r="AG73" s="416"/>
      <c r="AH73" s="416"/>
      <c r="AI73" s="419"/>
      <c r="AJ73" s="164">
        <v>6</v>
      </c>
      <c r="AK73" s="415" t="s">
        <v>134</v>
      </c>
      <c r="AL73" s="416"/>
      <c r="AM73" s="416"/>
      <c r="AN73" s="419"/>
      <c r="AO73" s="164">
        <v>7</v>
      </c>
      <c r="AP73" s="415" t="s">
        <v>135</v>
      </c>
      <c r="AQ73" s="416"/>
      <c r="AR73" s="416"/>
      <c r="AS73" s="419"/>
      <c r="AT73" s="164">
        <v>8</v>
      </c>
      <c r="AU73" s="415" t="s">
        <v>61</v>
      </c>
      <c r="AV73" s="416"/>
      <c r="AW73" s="416"/>
      <c r="AX73" s="419"/>
      <c r="AY73" s="164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64">
        <v>2</v>
      </c>
      <c r="Q84" s="415" t="s">
        <v>55</v>
      </c>
      <c r="R84" s="416"/>
      <c r="S84" s="416"/>
      <c r="T84" s="419"/>
      <c r="U84" s="164">
        <v>3</v>
      </c>
      <c r="V84" s="415" t="s">
        <v>56</v>
      </c>
      <c r="W84" s="416"/>
      <c r="X84" s="416"/>
      <c r="Y84" s="419"/>
      <c r="Z84" s="164">
        <v>4</v>
      </c>
      <c r="AA84" s="415" t="s">
        <v>57</v>
      </c>
      <c r="AB84" s="416"/>
      <c r="AC84" s="416"/>
      <c r="AD84" s="419"/>
      <c r="AE84" s="164">
        <v>5</v>
      </c>
      <c r="AF84" s="415" t="s">
        <v>58</v>
      </c>
      <c r="AG84" s="416"/>
      <c r="AH84" s="416"/>
      <c r="AI84" s="419"/>
      <c r="AJ84" s="164">
        <v>6</v>
      </c>
      <c r="AK84" s="415" t="s">
        <v>134</v>
      </c>
      <c r="AL84" s="416"/>
      <c r="AM84" s="416"/>
      <c r="AN84" s="419"/>
      <c r="AO84" s="164">
        <v>7</v>
      </c>
      <c r="AP84" s="415" t="s">
        <v>135</v>
      </c>
      <c r="AQ84" s="416"/>
      <c r="AR84" s="416"/>
      <c r="AS84" s="419"/>
      <c r="AT84" s="164">
        <v>8</v>
      </c>
      <c r="AU84" s="415" t="s">
        <v>61</v>
      </c>
      <c r="AV84" s="416"/>
      <c r="AW84" s="416"/>
      <c r="AX84" s="419"/>
      <c r="AY84" s="164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64">
        <v>2</v>
      </c>
      <c r="Q94" s="415" t="s">
        <v>55</v>
      </c>
      <c r="R94" s="416"/>
      <c r="S94" s="416"/>
      <c r="T94" s="419"/>
      <c r="U94" s="164">
        <v>3</v>
      </c>
      <c r="V94" s="415" t="s">
        <v>56</v>
      </c>
      <c r="W94" s="416"/>
      <c r="X94" s="416"/>
      <c r="Y94" s="419"/>
      <c r="Z94" s="164">
        <v>4</v>
      </c>
      <c r="AA94" s="415" t="s">
        <v>57</v>
      </c>
      <c r="AB94" s="416"/>
      <c r="AC94" s="416"/>
      <c r="AD94" s="419"/>
      <c r="AE94" s="164">
        <v>5</v>
      </c>
      <c r="AF94" s="415" t="s">
        <v>58</v>
      </c>
      <c r="AG94" s="416"/>
      <c r="AH94" s="416"/>
      <c r="AI94" s="419"/>
      <c r="AJ94" s="164">
        <v>6</v>
      </c>
      <c r="AK94" s="415" t="s">
        <v>134</v>
      </c>
      <c r="AL94" s="416"/>
      <c r="AM94" s="416"/>
      <c r="AN94" s="419"/>
      <c r="AO94" s="164">
        <v>7</v>
      </c>
      <c r="AP94" s="415" t="s">
        <v>135</v>
      </c>
      <c r="AQ94" s="416"/>
      <c r="AR94" s="416"/>
      <c r="AS94" s="419"/>
      <c r="AT94" s="164">
        <v>8</v>
      </c>
      <c r="AU94" s="415" t="s">
        <v>61</v>
      </c>
      <c r="AV94" s="416"/>
      <c r="AW94" s="416"/>
      <c r="AX94" s="419"/>
      <c r="AY94" s="164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64">
        <v>2</v>
      </c>
      <c r="Q104" s="415" t="s">
        <v>55</v>
      </c>
      <c r="R104" s="416"/>
      <c r="S104" s="416"/>
      <c r="T104" s="419"/>
      <c r="U104" s="164">
        <v>3</v>
      </c>
      <c r="V104" s="415" t="s">
        <v>56</v>
      </c>
      <c r="W104" s="416"/>
      <c r="X104" s="416"/>
      <c r="Y104" s="419"/>
      <c r="Z104" s="164">
        <v>4</v>
      </c>
      <c r="AA104" s="415" t="s">
        <v>57</v>
      </c>
      <c r="AB104" s="416"/>
      <c r="AC104" s="416"/>
      <c r="AD104" s="419"/>
      <c r="AE104" s="164">
        <v>5</v>
      </c>
      <c r="AF104" s="415" t="s">
        <v>58</v>
      </c>
      <c r="AG104" s="416"/>
      <c r="AH104" s="416"/>
      <c r="AI104" s="419"/>
      <c r="AJ104" s="164">
        <v>6</v>
      </c>
      <c r="AK104" s="415" t="s">
        <v>134</v>
      </c>
      <c r="AL104" s="416"/>
      <c r="AM104" s="416"/>
      <c r="AN104" s="419"/>
      <c r="AO104" s="164">
        <v>7</v>
      </c>
      <c r="AP104" s="415" t="s">
        <v>135</v>
      </c>
      <c r="AQ104" s="416"/>
      <c r="AR104" s="416"/>
      <c r="AS104" s="419"/>
      <c r="AT104" s="164">
        <v>8</v>
      </c>
      <c r="AU104" s="415" t="s">
        <v>61</v>
      </c>
      <c r="AV104" s="416"/>
      <c r="AW104" s="416"/>
      <c r="AX104" s="419"/>
      <c r="AY104" s="164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64">
        <v>2</v>
      </c>
      <c r="Q114" s="415" t="s">
        <v>55</v>
      </c>
      <c r="R114" s="416"/>
      <c r="S114" s="416"/>
      <c r="T114" s="419"/>
      <c r="U114" s="164">
        <v>3</v>
      </c>
      <c r="V114" s="415" t="s">
        <v>56</v>
      </c>
      <c r="W114" s="416"/>
      <c r="X114" s="416"/>
      <c r="Y114" s="419"/>
      <c r="Z114" s="164">
        <v>4</v>
      </c>
      <c r="AA114" s="415" t="s">
        <v>57</v>
      </c>
      <c r="AB114" s="416"/>
      <c r="AC114" s="416"/>
      <c r="AD114" s="419"/>
      <c r="AE114" s="164">
        <v>5</v>
      </c>
      <c r="AF114" s="415" t="s">
        <v>58</v>
      </c>
      <c r="AG114" s="416"/>
      <c r="AH114" s="416"/>
      <c r="AI114" s="419"/>
      <c r="AJ114" s="164">
        <v>6</v>
      </c>
      <c r="AK114" s="415" t="s">
        <v>134</v>
      </c>
      <c r="AL114" s="416"/>
      <c r="AM114" s="416"/>
      <c r="AN114" s="419"/>
      <c r="AO114" s="164">
        <v>7</v>
      </c>
      <c r="AP114" s="415" t="s">
        <v>135</v>
      </c>
      <c r="AQ114" s="416"/>
      <c r="AR114" s="416"/>
      <c r="AS114" s="419"/>
      <c r="AT114" s="164">
        <v>8</v>
      </c>
      <c r="AU114" s="415" t="s">
        <v>61</v>
      </c>
      <c r="AV114" s="416"/>
      <c r="AW114" s="416"/>
      <c r="AX114" s="419"/>
      <c r="AY114" s="164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85">
        <v>8</v>
      </c>
      <c r="H4" s="43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50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50</v>
      </c>
    </row>
    <row r="15" spans="1:19" ht="14.1" customHeight="1" x14ac:dyDescent="0.15">
      <c r="A15" s="218"/>
      <c r="B15" s="54" t="s">
        <v>63</v>
      </c>
      <c r="C15" s="54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124</v>
      </c>
      <c r="Q34" s="233" t="s">
        <v>50</v>
      </c>
    </row>
    <row r="35" spans="1:17" ht="14.1" customHeight="1" x14ac:dyDescent="0.15">
      <c r="A35" s="218"/>
      <c r="B35" s="54" t="s">
        <v>67</v>
      </c>
      <c r="C35" s="54" t="s">
        <v>66</v>
      </c>
      <c r="D35" s="54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124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115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124</v>
      </c>
      <c r="Q107" s="394"/>
    </row>
    <row r="108" spans="1:17" ht="14.1" customHeight="1" x14ac:dyDescent="0.15">
      <c r="A108" s="350"/>
      <c r="B108" s="352"/>
      <c r="C108" s="74" t="s">
        <v>67</v>
      </c>
      <c r="D108" s="74" t="s">
        <v>66</v>
      </c>
      <c r="E108" s="74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124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17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49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49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75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67</v>
      </c>
      <c r="G215" s="74" t="s">
        <v>66</v>
      </c>
      <c r="H215" s="74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75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69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75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49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124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49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28" t="s">
        <v>138</v>
      </c>
      <c r="B3" s="379" t="s">
        <v>142</v>
      </c>
      <c r="C3" s="379"/>
      <c r="D3" s="379"/>
      <c r="E3" s="379" t="s">
        <v>141</v>
      </c>
      <c r="F3" s="379"/>
      <c r="G3" s="379"/>
      <c r="H3" s="379" t="s">
        <v>140</v>
      </c>
      <c r="I3" s="379"/>
      <c r="J3" s="379"/>
      <c r="K3" s="36">
        <v>1</v>
      </c>
      <c r="L3" s="415" t="s">
        <v>129</v>
      </c>
      <c r="M3" s="416"/>
      <c r="N3" s="416"/>
      <c r="O3" s="419"/>
      <c r="P3" s="128">
        <v>2</v>
      </c>
      <c r="Q3" s="415" t="s">
        <v>130</v>
      </c>
      <c r="R3" s="416"/>
      <c r="S3" s="416"/>
      <c r="T3" s="419"/>
      <c r="U3" s="128">
        <v>3</v>
      </c>
      <c r="V3" s="415" t="s">
        <v>131</v>
      </c>
      <c r="W3" s="416"/>
      <c r="X3" s="416"/>
      <c r="Y3" s="419"/>
      <c r="Z3" s="128">
        <v>4</v>
      </c>
      <c r="AA3" s="415" t="s">
        <v>132</v>
      </c>
      <c r="AB3" s="416"/>
      <c r="AC3" s="416"/>
      <c r="AD3" s="419"/>
      <c r="AE3" s="128">
        <v>5</v>
      </c>
      <c r="AF3" s="415" t="s">
        <v>133</v>
      </c>
      <c r="AG3" s="416"/>
      <c r="AH3" s="416"/>
      <c r="AI3" s="419"/>
      <c r="AJ3" s="128">
        <v>6</v>
      </c>
      <c r="AK3" s="415" t="s">
        <v>134</v>
      </c>
      <c r="AL3" s="416"/>
      <c r="AM3" s="416"/>
      <c r="AN3" s="419"/>
      <c r="AO3" s="128">
        <v>7</v>
      </c>
      <c r="AP3" s="415" t="s">
        <v>135</v>
      </c>
      <c r="AQ3" s="416"/>
      <c r="AR3" s="416"/>
      <c r="AS3" s="419"/>
      <c r="AT3" s="128">
        <v>8</v>
      </c>
      <c r="AU3" s="415" t="s">
        <v>136</v>
      </c>
      <c r="AV3" s="416"/>
      <c r="AW3" s="416"/>
      <c r="AX3" s="419"/>
      <c r="AY3" s="128">
        <v>9</v>
      </c>
      <c r="AZ3" s="415" t="s">
        <v>137</v>
      </c>
      <c r="BA3" s="416"/>
      <c r="BB3" s="416"/>
      <c r="BC3" s="417"/>
      <c r="BD3" s="416" t="s">
        <v>194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143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143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143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143</v>
      </c>
      <c r="C8" s="379"/>
      <c r="D8" s="379"/>
      <c r="E8" s="379" t="s">
        <v>143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143</v>
      </c>
      <c r="C9" s="379"/>
      <c r="D9" s="379"/>
      <c r="E9" s="379"/>
      <c r="F9" s="379"/>
      <c r="G9" s="379"/>
      <c r="H9" s="379" t="s">
        <v>143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143</v>
      </c>
      <c r="F10" s="379"/>
      <c r="G10" s="379"/>
      <c r="H10" s="379" t="s">
        <v>143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143</v>
      </c>
      <c r="C11" s="379"/>
      <c r="D11" s="379"/>
      <c r="E11" s="379" t="s">
        <v>143</v>
      </c>
      <c r="F11" s="379"/>
      <c r="G11" s="379"/>
      <c r="H11" s="379" t="s">
        <v>143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28">
        <v>2</v>
      </c>
      <c r="Q13" s="415" t="s">
        <v>55</v>
      </c>
      <c r="R13" s="416"/>
      <c r="S13" s="416"/>
      <c r="T13" s="419"/>
      <c r="U13" s="128">
        <v>3</v>
      </c>
      <c r="V13" s="415" t="s">
        <v>56</v>
      </c>
      <c r="W13" s="416"/>
      <c r="X13" s="416"/>
      <c r="Y13" s="419"/>
      <c r="Z13" s="128">
        <v>4</v>
      </c>
      <c r="AA13" s="415" t="s">
        <v>57</v>
      </c>
      <c r="AB13" s="416"/>
      <c r="AC13" s="416"/>
      <c r="AD13" s="419"/>
      <c r="AE13" s="128">
        <v>5</v>
      </c>
      <c r="AF13" s="415" t="s">
        <v>58</v>
      </c>
      <c r="AG13" s="416"/>
      <c r="AH13" s="416"/>
      <c r="AI13" s="419"/>
      <c r="AJ13" s="128">
        <v>6</v>
      </c>
      <c r="AK13" s="415" t="s">
        <v>134</v>
      </c>
      <c r="AL13" s="416"/>
      <c r="AM13" s="416"/>
      <c r="AN13" s="419"/>
      <c r="AO13" s="128">
        <v>7</v>
      </c>
      <c r="AP13" s="415" t="s">
        <v>135</v>
      </c>
      <c r="AQ13" s="416"/>
      <c r="AR13" s="416"/>
      <c r="AS13" s="419"/>
      <c r="AT13" s="128">
        <v>8</v>
      </c>
      <c r="AU13" s="415" t="s">
        <v>61</v>
      </c>
      <c r="AV13" s="416"/>
      <c r="AW13" s="416"/>
      <c r="AX13" s="419"/>
      <c r="AY13" s="128">
        <v>9</v>
      </c>
      <c r="AZ13" s="415" t="s">
        <v>62</v>
      </c>
      <c r="BA13" s="416"/>
      <c r="BB13" s="416"/>
      <c r="BC13" s="417"/>
      <c r="BD13" s="416" t="s">
        <v>194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143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143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143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143</v>
      </c>
      <c r="C18" s="379"/>
      <c r="D18" s="379"/>
      <c r="E18" s="379" t="s">
        <v>143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143</v>
      </c>
      <c r="C19" s="379"/>
      <c r="D19" s="379"/>
      <c r="E19" s="379"/>
      <c r="F19" s="379"/>
      <c r="G19" s="379"/>
      <c r="H19" s="379" t="s">
        <v>143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143</v>
      </c>
      <c r="F20" s="379"/>
      <c r="G20" s="379"/>
      <c r="H20" s="379" t="s">
        <v>143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143</v>
      </c>
      <c r="C21" s="379"/>
      <c r="D21" s="379"/>
      <c r="E21" s="379" t="s">
        <v>143</v>
      </c>
      <c r="F21" s="379"/>
      <c r="G21" s="379"/>
      <c r="H21" s="379" t="s">
        <v>143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28">
        <v>2</v>
      </c>
      <c r="Q23" s="415" t="s">
        <v>55</v>
      </c>
      <c r="R23" s="416"/>
      <c r="S23" s="416"/>
      <c r="T23" s="419"/>
      <c r="U23" s="128">
        <v>3</v>
      </c>
      <c r="V23" s="415" t="s">
        <v>56</v>
      </c>
      <c r="W23" s="416"/>
      <c r="X23" s="416"/>
      <c r="Y23" s="419"/>
      <c r="Z23" s="128">
        <v>4</v>
      </c>
      <c r="AA23" s="415" t="s">
        <v>57</v>
      </c>
      <c r="AB23" s="416"/>
      <c r="AC23" s="416"/>
      <c r="AD23" s="419"/>
      <c r="AE23" s="128">
        <v>5</v>
      </c>
      <c r="AF23" s="415" t="s">
        <v>58</v>
      </c>
      <c r="AG23" s="416"/>
      <c r="AH23" s="416"/>
      <c r="AI23" s="419"/>
      <c r="AJ23" s="128">
        <v>6</v>
      </c>
      <c r="AK23" s="415" t="s">
        <v>134</v>
      </c>
      <c r="AL23" s="416"/>
      <c r="AM23" s="416"/>
      <c r="AN23" s="419"/>
      <c r="AO23" s="128">
        <v>7</v>
      </c>
      <c r="AP23" s="415" t="s">
        <v>135</v>
      </c>
      <c r="AQ23" s="416"/>
      <c r="AR23" s="416"/>
      <c r="AS23" s="419"/>
      <c r="AT23" s="128">
        <v>8</v>
      </c>
      <c r="AU23" s="415" t="s">
        <v>61</v>
      </c>
      <c r="AV23" s="416"/>
      <c r="AW23" s="416"/>
      <c r="AX23" s="419"/>
      <c r="AY23" s="128">
        <v>9</v>
      </c>
      <c r="AZ23" s="415" t="s">
        <v>62</v>
      </c>
      <c r="BA23" s="416"/>
      <c r="BB23" s="416"/>
      <c r="BC23" s="417"/>
      <c r="BD23" s="416" t="s">
        <v>194</v>
      </c>
      <c r="BE23" s="416"/>
      <c r="BF23" s="416"/>
      <c r="BG23" s="416"/>
      <c r="BH23" s="418"/>
    </row>
    <row r="24" spans="1:60" ht="12.95" customHeight="1" thickBot="1" x14ac:dyDescent="0.2">
      <c r="A24" s="310" t="s">
        <v>145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143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143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143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143</v>
      </c>
      <c r="C28" s="379"/>
      <c r="D28" s="379"/>
      <c r="E28" s="379" t="s">
        <v>143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143</v>
      </c>
      <c r="C29" s="379"/>
      <c r="D29" s="379"/>
      <c r="E29" s="379"/>
      <c r="F29" s="379"/>
      <c r="G29" s="379"/>
      <c r="H29" s="379" t="s">
        <v>143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143</v>
      </c>
      <c r="F30" s="379"/>
      <c r="G30" s="379"/>
      <c r="H30" s="379" t="s">
        <v>143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143</v>
      </c>
      <c r="C31" s="379"/>
      <c r="D31" s="379"/>
      <c r="E31" s="379" t="s">
        <v>143</v>
      </c>
      <c r="F31" s="379"/>
      <c r="G31" s="379"/>
      <c r="H31" s="379" t="s">
        <v>143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28">
        <v>2</v>
      </c>
      <c r="Q33" s="415" t="s">
        <v>55</v>
      </c>
      <c r="R33" s="416"/>
      <c r="S33" s="416"/>
      <c r="T33" s="419"/>
      <c r="U33" s="128">
        <v>3</v>
      </c>
      <c r="V33" s="415" t="s">
        <v>56</v>
      </c>
      <c r="W33" s="416"/>
      <c r="X33" s="416"/>
      <c r="Y33" s="419"/>
      <c r="Z33" s="128">
        <v>4</v>
      </c>
      <c r="AA33" s="415" t="s">
        <v>57</v>
      </c>
      <c r="AB33" s="416"/>
      <c r="AC33" s="416"/>
      <c r="AD33" s="419"/>
      <c r="AE33" s="128">
        <v>5</v>
      </c>
      <c r="AF33" s="415" t="s">
        <v>58</v>
      </c>
      <c r="AG33" s="416"/>
      <c r="AH33" s="416"/>
      <c r="AI33" s="419"/>
      <c r="AJ33" s="128">
        <v>6</v>
      </c>
      <c r="AK33" s="415" t="s">
        <v>134</v>
      </c>
      <c r="AL33" s="416"/>
      <c r="AM33" s="416"/>
      <c r="AN33" s="419"/>
      <c r="AO33" s="128">
        <v>7</v>
      </c>
      <c r="AP33" s="415" t="s">
        <v>135</v>
      </c>
      <c r="AQ33" s="416"/>
      <c r="AR33" s="416"/>
      <c r="AS33" s="419"/>
      <c r="AT33" s="128">
        <v>8</v>
      </c>
      <c r="AU33" s="415" t="s">
        <v>61</v>
      </c>
      <c r="AV33" s="416"/>
      <c r="AW33" s="416"/>
      <c r="AX33" s="419"/>
      <c r="AY33" s="128">
        <v>9</v>
      </c>
      <c r="AZ33" s="415" t="s">
        <v>62</v>
      </c>
      <c r="BA33" s="416"/>
      <c r="BB33" s="416"/>
      <c r="BC33" s="417"/>
      <c r="BD33" s="416" t="s">
        <v>194</v>
      </c>
      <c r="BE33" s="416"/>
      <c r="BF33" s="416"/>
      <c r="BG33" s="416"/>
      <c r="BH33" s="418"/>
    </row>
    <row r="34" spans="1:60" ht="12.95" customHeight="1" thickBot="1" x14ac:dyDescent="0.2">
      <c r="A34" s="310" t="s">
        <v>146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143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143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143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143</v>
      </c>
      <c r="C38" s="379"/>
      <c r="D38" s="379"/>
      <c r="E38" s="379" t="s">
        <v>143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143</v>
      </c>
      <c r="C39" s="379"/>
      <c r="D39" s="379"/>
      <c r="E39" s="379"/>
      <c r="F39" s="379"/>
      <c r="G39" s="379"/>
      <c r="H39" s="379" t="s">
        <v>143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143</v>
      </c>
      <c r="F40" s="379"/>
      <c r="G40" s="379"/>
      <c r="H40" s="379" t="s">
        <v>143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143</v>
      </c>
      <c r="C41" s="379"/>
      <c r="D41" s="379"/>
      <c r="E41" s="379" t="s">
        <v>143</v>
      </c>
      <c r="F41" s="379"/>
      <c r="G41" s="379"/>
      <c r="H41" s="379" t="s">
        <v>143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28">
        <v>2</v>
      </c>
      <c r="Q43" s="415" t="s">
        <v>55</v>
      </c>
      <c r="R43" s="416"/>
      <c r="S43" s="416"/>
      <c r="T43" s="419"/>
      <c r="U43" s="128">
        <v>3</v>
      </c>
      <c r="V43" s="415" t="s">
        <v>56</v>
      </c>
      <c r="W43" s="416"/>
      <c r="X43" s="416"/>
      <c r="Y43" s="419"/>
      <c r="Z43" s="128">
        <v>4</v>
      </c>
      <c r="AA43" s="415" t="s">
        <v>57</v>
      </c>
      <c r="AB43" s="416"/>
      <c r="AC43" s="416"/>
      <c r="AD43" s="419"/>
      <c r="AE43" s="128">
        <v>5</v>
      </c>
      <c r="AF43" s="415" t="s">
        <v>58</v>
      </c>
      <c r="AG43" s="416"/>
      <c r="AH43" s="416"/>
      <c r="AI43" s="419"/>
      <c r="AJ43" s="128">
        <v>6</v>
      </c>
      <c r="AK43" s="415" t="s">
        <v>134</v>
      </c>
      <c r="AL43" s="416"/>
      <c r="AM43" s="416"/>
      <c r="AN43" s="419"/>
      <c r="AO43" s="128">
        <v>7</v>
      </c>
      <c r="AP43" s="415" t="s">
        <v>135</v>
      </c>
      <c r="AQ43" s="416"/>
      <c r="AR43" s="416"/>
      <c r="AS43" s="419"/>
      <c r="AT43" s="128">
        <v>8</v>
      </c>
      <c r="AU43" s="415" t="s">
        <v>61</v>
      </c>
      <c r="AV43" s="416"/>
      <c r="AW43" s="416"/>
      <c r="AX43" s="419"/>
      <c r="AY43" s="128">
        <v>9</v>
      </c>
      <c r="AZ43" s="415" t="s">
        <v>62</v>
      </c>
      <c r="BA43" s="416"/>
      <c r="BB43" s="416"/>
      <c r="BC43" s="417"/>
      <c r="BD43" s="416" t="s">
        <v>194</v>
      </c>
      <c r="BE43" s="416"/>
      <c r="BF43" s="416"/>
      <c r="BG43" s="416"/>
      <c r="BH43" s="418"/>
    </row>
    <row r="44" spans="1:60" ht="12.95" customHeight="1" thickBot="1" x14ac:dyDescent="0.2">
      <c r="A44" s="428" t="s">
        <v>147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143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143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143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143</v>
      </c>
      <c r="C48" s="379"/>
      <c r="D48" s="379"/>
      <c r="E48" s="379" t="s">
        <v>143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143</v>
      </c>
      <c r="C49" s="379"/>
      <c r="D49" s="379"/>
      <c r="E49" s="379"/>
      <c r="F49" s="379"/>
      <c r="G49" s="379"/>
      <c r="H49" s="379" t="s">
        <v>143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143</v>
      </c>
      <c r="F50" s="379"/>
      <c r="G50" s="379"/>
      <c r="H50" s="379" t="s">
        <v>143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143</v>
      </c>
      <c r="C51" s="379"/>
      <c r="D51" s="379"/>
      <c r="E51" s="379" t="s">
        <v>143</v>
      </c>
      <c r="F51" s="379"/>
      <c r="G51" s="379"/>
      <c r="H51" s="379" t="s">
        <v>143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28">
        <v>2</v>
      </c>
      <c r="Q53" s="415" t="s">
        <v>55</v>
      </c>
      <c r="R53" s="416"/>
      <c r="S53" s="416"/>
      <c r="T53" s="419"/>
      <c r="U53" s="128">
        <v>3</v>
      </c>
      <c r="V53" s="415" t="s">
        <v>56</v>
      </c>
      <c r="W53" s="416"/>
      <c r="X53" s="416"/>
      <c r="Y53" s="419"/>
      <c r="Z53" s="128">
        <v>4</v>
      </c>
      <c r="AA53" s="415" t="s">
        <v>57</v>
      </c>
      <c r="AB53" s="416"/>
      <c r="AC53" s="416"/>
      <c r="AD53" s="419"/>
      <c r="AE53" s="128">
        <v>5</v>
      </c>
      <c r="AF53" s="415" t="s">
        <v>58</v>
      </c>
      <c r="AG53" s="416"/>
      <c r="AH53" s="416"/>
      <c r="AI53" s="419"/>
      <c r="AJ53" s="128">
        <v>6</v>
      </c>
      <c r="AK53" s="415" t="s">
        <v>134</v>
      </c>
      <c r="AL53" s="416"/>
      <c r="AM53" s="416"/>
      <c r="AN53" s="419"/>
      <c r="AO53" s="128">
        <v>7</v>
      </c>
      <c r="AP53" s="415" t="s">
        <v>135</v>
      </c>
      <c r="AQ53" s="416"/>
      <c r="AR53" s="416"/>
      <c r="AS53" s="419"/>
      <c r="AT53" s="128">
        <v>8</v>
      </c>
      <c r="AU53" s="415" t="s">
        <v>61</v>
      </c>
      <c r="AV53" s="416"/>
      <c r="AW53" s="416"/>
      <c r="AX53" s="419"/>
      <c r="AY53" s="128">
        <v>9</v>
      </c>
      <c r="AZ53" s="415" t="s">
        <v>62</v>
      </c>
      <c r="BA53" s="416"/>
      <c r="BB53" s="416"/>
      <c r="BC53" s="417"/>
      <c r="BD53" s="416" t="s">
        <v>194</v>
      </c>
      <c r="BE53" s="416"/>
      <c r="BF53" s="416"/>
      <c r="BG53" s="416"/>
      <c r="BH53" s="418"/>
    </row>
    <row r="54" spans="1:60" ht="12.95" customHeight="1" thickBot="1" x14ac:dyDescent="0.2">
      <c r="A54" s="426" t="s">
        <v>148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143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143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143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143</v>
      </c>
      <c r="C58" s="379"/>
      <c r="D58" s="379"/>
      <c r="E58" s="379" t="s">
        <v>143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143</v>
      </c>
      <c r="C59" s="379"/>
      <c r="D59" s="379"/>
      <c r="E59" s="379"/>
      <c r="F59" s="379"/>
      <c r="G59" s="379"/>
      <c r="H59" s="379" t="s">
        <v>143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143</v>
      </c>
      <c r="F60" s="379"/>
      <c r="G60" s="379"/>
      <c r="H60" s="379" t="s">
        <v>143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143</v>
      </c>
      <c r="C61" s="379"/>
      <c r="D61" s="379"/>
      <c r="E61" s="379" t="s">
        <v>143</v>
      </c>
      <c r="F61" s="379"/>
      <c r="G61" s="379"/>
      <c r="H61" s="379" t="s">
        <v>143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28">
        <v>2</v>
      </c>
      <c r="Q63" s="415" t="s">
        <v>55</v>
      </c>
      <c r="R63" s="416"/>
      <c r="S63" s="416"/>
      <c r="T63" s="419"/>
      <c r="U63" s="128">
        <v>3</v>
      </c>
      <c r="V63" s="415" t="s">
        <v>56</v>
      </c>
      <c r="W63" s="416"/>
      <c r="X63" s="416"/>
      <c r="Y63" s="419"/>
      <c r="Z63" s="128">
        <v>4</v>
      </c>
      <c r="AA63" s="415" t="s">
        <v>57</v>
      </c>
      <c r="AB63" s="416"/>
      <c r="AC63" s="416"/>
      <c r="AD63" s="419"/>
      <c r="AE63" s="128">
        <v>5</v>
      </c>
      <c r="AF63" s="415" t="s">
        <v>58</v>
      </c>
      <c r="AG63" s="416"/>
      <c r="AH63" s="416"/>
      <c r="AI63" s="419"/>
      <c r="AJ63" s="128">
        <v>6</v>
      </c>
      <c r="AK63" s="415" t="s">
        <v>134</v>
      </c>
      <c r="AL63" s="416"/>
      <c r="AM63" s="416"/>
      <c r="AN63" s="419"/>
      <c r="AO63" s="128">
        <v>7</v>
      </c>
      <c r="AP63" s="415" t="s">
        <v>135</v>
      </c>
      <c r="AQ63" s="416"/>
      <c r="AR63" s="416"/>
      <c r="AS63" s="419"/>
      <c r="AT63" s="128">
        <v>8</v>
      </c>
      <c r="AU63" s="415" t="s">
        <v>61</v>
      </c>
      <c r="AV63" s="416"/>
      <c r="AW63" s="416"/>
      <c r="AX63" s="419"/>
      <c r="AY63" s="128">
        <v>9</v>
      </c>
      <c r="AZ63" s="415" t="s">
        <v>62</v>
      </c>
      <c r="BA63" s="416"/>
      <c r="BB63" s="416"/>
      <c r="BC63" s="417"/>
      <c r="BD63" s="416" t="s">
        <v>194</v>
      </c>
      <c r="BE63" s="416"/>
      <c r="BF63" s="416"/>
      <c r="BG63" s="416"/>
      <c r="BH63" s="418"/>
    </row>
    <row r="64" spans="1:60" ht="12.95" customHeight="1" thickBot="1" x14ac:dyDescent="0.2">
      <c r="A64" s="310" t="s">
        <v>149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143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143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143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143</v>
      </c>
      <c r="C68" s="379"/>
      <c r="D68" s="379"/>
      <c r="E68" s="379" t="s">
        <v>143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143</v>
      </c>
      <c r="C69" s="379"/>
      <c r="D69" s="379"/>
      <c r="E69" s="379"/>
      <c r="F69" s="379"/>
      <c r="G69" s="379"/>
      <c r="H69" s="379" t="s">
        <v>143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143</v>
      </c>
      <c r="F70" s="379"/>
      <c r="G70" s="379"/>
      <c r="H70" s="379" t="s">
        <v>143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143</v>
      </c>
      <c r="C71" s="379"/>
      <c r="D71" s="379"/>
      <c r="E71" s="379" t="s">
        <v>143</v>
      </c>
      <c r="F71" s="379"/>
      <c r="G71" s="379"/>
      <c r="H71" s="379" t="s">
        <v>143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28">
        <v>2</v>
      </c>
      <c r="Q73" s="415" t="s">
        <v>55</v>
      </c>
      <c r="R73" s="416"/>
      <c r="S73" s="416"/>
      <c r="T73" s="419"/>
      <c r="U73" s="128">
        <v>3</v>
      </c>
      <c r="V73" s="415" t="s">
        <v>56</v>
      </c>
      <c r="W73" s="416"/>
      <c r="X73" s="416"/>
      <c r="Y73" s="419"/>
      <c r="Z73" s="128">
        <v>4</v>
      </c>
      <c r="AA73" s="415" t="s">
        <v>57</v>
      </c>
      <c r="AB73" s="416"/>
      <c r="AC73" s="416"/>
      <c r="AD73" s="419"/>
      <c r="AE73" s="128">
        <v>5</v>
      </c>
      <c r="AF73" s="415" t="s">
        <v>58</v>
      </c>
      <c r="AG73" s="416"/>
      <c r="AH73" s="416"/>
      <c r="AI73" s="419"/>
      <c r="AJ73" s="128">
        <v>6</v>
      </c>
      <c r="AK73" s="415" t="s">
        <v>134</v>
      </c>
      <c r="AL73" s="416"/>
      <c r="AM73" s="416"/>
      <c r="AN73" s="419"/>
      <c r="AO73" s="128">
        <v>7</v>
      </c>
      <c r="AP73" s="415" t="s">
        <v>135</v>
      </c>
      <c r="AQ73" s="416"/>
      <c r="AR73" s="416"/>
      <c r="AS73" s="419"/>
      <c r="AT73" s="128">
        <v>8</v>
      </c>
      <c r="AU73" s="415" t="s">
        <v>61</v>
      </c>
      <c r="AV73" s="416"/>
      <c r="AW73" s="416"/>
      <c r="AX73" s="419"/>
      <c r="AY73" s="128">
        <v>9</v>
      </c>
      <c r="AZ73" s="415" t="s">
        <v>62</v>
      </c>
      <c r="BA73" s="416"/>
      <c r="BB73" s="416"/>
      <c r="BC73" s="417"/>
      <c r="BD73" s="416" t="s">
        <v>194</v>
      </c>
      <c r="BE73" s="416"/>
      <c r="BF73" s="416"/>
      <c r="BG73" s="416"/>
      <c r="BH73" s="418"/>
    </row>
    <row r="74" spans="1:60" ht="12.95" customHeight="1" thickBot="1" x14ac:dyDescent="0.2">
      <c r="A74" s="310" t="s">
        <v>150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143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143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143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143</v>
      </c>
      <c r="C78" s="379"/>
      <c r="D78" s="379"/>
      <c r="E78" s="379" t="s">
        <v>143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143</v>
      </c>
      <c r="C79" s="379"/>
      <c r="D79" s="379"/>
      <c r="E79" s="379"/>
      <c r="F79" s="379"/>
      <c r="G79" s="379"/>
      <c r="H79" s="379" t="s">
        <v>143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143</v>
      </c>
      <c r="F80" s="379"/>
      <c r="G80" s="379"/>
      <c r="H80" s="379" t="s">
        <v>143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143</v>
      </c>
      <c r="C81" s="379"/>
      <c r="D81" s="379"/>
      <c r="E81" s="379" t="s">
        <v>143</v>
      </c>
      <c r="F81" s="379"/>
      <c r="G81" s="379"/>
      <c r="H81" s="379" t="s">
        <v>143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28">
        <v>2</v>
      </c>
      <c r="Q84" s="415" t="s">
        <v>55</v>
      </c>
      <c r="R84" s="416"/>
      <c r="S84" s="416"/>
      <c r="T84" s="419"/>
      <c r="U84" s="128">
        <v>3</v>
      </c>
      <c r="V84" s="415" t="s">
        <v>56</v>
      </c>
      <c r="W84" s="416"/>
      <c r="X84" s="416"/>
      <c r="Y84" s="419"/>
      <c r="Z84" s="128">
        <v>4</v>
      </c>
      <c r="AA84" s="415" t="s">
        <v>57</v>
      </c>
      <c r="AB84" s="416"/>
      <c r="AC84" s="416"/>
      <c r="AD84" s="419"/>
      <c r="AE84" s="128">
        <v>5</v>
      </c>
      <c r="AF84" s="415" t="s">
        <v>58</v>
      </c>
      <c r="AG84" s="416"/>
      <c r="AH84" s="416"/>
      <c r="AI84" s="419"/>
      <c r="AJ84" s="128">
        <v>6</v>
      </c>
      <c r="AK84" s="415" t="s">
        <v>134</v>
      </c>
      <c r="AL84" s="416"/>
      <c r="AM84" s="416"/>
      <c r="AN84" s="419"/>
      <c r="AO84" s="128">
        <v>7</v>
      </c>
      <c r="AP84" s="415" t="s">
        <v>135</v>
      </c>
      <c r="AQ84" s="416"/>
      <c r="AR84" s="416"/>
      <c r="AS84" s="419"/>
      <c r="AT84" s="128">
        <v>8</v>
      </c>
      <c r="AU84" s="415" t="s">
        <v>61</v>
      </c>
      <c r="AV84" s="416"/>
      <c r="AW84" s="416"/>
      <c r="AX84" s="419"/>
      <c r="AY84" s="128">
        <v>9</v>
      </c>
      <c r="AZ84" s="415" t="s">
        <v>62</v>
      </c>
      <c r="BA84" s="416"/>
      <c r="BB84" s="416"/>
      <c r="BC84" s="417"/>
      <c r="BD84" s="416" t="s">
        <v>194</v>
      </c>
      <c r="BE84" s="416"/>
      <c r="BF84" s="416"/>
      <c r="BG84" s="416"/>
      <c r="BH84" s="418"/>
    </row>
    <row r="85" spans="1:60" ht="12.95" customHeight="1" thickBot="1" x14ac:dyDescent="0.2">
      <c r="A85" s="428" t="s">
        <v>151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143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143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143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143</v>
      </c>
      <c r="C89" s="379"/>
      <c r="D89" s="379"/>
      <c r="E89" s="379" t="s">
        <v>143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143</v>
      </c>
      <c r="C90" s="379"/>
      <c r="D90" s="379"/>
      <c r="E90" s="379"/>
      <c r="F90" s="379"/>
      <c r="G90" s="379"/>
      <c r="H90" s="379" t="s">
        <v>143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143</v>
      </c>
      <c r="F91" s="379"/>
      <c r="G91" s="379"/>
      <c r="H91" s="379" t="s">
        <v>143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143</v>
      </c>
      <c r="C92" s="379"/>
      <c r="D92" s="379"/>
      <c r="E92" s="379" t="s">
        <v>143</v>
      </c>
      <c r="F92" s="379"/>
      <c r="G92" s="379"/>
      <c r="H92" s="379" t="s">
        <v>143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28">
        <v>2</v>
      </c>
      <c r="Q94" s="415" t="s">
        <v>55</v>
      </c>
      <c r="R94" s="416"/>
      <c r="S94" s="416"/>
      <c r="T94" s="419"/>
      <c r="U94" s="128">
        <v>3</v>
      </c>
      <c r="V94" s="415" t="s">
        <v>56</v>
      </c>
      <c r="W94" s="416"/>
      <c r="X94" s="416"/>
      <c r="Y94" s="419"/>
      <c r="Z94" s="128">
        <v>4</v>
      </c>
      <c r="AA94" s="415" t="s">
        <v>57</v>
      </c>
      <c r="AB94" s="416"/>
      <c r="AC94" s="416"/>
      <c r="AD94" s="419"/>
      <c r="AE94" s="128">
        <v>5</v>
      </c>
      <c r="AF94" s="415" t="s">
        <v>58</v>
      </c>
      <c r="AG94" s="416"/>
      <c r="AH94" s="416"/>
      <c r="AI94" s="419"/>
      <c r="AJ94" s="128">
        <v>6</v>
      </c>
      <c r="AK94" s="415" t="s">
        <v>134</v>
      </c>
      <c r="AL94" s="416"/>
      <c r="AM94" s="416"/>
      <c r="AN94" s="419"/>
      <c r="AO94" s="128">
        <v>7</v>
      </c>
      <c r="AP94" s="415" t="s">
        <v>135</v>
      </c>
      <c r="AQ94" s="416"/>
      <c r="AR94" s="416"/>
      <c r="AS94" s="419"/>
      <c r="AT94" s="128">
        <v>8</v>
      </c>
      <c r="AU94" s="415" t="s">
        <v>61</v>
      </c>
      <c r="AV94" s="416"/>
      <c r="AW94" s="416"/>
      <c r="AX94" s="419"/>
      <c r="AY94" s="128">
        <v>9</v>
      </c>
      <c r="AZ94" s="415" t="s">
        <v>62</v>
      </c>
      <c r="BA94" s="416"/>
      <c r="BB94" s="416"/>
      <c r="BC94" s="417"/>
      <c r="BD94" s="416" t="s">
        <v>194</v>
      </c>
      <c r="BE94" s="416"/>
      <c r="BF94" s="416"/>
      <c r="BG94" s="416"/>
      <c r="BH94" s="418"/>
    </row>
    <row r="95" spans="1:60" ht="12.95" customHeight="1" thickBot="1" x14ac:dyDescent="0.2">
      <c r="A95" s="426" t="s">
        <v>152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143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143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143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143</v>
      </c>
      <c r="C99" s="379"/>
      <c r="D99" s="379"/>
      <c r="E99" s="379" t="s">
        <v>143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143</v>
      </c>
      <c r="C100" s="379"/>
      <c r="D100" s="379"/>
      <c r="E100" s="379"/>
      <c r="F100" s="379"/>
      <c r="G100" s="379"/>
      <c r="H100" s="379" t="s">
        <v>143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143</v>
      </c>
      <c r="F101" s="379"/>
      <c r="G101" s="379"/>
      <c r="H101" s="379" t="s">
        <v>143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143</v>
      </c>
      <c r="C102" s="379"/>
      <c r="D102" s="379"/>
      <c r="E102" s="379" t="s">
        <v>143</v>
      </c>
      <c r="F102" s="379"/>
      <c r="G102" s="379"/>
      <c r="H102" s="379" t="s">
        <v>143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28">
        <v>2</v>
      </c>
      <c r="Q104" s="415" t="s">
        <v>55</v>
      </c>
      <c r="R104" s="416"/>
      <c r="S104" s="416"/>
      <c r="T104" s="419"/>
      <c r="U104" s="128">
        <v>3</v>
      </c>
      <c r="V104" s="415" t="s">
        <v>56</v>
      </c>
      <c r="W104" s="416"/>
      <c r="X104" s="416"/>
      <c r="Y104" s="419"/>
      <c r="Z104" s="128">
        <v>4</v>
      </c>
      <c r="AA104" s="415" t="s">
        <v>57</v>
      </c>
      <c r="AB104" s="416"/>
      <c r="AC104" s="416"/>
      <c r="AD104" s="419"/>
      <c r="AE104" s="128">
        <v>5</v>
      </c>
      <c r="AF104" s="415" t="s">
        <v>58</v>
      </c>
      <c r="AG104" s="416"/>
      <c r="AH104" s="416"/>
      <c r="AI104" s="419"/>
      <c r="AJ104" s="128">
        <v>6</v>
      </c>
      <c r="AK104" s="415" t="s">
        <v>134</v>
      </c>
      <c r="AL104" s="416"/>
      <c r="AM104" s="416"/>
      <c r="AN104" s="419"/>
      <c r="AO104" s="128">
        <v>7</v>
      </c>
      <c r="AP104" s="415" t="s">
        <v>135</v>
      </c>
      <c r="AQ104" s="416"/>
      <c r="AR104" s="416"/>
      <c r="AS104" s="419"/>
      <c r="AT104" s="128">
        <v>8</v>
      </c>
      <c r="AU104" s="415" t="s">
        <v>61</v>
      </c>
      <c r="AV104" s="416"/>
      <c r="AW104" s="416"/>
      <c r="AX104" s="419"/>
      <c r="AY104" s="128">
        <v>9</v>
      </c>
      <c r="AZ104" s="415" t="s">
        <v>62</v>
      </c>
      <c r="BA104" s="416"/>
      <c r="BB104" s="416"/>
      <c r="BC104" s="417"/>
      <c r="BD104" s="416" t="s">
        <v>194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143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28">
        <v>2</v>
      </c>
      <c r="Q114" s="415" t="s">
        <v>55</v>
      </c>
      <c r="R114" s="416"/>
      <c r="S114" s="416"/>
      <c r="T114" s="419"/>
      <c r="U114" s="128">
        <v>3</v>
      </c>
      <c r="V114" s="415" t="s">
        <v>56</v>
      </c>
      <c r="W114" s="416"/>
      <c r="X114" s="416"/>
      <c r="Y114" s="419"/>
      <c r="Z114" s="128">
        <v>4</v>
      </c>
      <c r="AA114" s="415" t="s">
        <v>57</v>
      </c>
      <c r="AB114" s="416"/>
      <c r="AC114" s="416"/>
      <c r="AD114" s="419"/>
      <c r="AE114" s="128">
        <v>5</v>
      </c>
      <c r="AF114" s="415" t="s">
        <v>58</v>
      </c>
      <c r="AG114" s="416"/>
      <c r="AH114" s="416"/>
      <c r="AI114" s="419"/>
      <c r="AJ114" s="128">
        <v>6</v>
      </c>
      <c r="AK114" s="415" t="s">
        <v>134</v>
      </c>
      <c r="AL114" s="416"/>
      <c r="AM114" s="416"/>
      <c r="AN114" s="419"/>
      <c r="AO114" s="128">
        <v>7</v>
      </c>
      <c r="AP114" s="415" t="s">
        <v>135</v>
      </c>
      <c r="AQ114" s="416"/>
      <c r="AR114" s="416"/>
      <c r="AS114" s="419"/>
      <c r="AT114" s="128">
        <v>8</v>
      </c>
      <c r="AU114" s="415" t="s">
        <v>61</v>
      </c>
      <c r="AV114" s="416"/>
      <c r="AW114" s="416"/>
      <c r="AX114" s="419"/>
      <c r="AY114" s="128">
        <v>9</v>
      </c>
      <c r="AZ114" s="415" t="s">
        <v>62</v>
      </c>
      <c r="BA114" s="416"/>
      <c r="BB114" s="416"/>
      <c r="BC114" s="417"/>
      <c r="BD114" s="416" t="s">
        <v>194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143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9</v>
      </c>
      <c r="H4" s="147" t="s">
        <v>53</v>
      </c>
      <c r="K4" s="228">
        <f>COUNTIFS(ローデータ!B12:B1011,1,ローデータ!G12:G1011,$G$4)</f>
        <v>27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27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27</v>
      </c>
      <c r="D16" s="56">
        <f>SUM(B16:C16)</f>
        <v>27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21</v>
      </c>
      <c r="C23" s="213"/>
      <c r="D23" s="211">
        <f>COUNTIFS(ローデータ!$B$12:$B$1011,1,ローデータ!$G$12:$G$1011,$G$4,ローデータ!$K$12:$K$1011,D21)</f>
        <v>4</v>
      </c>
      <c r="E23" s="213"/>
      <c r="F23" s="211">
        <f>COUNTIFS(ローデータ!$B$12:$B$1011,1,ローデータ!$G$12:$G$1011,$G$4,ローデータ!$K$12:$K$1011,F21)</f>
        <v>2</v>
      </c>
      <c r="G23" s="212"/>
      <c r="H23" s="213"/>
      <c r="I23" s="56">
        <f>SUM(B23:H23)</f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10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27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4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2</v>
      </c>
      <c r="H79" s="212"/>
      <c r="I79" s="212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21</v>
      </c>
      <c r="D84" s="403"/>
      <c r="E84" s="402">
        <f>SUM(E75:F83)</f>
        <v>4</v>
      </c>
      <c r="F84" s="403"/>
      <c r="G84" s="404">
        <f>SUM(G75:I83)</f>
        <v>2</v>
      </c>
      <c r="H84" s="404"/>
      <c r="I84" s="402"/>
      <c r="J84" s="106">
        <f t="shared" si="2"/>
        <v>27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2</v>
      </c>
      <c r="M101" s="103">
        <f>SUM(M92:M100)</f>
        <v>10</v>
      </c>
      <c r="N101" s="103">
        <f>SUM(N92:N100)</f>
        <v>6</v>
      </c>
      <c r="O101" s="103">
        <f>SUM(O92:O100)</f>
        <v>4</v>
      </c>
      <c r="P101" s="103">
        <f>SUM(P92:P100)</f>
        <v>0</v>
      </c>
      <c r="Q101" s="103">
        <f t="shared" si="3"/>
        <v>22</v>
      </c>
    </row>
    <row r="102" spans="1:17" ht="14.1" customHeight="1" x14ac:dyDescent="0.15">
      <c r="A102" s="140" t="s">
        <v>50</v>
      </c>
      <c r="B102" s="141"/>
      <c r="C102" s="56">
        <f>SUM(C93:C101)</f>
        <v>19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2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2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3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21</v>
      </c>
      <c r="G159" s="213"/>
      <c r="H159" s="211">
        <f>COUNTIFS(ローデータ!$B$12:$B$1011,1,ローデータ!$G$12:$G$1011,$G$4,ローデータ!$I$12:$I$1011,$C$14,ローデータ!$K$12:$K$1011,H157)</f>
        <v>4</v>
      </c>
      <c r="I159" s="213"/>
      <c r="J159" s="211">
        <f>COUNTIFS(ローデータ!$B$12:$B$1011,1,ローデータ!$G$12:$G$1011,$G$4,ローデータ!$I$12:$I$1011,$C$14,ローデータ!$K$12:$K$1011,J157)</f>
        <v>2</v>
      </c>
      <c r="K159" s="212"/>
      <c r="L159" s="213"/>
      <c r="M159" s="56">
        <f t="shared" ref="M159:M171" si="16">SUM(F159:L159)</f>
        <v>27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21</v>
      </c>
      <c r="G171" s="213"/>
      <c r="H171" s="211">
        <f>SUM(H159:I170)</f>
        <v>4</v>
      </c>
      <c r="I171" s="213"/>
      <c r="J171" s="211">
        <f>SUM(J159:L170)</f>
        <v>2</v>
      </c>
      <c r="K171" s="212"/>
      <c r="L171" s="213"/>
      <c r="M171" s="56">
        <f t="shared" si="16"/>
        <v>27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19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22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10</v>
      </c>
      <c r="H210" s="95">
        <f>SUM(H198:H209)</f>
        <v>6</v>
      </c>
      <c r="I210" s="95">
        <f t="shared" si="19"/>
        <v>4</v>
      </c>
      <c r="J210" s="95">
        <f>SUM(J198:J209)</f>
        <v>0</v>
      </c>
      <c r="K210" s="119">
        <f t="shared" si="18"/>
        <v>22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2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旭区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30</v>
      </c>
      <c r="E4" s="121" t="str">
        <f>ローデータ!E4</f>
        <v>木</v>
      </c>
      <c r="G4" s="145">
        <v>10</v>
      </c>
      <c r="H4" s="147" t="s">
        <v>53</v>
      </c>
      <c r="K4" s="228">
        <f>COUNTIFS(ローデータ!B12:B1011,1,ローデータ!G12:G1011,$G$4)</f>
        <v>40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40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40</v>
      </c>
      <c r="D16" s="56">
        <f>SUM(B16:C16)</f>
        <v>40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23</v>
      </c>
      <c r="C23" s="213"/>
      <c r="D23" s="211">
        <f>COUNTIFS(ローデータ!$B$12:$B$1011,1,ローデータ!$G$12:$G$1011,$G$4,ローデータ!$K$12:$K$1011,D21)</f>
        <v>13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12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8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15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3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40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6</v>
      </c>
      <c r="D77" s="213"/>
      <c r="E77" s="211">
        <f>COUNTIFS(ローデータ!$B$12:$B$1011,1,ローデータ!$G$12:$G$1011,$G$4,ローデータ!$H$12:$H$1011,$A$77,ローデータ!$K$12:$K$1011,E73)</f>
        <v>3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11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5</v>
      </c>
      <c r="D78" s="213"/>
      <c r="E78" s="211">
        <f>COUNTIFS(ローデータ!$B$12:$B$1011,1,ローデータ!$G$12:$G$1011,$G$4,ローデータ!$H$12:$H$1011,$A$78,ローデータ!$K$12:$K$1011,E73)</f>
        <v>3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5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3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23</v>
      </c>
      <c r="D84" s="403"/>
      <c r="E84" s="402">
        <f>SUM(E75:F83)</f>
        <v>13</v>
      </c>
      <c r="F84" s="403"/>
      <c r="G84" s="404">
        <f>SUM(G75:I83)</f>
        <v>4</v>
      </c>
      <c r="H84" s="404"/>
      <c r="I84" s="402"/>
      <c r="J84" s="106">
        <f t="shared" si="2"/>
        <v>40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3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1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6</v>
      </c>
      <c r="M101" s="103">
        <f>SUM(M92:M100)</f>
        <v>13</v>
      </c>
      <c r="N101" s="103">
        <f>SUM(N92:N100)</f>
        <v>3</v>
      </c>
      <c r="O101" s="103">
        <f>SUM(O92:O100)</f>
        <v>5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20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1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3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1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3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3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3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3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12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13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8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5</v>
      </c>
      <c r="P118" s="109">
        <f t="shared" si="8"/>
        <v>1</v>
      </c>
      <c r="Q118" s="109">
        <f t="shared" si="5"/>
        <v>15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2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2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23</v>
      </c>
      <c r="G159" s="213"/>
      <c r="H159" s="211">
        <f>COUNTIFS(ローデータ!$B$12:$B$1011,1,ローデータ!$G$12:$G$1011,$G$4,ローデータ!$I$12:$I$1011,$C$14,ローデータ!$K$12:$K$1011,H157)</f>
        <v>13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40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23</v>
      </c>
      <c r="G171" s="213"/>
      <c r="H171" s="211">
        <f>SUM(H159:I170)</f>
        <v>13</v>
      </c>
      <c r="I171" s="213"/>
      <c r="J171" s="211">
        <f>SUM(J159:L170)</f>
        <v>4</v>
      </c>
      <c r="K171" s="212"/>
      <c r="L171" s="213"/>
      <c r="M171" s="56">
        <f t="shared" si="16"/>
        <v>40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7">
        <f t="shared" ref="K179:K191" si="17">SUM(F179:J179)</f>
        <v>23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20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1</v>
      </c>
      <c r="K191" s="107">
        <f t="shared" si="17"/>
        <v>23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13</v>
      </c>
      <c r="H210" s="95">
        <f>SUM(H198:H209)</f>
        <v>3</v>
      </c>
      <c r="I210" s="95">
        <f t="shared" si="19"/>
        <v>5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12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12</v>
      </c>
      <c r="G228" s="56">
        <f>SUM(G216:G227)</f>
        <v>1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8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15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8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5</v>
      </c>
      <c r="L246" s="95">
        <f t="shared" si="22"/>
        <v>1</v>
      </c>
      <c r="M246" s="56">
        <f t="shared" si="21"/>
        <v>15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3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3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3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2020-06-04T03:03:01Z</dcterms:created>
  <dcterms:modified xsi:type="dcterms:W3CDTF">2020-06-04T03:03:07Z</dcterms:modified>
</cp:coreProperties>
</file>