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F13" i="33" l="1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84" i="48" s="1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P143" i="70"/>
  <c r="I152" i="70"/>
  <c r="F191" i="70"/>
  <c r="K191" i="70" s="1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I228" i="39" l="1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L136" i="32" s="1"/>
  <c r="P143" i="32"/>
  <c r="M241" i="32"/>
  <c r="F228" i="32"/>
  <c r="K207" i="32"/>
  <c r="I210" i="32"/>
  <c r="G210" i="32"/>
  <c r="K204" i="32"/>
  <c r="P147" i="32"/>
  <c r="H130" i="32"/>
  <c r="E36" i="32"/>
  <c r="Q118" i="32" l="1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<sst xmlns="http://schemas.openxmlformats.org/spreadsheetml/2006/main" count="20606" uniqueCount="239">
  <si>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</si>
  <si>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</si>
  <si>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</si>
  <si>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</si>
  <si>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</si>
  <si>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</si>
  <si>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</si>
  <si>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</si>
  <si>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</si>
  <si>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</si>
  <si>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</si>
  <si>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</si>
  <si>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</si>
  <si>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</si>
  <si>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</si>
  <si>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</si>
  <si>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</si>
  <si>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</si>
  <si>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</si>
  <si>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</si>
  <si>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</si>
  <si>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</si>
  <si>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</si>
  <si>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</si>
  <si>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</si>
  <si>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</si>
  <si>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</si>
  <si>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</si>
  <si>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</si>
  <si>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</si>
  <si>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</si>
  <si>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</si>
  <si>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</si>
  <si>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</si>
  <si>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</si>
  <si>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</si>
  <si>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</si>
  <si>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</si>
  <si>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</si>
  <si>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</si>
  <si>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</si>
  <si>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</si>
  <si>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</si>
  <si>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</si>
  <si>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</si>
  <si>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</si>
  <si>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</si>
  <si>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</si>
  <si>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</si>
  <si>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</si>
  <si>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</si>
  <si>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</si>
  <si>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</si>
  <si>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</si>
  <si>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</si>
  <si>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</si>
  <si>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</si>
  <si>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</si>
  <si>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</si>
  <si>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</si>
  <si>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</si>
  <si>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</si>
  <si>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</si>
  <si>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</si>
  <si>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</si>
  <si>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</si>
  <si>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</si>
  <si>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</si>
  <si>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</si>
  <si>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</si>
  <si>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</si>
  <si>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</si>
  <si>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</si>
  <si>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</si>
  <si>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</si>
  <si>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</si>
  <si>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</si>
  <si>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</si>
  <si>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</si>
  <si>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</si>
  <si>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</si>
  <si>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</si>
  <si>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</si>
  <si>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</si>
  <si>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</si>
  <si>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</si>
  <si>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</si>
  <si>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</si>
  <si>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</si>
  <si>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</si>
  <si>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</si>
  <si>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</si>
  <si>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</si>
  <si>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</si>
  <si>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</si>
  <si>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</si>
  <si>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</si>
  <si>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</si>
  <si>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</si>
  <si>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</si>
  <si>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</si>
  <si>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</si>
  <si>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</si>
  <si>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</si>
  <si>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</si>
  <si>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</si>
  <si>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</si>
  <si>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</si>
  <si>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</si>
  <si>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</si>
  <si>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</si>
  <si>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</si>
  <si>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</si>
  <si>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</si>
  <si>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</si>
  <si>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</si>
  <si>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</si>
  <si>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</si>
  <si>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</si>
  <si>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</si>
  <si>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</si>
  <si>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</si>
  <si>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</si>
  <si>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</si>
  <si>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</si>
  <si>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</si>
  <si>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</si>
  <si>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</si>
  <si>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</si>
  <si>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</si>
  <si>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</si>
  <si>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</si>
  <si>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</si>
  <si>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</si>
  <si>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</si>
  <si>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</si>
  <si>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</si>
  <si>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</si>
  <si>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</si>
  <si>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</si>
  <si>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</si>
  <si>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</si>
  <si>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</si>
  <si>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</si>
  <si>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</si>
  <si>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</si>
  <si>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</si>
  <si>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</si>
  <si>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</si>
  <si>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</si>
  <si>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</si>
  <si>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</si>
  <si>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</si>
  <si>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</si>
  <si>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</si>
  <si>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</si>
  <si>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</si>
  <si>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</si>
  <si>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</si>
  <si>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</si>
  <si>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</si>
  <si>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</si>
  <si>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</si>
  <si>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</si>
  <si>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</si>
  <si>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</si>
  <si>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</si>
  <si>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</si>
  <si>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</si>
  <si>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</si>
  <si>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</si>
  <si>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</si>
  <si>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</si>
  <si>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</si>
  <si>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</si>
  <si>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</si>
  <si>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</si>
  <si>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</si>
  <si>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</si>
  <si>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</si>
  <si>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</si>
  <si>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</si>
  <si>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</si>
  <si>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</si>
  <si>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</si>
  <si>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</si>
  <si>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</si>
  <si>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</si>
  <si>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</si>
  <si>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</si>
  <si>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</si>
  <si>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</si>
  <si>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</si>
  <si>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</si>
  <si>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</si>
  <si>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</si>
  <si>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</si>
  <si>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</si>
  <si>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</si>
  <si>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</si>
  <si>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</si>
  <si>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</si>
  <si>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</si>
  <si>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</si>
  <si>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</si>
  <si>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</si>
  <si>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</si>
  <si>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</si>
  <si>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</si>
  <si>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</si>
  <si>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</si>
  <si>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</si>
  <si>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</si>
  <si>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</si>
  <si>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</si>
  <si>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</si>
  <si>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</si>
  <si>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</si>
  <si>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</si>
  <si>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</si>
  <si>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</si>
  <si>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</si>
  <si>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</si>
  <si>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</si>
  <si>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</si>
  <si>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</si>
  <si>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</si>
  <si>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</si>
  <si>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</si>
  <si>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</si>
  <si>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</si>
  <si>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</si>
  <si>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</si>
  <si>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</si>
  <si>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</si>
  <si>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木</t>
  </si>
  <si>
    <t>旭区</t>
    <phoneticPr fontId="1"/>
  </si>
  <si>
    <t>№</t>
    <phoneticPr fontId="4"/>
  </si>
  <si>
    <t>カード類補記対応業務関係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</si>
</sst>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9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36" activePane="bottomLeft" state="frozen"/>
      <selection activeCell="L2" sqref="L2"/>
      <selection pane="bottomLeft" activeCell="E5" sqref="E5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236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233</v>
      </c>
      <c r="C4" s="172">
        <v>3</v>
      </c>
      <c r="D4" s="172">
        <v>26</v>
      </c>
      <c r="E4" s="172" t="s">
        <v>234</v>
      </c>
    </row>
    <row r="5" spans="1:27" ht="15.95" customHeight="1" x14ac:dyDescent="0.15"/>
    <row r="6" spans="1:27" s="25" customFormat="1" ht="15.95" customHeight="1" x14ac:dyDescent="0.15">
      <c r="A6" s="173" t="s">
        <v>237</v>
      </c>
      <c r="B6" s="173" t="s">
        <v>37</v>
      </c>
      <c r="C6" s="176" t="s">
        <v>0</v>
      </c>
      <c r="D6" s="176" t="s">
        <v>1</v>
      </c>
      <c r="E6" s="176" t="s">
        <v>2</v>
      </c>
      <c r="F6" s="173" t="s">
        <v>8</v>
      </c>
      <c r="G6" s="173" t="s">
        <v>6</v>
      </c>
      <c r="H6" s="173" t="s">
        <v>9</v>
      </c>
      <c r="I6" s="200" t="s">
        <v>14</v>
      </c>
      <c r="J6" s="206"/>
      <c r="K6" s="200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4"/>
      <c r="B7" s="174"/>
      <c r="C7" s="177"/>
      <c r="D7" s="177"/>
      <c r="E7" s="177"/>
      <c r="F7" s="174"/>
      <c r="G7" s="174"/>
      <c r="H7" s="174"/>
      <c r="I7" s="201"/>
      <c r="J7" s="207"/>
      <c r="K7" s="201"/>
      <c r="L7" s="209" t="s">
        <v>45</v>
      </c>
      <c r="M7" s="209"/>
      <c r="N7" s="209"/>
      <c r="O7" s="209"/>
      <c r="P7" s="209"/>
      <c r="Q7" s="209"/>
      <c r="R7" s="209"/>
      <c r="S7" s="209" t="s">
        <v>44</v>
      </c>
      <c r="T7" s="209"/>
      <c r="U7" s="209"/>
      <c r="V7" s="209"/>
      <c r="W7" s="209"/>
      <c r="X7" s="209"/>
      <c r="Y7" s="209"/>
      <c r="Z7" s="209"/>
      <c r="AA7" s="210"/>
    </row>
    <row r="8" spans="1:27" s="25" customFormat="1" ht="15.95" customHeight="1" x14ac:dyDescent="0.15">
      <c r="A8" s="175"/>
      <c r="B8" s="175"/>
      <c r="C8" s="178"/>
      <c r="D8" s="178"/>
      <c r="E8" s="178"/>
      <c r="F8" s="175"/>
      <c r="G8" s="175"/>
      <c r="H8" s="175"/>
      <c r="I8" s="202"/>
      <c r="J8" s="208"/>
      <c r="K8" s="201"/>
      <c r="L8" s="203" t="s">
        <v>16</v>
      </c>
      <c r="M8" s="204"/>
      <c r="N8" s="204"/>
      <c r="O8" s="204"/>
      <c r="P8" s="204"/>
      <c r="Q8" s="204"/>
      <c r="R8" s="205"/>
      <c r="S8" s="203" t="s">
        <v>13</v>
      </c>
      <c r="T8" s="204"/>
      <c r="U8" s="204"/>
      <c r="V8" s="204"/>
      <c r="W8" s="204"/>
      <c r="X8" s="204"/>
      <c r="Y8" s="204"/>
      <c r="Z8" s="204"/>
      <c r="AA8" s="205"/>
    </row>
    <row r="9" spans="1:27" s="25" customFormat="1" ht="15.95" customHeight="1" x14ac:dyDescent="0.15">
      <c r="A9" s="179"/>
      <c r="B9" s="190" t="s">
        <v>38</v>
      </c>
      <c r="C9" s="187"/>
      <c r="D9" s="187"/>
      <c r="E9" s="187"/>
      <c r="F9" s="179"/>
      <c r="G9" s="184" t="s">
        <v>7</v>
      </c>
      <c r="H9" s="184" t="s">
        <v>39</v>
      </c>
      <c r="I9" s="182" t="s">
        <v>17</v>
      </c>
      <c r="J9" s="183"/>
      <c r="K9" s="201"/>
      <c r="L9" s="193" t="s">
        <v>26</v>
      </c>
      <c r="M9" s="194" t="s">
        <v>34</v>
      </c>
      <c r="N9" s="195"/>
      <c r="O9" s="195"/>
      <c r="P9" s="195"/>
      <c r="Q9" s="195"/>
      <c r="R9" s="170"/>
      <c r="S9" s="193" t="s">
        <v>27</v>
      </c>
      <c r="T9" s="194" t="s">
        <v>33</v>
      </c>
      <c r="U9" s="195"/>
      <c r="V9" s="195"/>
      <c r="W9" s="195"/>
      <c r="X9" s="195"/>
      <c r="Y9" s="195"/>
      <c r="Z9" s="195"/>
      <c r="AA9" s="196"/>
    </row>
    <row r="10" spans="1:27" s="25" customFormat="1" ht="15.95" customHeight="1" x14ac:dyDescent="0.15">
      <c r="A10" s="180"/>
      <c r="B10" s="191"/>
      <c r="C10" s="188"/>
      <c r="D10" s="188"/>
      <c r="E10" s="188"/>
      <c r="F10" s="180"/>
      <c r="G10" s="185"/>
      <c r="H10" s="185"/>
      <c r="I10" s="14"/>
      <c r="J10" s="31" t="s">
        <v>31</v>
      </c>
      <c r="K10" s="202"/>
      <c r="L10" s="193"/>
      <c r="M10" s="197"/>
      <c r="N10" s="198"/>
      <c r="O10" s="198"/>
      <c r="P10" s="198"/>
      <c r="Q10" s="198"/>
      <c r="R10" s="171"/>
      <c r="S10" s="193"/>
      <c r="T10" s="197"/>
      <c r="U10" s="198"/>
      <c r="V10" s="198"/>
      <c r="W10" s="198"/>
      <c r="X10" s="198"/>
      <c r="Y10" s="198"/>
      <c r="Z10" s="198"/>
      <c r="AA10" s="199"/>
    </row>
    <row r="11" spans="1:27" s="25" customFormat="1" ht="159.94999999999999" customHeight="1" x14ac:dyDescent="0.15">
      <c r="A11" s="181"/>
      <c r="B11" s="192"/>
      <c r="C11" s="189"/>
      <c r="D11" s="189"/>
      <c r="E11" s="189"/>
      <c r="F11" s="181"/>
      <c r="G11" s="186"/>
      <c r="H11" s="186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238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172" t="s">
        <v>233</v>
      </c>
      <c r="D12" s="172">
        <v>3</v>
      </c>
      <c r="E12" s="172">
        <v>26</v>
      </c>
      <c r="F12" s="172" t="s">
        <v>234</v>
      </c>
      <c r="G12" s="23">
        <v>16</v>
      </c>
      <c r="H12" s="23">
        <v>5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/>
      <c r="U12" s="6"/>
      <c r="V12" s="7"/>
      <c r="W12" s="8"/>
      <c r="X12" s="7"/>
      <c r="Y12" s="7"/>
      <c r="Z12" s="12"/>
      <c r="AA12" s="19"/>
    </row>
    <row r="13" spans="1:27" s="2" customFormat="1" ht="15.95" customHeight="1" x14ac:dyDescent="0.15">
      <c r="A13" s="1">
        <v>2</v>
      </c>
      <c r="B13" s="30">
        <v>1</v>
      </c>
      <c r="C13" s="172" t="s">
        <v>233</v>
      </c>
      <c r="D13" s="172">
        <v>3</v>
      </c>
      <c r="E13" s="172">
        <v>26</v>
      </c>
      <c r="F13" s="172" t="s">
        <v>234</v>
      </c>
      <c r="G13" s="23">
        <v>16</v>
      </c>
      <c r="H13" s="23">
        <v>8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/>
      <c r="U13" s="6"/>
      <c r="V13" s="7"/>
      <c r="W13" s="8"/>
      <c r="X13" s="7"/>
      <c r="Y13" s="7"/>
      <c r="Z13" s="12"/>
      <c r="AA13" s="19"/>
    </row>
    <row r="14" spans="1:27" s="2" customFormat="1" ht="15.95" customHeight="1" x14ac:dyDescent="0.15">
      <c r="A14" s="1">
        <v>3</v>
      </c>
      <c r="B14" s="30">
        <v>1</v>
      </c>
      <c r="C14" s="172" t="s">
        <v>233</v>
      </c>
      <c r="D14" s="172">
        <v>3</v>
      </c>
      <c r="E14" s="172">
        <v>26</v>
      </c>
      <c r="F14" s="172" t="s">
        <v>234</v>
      </c>
      <c r="G14" s="23">
        <v>16</v>
      </c>
      <c r="H14" s="23">
        <v>5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/>
      <c r="U14" s="6"/>
      <c r="V14" s="7"/>
      <c r="W14" s="8"/>
      <c r="X14" s="7"/>
      <c r="Y14" s="7"/>
      <c r="Z14" s="12"/>
      <c r="AA14" s="19"/>
    </row>
    <row r="15" spans="1:27" s="2" customFormat="1" ht="15.95" customHeight="1" x14ac:dyDescent="0.15">
      <c r="A15" s="1">
        <v>4</v>
      </c>
      <c r="B15" s="30">
        <v>1</v>
      </c>
      <c r="C15" s="172" t="s">
        <v>233</v>
      </c>
      <c r="D15" s="172">
        <v>3</v>
      </c>
      <c r="E15" s="172">
        <v>26</v>
      </c>
      <c r="F15" s="172" t="s">
        <v>235</v>
      </c>
      <c r="G15" s="23">
        <v>15</v>
      </c>
      <c r="H15" s="23">
        <v>5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9">
        <v>1</v>
      </c>
      <c r="S15" s="23"/>
      <c r="T15" s="5"/>
      <c r="U15" s="6"/>
      <c r="V15" s="7"/>
      <c r="W15" s="8"/>
      <c r="X15" s="7"/>
      <c r="Y15" s="7"/>
      <c r="Z15" s="12"/>
      <c r="AA15" s="19"/>
    </row>
    <row r="16" spans="1:27" s="2" customFormat="1" ht="15.95" customHeight="1" x14ac:dyDescent="0.15">
      <c r="A16" s="1">
        <v>5</v>
      </c>
      <c r="B16" s="30">
        <v>1</v>
      </c>
      <c r="C16" s="172" t="s">
        <v>233</v>
      </c>
      <c r="D16" s="172">
        <v>3</v>
      </c>
      <c r="E16" s="172">
        <v>26</v>
      </c>
      <c r="F16" s="172" t="s">
        <v>235</v>
      </c>
      <c r="G16" s="23">
        <v>15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2</v>
      </c>
      <c r="Q16" s="7">
        <v>0</v>
      </c>
      <c r="R16" s="19">
        <v>2</v>
      </c>
      <c r="S16" s="23"/>
      <c r="T16" s="5"/>
      <c r="U16" s="6"/>
      <c r="V16" s="7"/>
      <c r="W16" s="8"/>
      <c r="X16" s="7"/>
      <c r="Y16" s="7"/>
      <c r="Z16" s="12"/>
      <c r="AA16" s="19"/>
    </row>
    <row r="17" spans="1:27" s="2" customFormat="1" ht="15.95" customHeight="1" x14ac:dyDescent="0.15">
      <c r="A17" s="1">
        <v>6</v>
      </c>
      <c r="B17" s="30">
        <v>1</v>
      </c>
      <c r="C17" s="172" t="s">
        <v>233</v>
      </c>
      <c r="D17" s="172">
        <v>3</v>
      </c>
      <c r="E17" s="172">
        <v>26</v>
      </c>
      <c r="F17" s="172" t="s">
        <v>235</v>
      </c>
      <c r="G17" s="23">
        <v>15</v>
      </c>
      <c r="H17" s="23">
        <v>2</v>
      </c>
      <c r="I17" s="16">
        <v>2</v>
      </c>
      <c r="J17" s="24"/>
      <c r="K17" s="13">
        <v>1</v>
      </c>
      <c r="L17" s="23">
        <v>2</v>
      </c>
      <c r="M17" s="5">
        <v>0</v>
      </c>
      <c r="N17" s="6">
        <v>0</v>
      </c>
      <c r="O17" s="7">
        <v>0</v>
      </c>
      <c r="P17" s="8">
        <v>2</v>
      </c>
      <c r="Q17" s="7">
        <v>0</v>
      </c>
      <c r="R17" s="19">
        <v>2</v>
      </c>
      <c r="S17" s="23"/>
      <c r="T17" s="5"/>
      <c r="U17" s="6"/>
      <c r="V17" s="7"/>
      <c r="W17" s="8"/>
      <c r="X17" s="7"/>
      <c r="Y17" s="7"/>
      <c r="Z17" s="12"/>
      <c r="AA17" s="19"/>
    </row>
    <row r="18" spans="1:27" s="2" customFormat="1" ht="15.95" customHeight="1" x14ac:dyDescent="0.15">
      <c r="A18" s="1">
        <v>7</v>
      </c>
      <c r="B18" s="30">
        <v>1</v>
      </c>
      <c r="C18" s="172" t="s">
        <v>233</v>
      </c>
      <c r="D18" s="172">
        <v>3</v>
      </c>
      <c r="E18" s="172">
        <v>26</v>
      </c>
      <c r="F18" s="172" t="s">
        <v>235</v>
      </c>
      <c r="G18" s="23">
        <v>15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0</v>
      </c>
      <c r="P18" s="8">
        <v>1</v>
      </c>
      <c r="Q18" s="7">
        <v>0</v>
      </c>
      <c r="R18" s="19">
        <v>1</v>
      </c>
      <c r="S18" s="23"/>
      <c r="T18" s="5"/>
      <c r="U18" s="6"/>
      <c r="V18" s="7"/>
      <c r="W18" s="8"/>
      <c r="X18" s="7"/>
      <c r="Y18" s="7"/>
      <c r="Z18" s="12"/>
      <c r="AA18" s="19"/>
    </row>
    <row r="19" spans="1:27" s="2" customFormat="1" ht="15.95" customHeight="1" x14ac:dyDescent="0.15">
      <c r="A19" s="1">
        <v>8</v>
      </c>
      <c r="B19" s="30">
        <v>1</v>
      </c>
      <c r="C19" s="172" t="s">
        <v>233</v>
      </c>
      <c r="D19" s="172">
        <v>3</v>
      </c>
      <c r="E19" s="172">
        <v>26</v>
      </c>
      <c r="F19" s="172" t="s">
        <v>235</v>
      </c>
      <c r="G19" s="23">
        <v>14</v>
      </c>
      <c r="H19" s="23">
        <v>2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/>
      <c r="U19" s="6"/>
      <c r="V19" s="7"/>
      <c r="W19" s="8"/>
      <c r="X19" s="7"/>
      <c r="Y19" s="7"/>
      <c r="Z19" s="12"/>
      <c r="AA19" s="19"/>
    </row>
    <row r="20" spans="1:27" s="2" customFormat="1" ht="15.95" customHeight="1" x14ac:dyDescent="0.15">
      <c r="A20" s="1">
        <v>9</v>
      </c>
      <c r="B20" s="30">
        <v>1</v>
      </c>
      <c r="C20" s="172" t="s">
        <v>233</v>
      </c>
      <c r="D20" s="172">
        <v>3</v>
      </c>
      <c r="E20" s="172">
        <v>26</v>
      </c>
      <c r="F20" s="172" t="s">
        <v>235</v>
      </c>
      <c r="G20" s="23">
        <v>14</v>
      </c>
      <c r="H20" s="23">
        <v>4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/>
      <c r="U20" s="6"/>
      <c r="V20" s="7"/>
      <c r="W20" s="8"/>
      <c r="X20" s="7"/>
      <c r="Y20" s="7"/>
      <c r="Z20" s="12"/>
      <c r="AA20" s="19"/>
    </row>
    <row r="21" spans="1:27" s="2" customFormat="1" ht="15.95" customHeight="1" x14ac:dyDescent="0.15">
      <c r="A21" s="1">
        <v>10</v>
      </c>
      <c r="B21" s="30">
        <v>1</v>
      </c>
      <c r="C21" s="172" t="s">
        <v>233</v>
      </c>
      <c r="D21" s="172">
        <v>3</v>
      </c>
      <c r="E21" s="172">
        <v>26</v>
      </c>
      <c r="F21" s="172" t="s">
        <v>235</v>
      </c>
      <c r="G21" s="23">
        <v>14</v>
      </c>
      <c r="H21" s="23">
        <v>2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/>
      <c r="U21" s="6"/>
      <c r="V21" s="7"/>
      <c r="W21" s="8"/>
      <c r="X21" s="7"/>
      <c r="Y21" s="7"/>
      <c r="Z21" s="12"/>
      <c r="AA21" s="19"/>
    </row>
    <row r="22" spans="1:27" s="2" customFormat="1" ht="15.95" customHeight="1" x14ac:dyDescent="0.15">
      <c r="A22" s="1">
        <v>11</v>
      </c>
      <c r="B22" s="30">
        <v>1</v>
      </c>
      <c r="C22" s="172" t="s">
        <v>233</v>
      </c>
      <c r="D22" s="172">
        <v>3</v>
      </c>
      <c r="E22" s="172">
        <v>26</v>
      </c>
      <c r="F22" s="172" t="s">
        <v>235</v>
      </c>
      <c r="G22" s="23">
        <v>14</v>
      </c>
      <c r="H22" s="23">
        <v>2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0</v>
      </c>
      <c r="P22" s="8">
        <v>2</v>
      </c>
      <c r="Q22" s="7">
        <v>0</v>
      </c>
      <c r="R22" s="19">
        <v>2</v>
      </c>
      <c r="S22" s="23"/>
      <c r="T22" s="5"/>
      <c r="U22" s="6"/>
      <c r="V22" s="7"/>
      <c r="W22" s="8"/>
      <c r="X22" s="7"/>
      <c r="Y22" s="7"/>
      <c r="Z22" s="12"/>
      <c r="AA22" s="19"/>
    </row>
    <row r="23" spans="1:27" s="2" customFormat="1" ht="15.95" customHeight="1" x14ac:dyDescent="0.15">
      <c r="A23" s="1">
        <v>12</v>
      </c>
      <c r="B23" s="30">
        <v>1</v>
      </c>
      <c r="C23" s="172" t="s">
        <v>233</v>
      </c>
      <c r="D23" s="172">
        <v>3</v>
      </c>
      <c r="E23" s="172">
        <v>26</v>
      </c>
      <c r="F23" s="172" t="s">
        <v>235</v>
      </c>
      <c r="G23" s="23">
        <v>13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2</v>
      </c>
      <c r="Q23" s="7">
        <v>0</v>
      </c>
      <c r="R23" s="19">
        <v>2</v>
      </c>
      <c r="S23" s="23"/>
      <c r="T23" s="5"/>
      <c r="U23" s="6"/>
      <c r="V23" s="7"/>
      <c r="W23" s="8"/>
      <c r="X23" s="7"/>
      <c r="Y23" s="7"/>
      <c r="Z23" s="12"/>
      <c r="AA23" s="19"/>
    </row>
    <row r="24" spans="1:27" s="2" customFormat="1" ht="15.95" customHeight="1" x14ac:dyDescent="0.15">
      <c r="A24" s="1">
        <v>13</v>
      </c>
      <c r="B24" s="30">
        <v>1</v>
      </c>
      <c r="C24" s="172" t="s">
        <v>233</v>
      </c>
      <c r="D24" s="172">
        <v>3</v>
      </c>
      <c r="E24" s="172">
        <v>26</v>
      </c>
      <c r="F24" s="172" t="s">
        <v>235</v>
      </c>
      <c r="G24" s="23">
        <v>13</v>
      </c>
      <c r="H24" s="23">
        <v>8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0</v>
      </c>
      <c r="P24" s="8">
        <v>2</v>
      </c>
      <c r="Q24" s="7">
        <v>0</v>
      </c>
      <c r="R24" s="19">
        <v>2</v>
      </c>
      <c r="S24" s="23"/>
      <c r="T24" s="5"/>
      <c r="U24" s="6"/>
      <c r="V24" s="7"/>
      <c r="W24" s="8"/>
      <c r="X24" s="7"/>
      <c r="Y24" s="7"/>
      <c r="Z24" s="12"/>
      <c r="AA24" s="19"/>
    </row>
    <row r="25" spans="1:27" s="2" customFormat="1" ht="15.95" customHeight="1" x14ac:dyDescent="0.15">
      <c r="A25" s="1">
        <v>14</v>
      </c>
      <c r="B25" s="30">
        <v>1</v>
      </c>
      <c r="C25" s="172" t="s">
        <v>233</v>
      </c>
      <c r="D25" s="172">
        <v>3</v>
      </c>
      <c r="E25" s="172">
        <v>26</v>
      </c>
      <c r="F25" s="172" t="s">
        <v>235</v>
      </c>
      <c r="G25" s="23">
        <v>13</v>
      </c>
      <c r="H25" s="23">
        <v>5</v>
      </c>
      <c r="I25" s="16">
        <v>2</v>
      </c>
      <c r="J25" s="24"/>
      <c r="K25" s="13">
        <v>1</v>
      </c>
      <c r="L25" s="23">
        <v>2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/>
      <c r="U25" s="6"/>
      <c r="V25" s="7"/>
      <c r="W25" s="8"/>
      <c r="X25" s="7"/>
      <c r="Y25" s="7"/>
      <c r="Z25" s="12"/>
      <c r="AA25" s="19"/>
    </row>
    <row r="26" spans="1:27" s="2" customFormat="1" ht="15.95" customHeight="1" x14ac:dyDescent="0.15">
      <c r="A26" s="1">
        <v>15</v>
      </c>
      <c r="B26" s="30">
        <v>1</v>
      </c>
      <c r="C26" s="172" t="s">
        <v>233</v>
      </c>
      <c r="D26" s="172">
        <v>3</v>
      </c>
      <c r="E26" s="172">
        <v>26</v>
      </c>
      <c r="F26" s="172" t="s">
        <v>235</v>
      </c>
      <c r="G26" s="23">
        <v>12</v>
      </c>
      <c r="H26" s="23">
        <v>4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2</v>
      </c>
      <c r="Q26" s="7">
        <v>0</v>
      </c>
      <c r="R26" s="19">
        <v>2</v>
      </c>
      <c r="S26" s="23"/>
      <c r="T26" s="5"/>
      <c r="U26" s="6"/>
      <c r="V26" s="7"/>
      <c r="W26" s="8"/>
      <c r="X26" s="7"/>
      <c r="Y26" s="7"/>
      <c r="Z26" s="12"/>
      <c r="AA26" s="19"/>
    </row>
    <row r="27" spans="1:27" s="2" customFormat="1" ht="15.95" customHeight="1" x14ac:dyDescent="0.15">
      <c r="A27" s="1">
        <v>16</v>
      </c>
      <c r="B27" s="30">
        <v>1</v>
      </c>
      <c r="C27" s="172" t="s">
        <v>233</v>
      </c>
      <c r="D27" s="172">
        <v>3</v>
      </c>
      <c r="E27" s="172">
        <v>26</v>
      </c>
      <c r="F27" s="172" t="s">
        <v>235</v>
      </c>
      <c r="G27" s="23">
        <v>11</v>
      </c>
      <c r="H27" s="23">
        <v>4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>
        <v>1</v>
      </c>
      <c r="S27" s="23"/>
      <c r="T27" s="5"/>
      <c r="U27" s="6"/>
      <c r="V27" s="7"/>
      <c r="W27" s="8"/>
      <c r="X27" s="7"/>
      <c r="Y27" s="7"/>
      <c r="Z27" s="12"/>
      <c r="AA27" s="19"/>
    </row>
    <row r="28" spans="1:27" s="2" customFormat="1" ht="15.95" customHeight="1" x14ac:dyDescent="0.15">
      <c r="A28" s="1">
        <v>17</v>
      </c>
      <c r="B28" s="30">
        <v>1</v>
      </c>
      <c r="C28" s="172" t="s">
        <v>233</v>
      </c>
      <c r="D28" s="172">
        <v>3</v>
      </c>
      <c r="E28" s="172">
        <v>26</v>
      </c>
      <c r="F28" s="172" t="s">
        <v>235</v>
      </c>
      <c r="G28" s="23">
        <v>11</v>
      </c>
      <c r="H28" s="23">
        <v>8</v>
      </c>
      <c r="I28" s="16">
        <v>2</v>
      </c>
      <c r="J28" s="24"/>
      <c r="K28" s="13">
        <v>1</v>
      </c>
      <c r="L28" s="23">
        <v>2</v>
      </c>
      <c r="M28" s="5">
        <v>0</v>
      </c>
      <c r="N28" s="6">
        <v>0</v>
      </c>
      <c r="O28" s="7">
        <v>0</v>
      </c>
      <c r="P28" s="8">
        <v>2</v>
      </c>
      <c r="Q28" s="7">
        <v>0</v>
      </c>
      <c r="R28" s="19">
        <v>2</v>
      </c>
      <c r="S28" s="23"/>
      <c r="T28" s="5"/>
      <c r="U28" s="6"/>
      <c r="V28" s="7"/>
      <c r="W28" s="8"/>
      <c r="X28" s="7"/>
      <c r="Y28" s="7"/>
      <c r="Z28" s="12"/>
      <c r="AA28" s="19"/>
    </row>
    <row r="29" spans="1:27" ht="15.95" customHeight="1" x14ac:dyDescent="0.15">
      <c r="A29" s="1">
        <v>18</v>
      </c>
      <c r="B29" s="30">
        <v>1</v>
      </c>
      <c r="C29" s="172" t="s">
        <v>233</v>
      </c>
      <c r="D29" s="172">
        <v>3</v>
      </c>
      <c r="E29" s="172">
        <v>26</v>
      </c>
      <c r="F29" s="172" t="s">
        <v>235</v>
      </c>
      <c r="G29" s="23">
        <v>11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0</v>
      </c>
      <c r="P29" s="8">
        <v>1</v>
      </c>
      <c r="Q29" s="7">
        <v>0</v>
      </c>
      <c r="R29" s="19">
        <v>1</v>
      </c>
      <c r="S29" s="23"/>
      <c r="T29" s="5"/>
      <c r="U29" s="6"/>
      <c r="V29" s="7"/>
      <c r="W29" s="8"/>
      <c r="X29" s="7"/>
      <c r="Y29" s="7"/>
      <c r="Z29" s="12"/>
      <c r="AA29" s="19"/>
    </row>
    <row r="30" spans="1:27" ht="15.95" customHeight="1" x14ac:dyDescent="0.15">
      <c r="A30" s="1">
        <v>19</v>
      </c>
      <c r="B30" s="30">
        <v>1</v>
      </c>
      <c r="C30" s="172" t="s">
        <v>233</v>
      </c>
      <c r="D30" s="172">
        <v>3</v>
      </c>
      <c r="E30" s="172">
        <v>26</v>
      </c>
      <c r="F30" s="172" t="s">
        <v>235</v>
      </c>
      <c r="G30" s="23">
        <v>10</v>
      </c>
      <c r="H30" s="23">
        <v>6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0</v>
      </c>
      <c r="P30" s="8">
        <v>2</v>
      </c>
      <c r="Q30" s="7">
        <v>0</v>
      </c>
      <c r="R30" s="19">
        <v>2</v>
      </c>
      <c r="S30" s="23"/>
      <c r="T30" s="5"/>
      <c r="U30" s="6"/>
      <c r="V30" s="7"/>
      <c r="W30" s="8"/>
      <c r="X30" s="7"/>
      <c r="Y30" s="7"/>
      <c r="Z30" s="12"/>
      <c r="AA30" s="19"/>
    </row>
    <row r="31" spans="1:27" ht="15.95" customHeight="1" x14ac:dyDescent="0.15">
      <c r="A31" s="1">
        <v>20</v>
      </c>
      <c r="B31" s="30">
        <v>1</v>
      </c>
      <c r="C31" s="172" t="s">
        <v>233</v>
      </c>
      <c r="D31" s="172">
        <v>3</v>
      </c>
      <c r="E31" s="172">
        <v>26</v>
      </c>
      <c r="F31" s="172" t="s">
        <v>235</v>
      </c>
      <c r="G31" s="23">
        <v>10</v>
      </c>
      <c r="H31" s="23">
        <v>3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1</v>
      </c>
      <c r="Q31" s="7">
        <v>0</v>
      </c>
      <c r="R31" s="19">
        <v>1</v>
      </c>
      <c r="S31" s="23"/>
      <c r="T31" s="5"/>
      <c r="U31" s="6"/>
      <c r="V31" s="7"/>
      <c r="W31" s="8"/>
      <c r="X31" s="7"/>
      <c r="Y31" s="7"/>
      <c r="Z31" s="12"/>
      <c r="AA31" s="19"/>
    </row>
    <row r="32" spans="1:27" ht="15.95" customHeight="1" x14ac:dyDescent="0.15">
      <c r="A32" s="1">
        <v>21</v>
      </c>
      <c r="B32" s="30">
        <v>1</v>
      </c>
      <c r="C32" s="172" t="s">
        <v>233</v>
      </c>
      <c r="D32" s="172">
        <v>3</v>
      </c>
      <c r="E32" s="172">
        <v>26</v>
      </c>
      <c r="F32" s="172" t="s">
        <v>235</v>
      </c>
      <c r="G32" s="23">
        <v>10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2</v>
      </c>
      <c r="Q32" s="7">
        <v>0</v>
      </c>
      <c r="R32" s="19">
        <v>2</v>
      </c>
      <c r="S32" s="23"/>
      <c r="T32" s="5"/>
      <c r="U32" s="6"/>
      <c r="V32" s="7"/>
      <c r="W32" s="8"/>
      <c r="X32" s="7"/>
      <c r="Y32" s="7"/>
      <c r="Z32" s="12"/>
      <c r="AA32" s="19"/>
    </row>
    <row r="33" spans="1:27" ht="15.95" customHeight="1" x14ac:dyDescent="0.15">
      <c r="A33" s="1">
        <v>22</v>
      </c>
      <c r="B33" s="30">
        <v>1</v>
      </c>
      <c r="C33" s="172" t="s">
        <v>233</v>
      </c>
      <c r="D33" s="172">
        <v>3</v>
      </c>
      <c r="E33" s="172">
        <v>26</v>
      </c>
      <c r="F33" s="172" t="s">
        <v>235</v>
      </c>
      <c r="G33" s="23">
        <v>10</v>
      </c>
      <c r="H33" s="23">
        <v>7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9">
        <v>1</v>
      </c>
      <c r="S33" s="23"/>
      <c r="T33" s="5"/>
      <c r="U33" s="6"/>
      <c r="V33" s="7"/>
      <c r="W33" s="8"/>
      <c r="X33" s="7"/>
      <c r="Y33" s="7"/>
      <c r="Z33" s="12"/>
      <c r="AA33" s="19"/>
    </row>
    <row r="34" spans="1:27" ht="15.95" customHeight="1" x14ac:dyDescent="0.15">
      <c r="A34" s="1">
        <v>23</v>
      </c>
      <c r="B34" s="30">
        <v>1</v>
      </c>
      <c r="C34" s="172" t="s">
        <v>233</v>
      </c>
      <c r="D34" s="172">
        <v>3</v>
      </c>
      <c r="E34" s="172">
        <v>26</v>
      </c>
      <c r="F34" s="172" t="s">
        <v>235</v>
      </c>
      <c r="G34" s="23">
        <v>9</v>
      </c>
      <c r="H34" s="23">
        <v>2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2</v>
      </c>
      <c r="Q34" s="7">
        <v>0</v>
      </c>
      <c r="R34" s="19">
        <v>2</v>
      </c>
      <c r="S34" s="23"/>
      <c r="T34" s="5"/>
      <c r="U34" s="6"/>
      <c r="V34" s="7"/>
      <c r="W34" s="8"/>
      <c r="X34" s="7"/>
      <c r="Y34" s="7"/>
      <c r="Z34" s="12"/>
      <c r="AA34" s="19"/>
    </row>
    <row r="35" spans="1:27" ht="15.95" customHeight="1" x14ac:dyDescent="0.15">
      <c r="A35" s="1">
        <v>24</v>
      </c>
      <c r="B35" s="30">
        <v>1</v>
      </c>
      <c r="C35" s="172" t="s">
        <v>233</v>
      </c>
      <c r="D35" s="172">
        <v>3</v>
      </c>
      <c r="E35" s="172">
        <v>26</v>
      </c>
      <c r="F35" s="172" t="s">
        <v>235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3</v>
      </c>
      <c r="Q35" s="7">
        <v>0</v>
      </c>
      <c r="R35" s="19">
        <v>3</v>
      </c>
      <c r="S35" s="23"/>
      <c r="T35" s="5"/>
      <c r="U35" s="6"/>
      <c r="V35" s="7"/>
      <c r="W35" s="8"/>
      <c r="X35" s="7"/>
      <c r="Y35" s="7"/>
      <c r="Z35" s="12"/>
      <c r="AA35" s="19"/>
    </row>
    <row r="36" spans="1:27" ht="15.95" customHeight="1" x14ac:dyDescent="0.15">
      <c r="A36" s="1">
        <v>25</v>
      </c>
      <c r="B36" s="30">
        <v>1</v>
      </c>
      <c r="C36" s="172" t="s">
        <v>233</v>
      </c>
      <c r="D36" s="172">
        <v>3</v>
      </c>
      <c r="E36" s="172">
        <v>26</v>
      </c>
      <c r="F36" s="172" t="s">
        <v>235</v>
      </c>
      <c r="G36" s="23">
        <v>9</v>
      </c>
      <c r="H36" s="23">
        <v>4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/>
      <c r="U36" s="6"/>
      <c r="V36" s="7"/>
      <c r="W36" s="8"/>
      <c r="X36" s="7"/>
      <c r="Y36" s="7"/>
      <c r="Z36" s="12"/>
      <c r="AA36" s="19"/>
    </row>
    <row r="37" spans="1:27" ht="15.95" customHeight="1" x14ac:dyDescent="0.15">
      <c r="A37" s="1">
        <v>26</v>
      </c>
      <c r="B37" s="30">
        <v>1</v>
      </c>
      <c r="C37" s="172" t="s">
        <v>233</v>
      </c>
      <c r="D37" s="172">
        <v>3</v>
      </c>
      <c r="E37" s="172">
        <v>26</v>
      </c>
      <c r="F37" s="172" t="s">
        <v>235</v>
      </c>
      <c r="G37" s="23">
        <v>9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/>
      <c r="U37" s="6"/>
      <c r="V37" s="7"/>
      <c r="W37" s="8"/>
      <c r="X37" s="7"/>
      <c r="Y37" s="7"/>
      <c r="Z37" s="12"/>
      <c r="AA37" s="19"/>
    </row>
    <row r="38" spans="1:27" ht="15.95" customHeight="1" x14ac:dyDescent="0.15">
      <c r="A38" s="1">
        <v>27</v>
      </c>
      <c r="B38" s="30">
        <v>1</v>
      </c>
      <c r="C38" s="172" t="s">
        <v>233</v>
      </c>
      <c r="D38" s="172">
        <v>3</v>
      </c>
      <c r="E38" s="172">
        <v>26</v>
      </c>
      <c r="F38" s="172" t="s">
        <v>235</v>
      </c>
      <c r="G38" s="23">
        <v>15</v>
      </c>
      <c r="H38" s="23">
        <v>1</v>
      </c>
      <c r="I38" s="16">
        <v>2</v>
      </c>
      <c r="J38" s="24"/>
      <c r="K38" s="13">
        <v>2</v>
      </c>
      <c r="L38" s="23"/>
      <c r="M38" s="5"/>
      <c r="N38" s="6"/>
      <c r="O38" s="7"/>
      <c r="P38" s="8"/>
      <c r="Q38" s="7"/>
      <c r="R38" s="19"/>
      <c r="S38" s="23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172" t="s">
        <v>233</v>
      </c>
      <c r="D39" s="172">
        <v>3</v>
      </c>
      <c r="E39" s="172">
        <v>26</v>
      </c>
      <c r="F39" s="172" t="s">
        <v>235</v>
      </c>
      <c r="G39" s="23">
        <v>14</v>
      </c>
      <c r="H39" s="23">
        <v>2</v>
      </c>
      <c r="I39" s="16">
        <v>2</v>
      </c>
      <c r="J39" s="24"/>
      <c r="K39" s="13">
        <v>2</v>
      </c>
      <c r="L39" s="23"/>
      <c r="M39" s="5"/>
      <c r="N39" s="6"/>
      <c r="O39" s="7"/>
      <c r="P39" s="8"/>
      <c r="Q39" s="7"/>
      <c r="R39" s="19"/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1</v>
      </c>
      <c r="Y39" s="7">
        <v>0</v>
      </c>
      <c r="Z39" s="12">
        <v>0</v>
      </c>
      <c r="AA39" s="19">
        <v>2</v>
      </c>
    </row>
    <row r="40" spans="1:27" ht="15.95" customHeight="1" x14ac:dyDescent="0.15">
      <c r="A40" s="1">
        <v>29</v>
      </c>
      <c r="B40" s="30">
        <v>1</v>
      </c>
      <c r="C40" s="172" t="s">
        <v>233</v>
      </c>
      <c r="D40" s="172">
        <v>3</v>
      </c>
      <c r="E40" s="172">
        <v>26</v>
      </c>
      <c r="F40" s="172" t="s">
        <v>235</v>
      </c>
      <c r="G40" s="23">
        <v>16</v>
      </c>
      <c r="H40" s="23">
        <v>2</v>
      </c>
      <c r="I40" s="16">
        <v>2</v>
      </c>
      <c r="J40" s="24"/>
      <c r="K40" s="13">
        <v>2</v>
      </c>
      <c r="L40" s="23"/>
      <c r="M40" s="5"/>
      <c r="N40" s="6"/>
      <c r="O40" s="7"/>
      <c r="P40" s="8"/>
      <c r="Q40" s="7"/>
      <c r="R40" s="19"/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172" t="s">
        <v>233</v>
      </c>
      <c r="D41" s="172">
        <v>3</v>
      </c>
      <c r="E41" s="172">
        <v>26</v>
      </c>
      <c r="F41" s="172" t="s">
        <v>235</v>
      </c>
      <c r="G41" s="23">
        <v>15</v>
      </c>
      <c r="H41" s="23">
        <v>2</v>
      </c>
      <c r="I41" s="16">
        <v>2</v>
      </c>
      <c r="J41" s="24"/>
      <c r="K41" s="13">
        <v>2</v>
      </c>
      <c r="L41" s="23"/>
      <c r="M41" s="5"/>
      <c r="N41" s="6"/>
      <c r="O41" s="7"/>
      <c r="P41" s="8"/>
      <c r="Q41" s="7"/>
      <c r="R41" s="19"/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172" t="s">
        <v>233</v>
      </c>
      <c r="D42" s="172">
        <v>3</v>
      </c>
      <c r="E42" s="172">
        <v>26</v>
      </c>
      <c r="F42" s="172" t="s">
        <v>235</v>
      </c>
      <c r="G42" s="23">
        <v>15</v>
      </c>
      <c r="H42" s="23">
        <v>2</v>
      </c>
      <c r="I42" s="16">
        <v>2</v>
      </c>
      <c r="J42" s="24"/>
      <c r="K42" s="13">
        <v>2</v>
      </c>
      <c r="L42" s="23"/>
      <c r="M42" s="5"/>
      <c r="N42" s="6"/>
      <c r="O42" s="7"/>
      <c r="P42" s="8"/>
      <c r="Q42" s="7"/>
      <c r="R42" s="19"/>
      <c r="S42" s="23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172" t="s">
        <v>233</v>
      </c>
      <c r="D43" s="172">
        <v>3</v>
      </c>
      <c r="E43" s="172">
        <v>26</v>
      </c>
      <c r="F43" s="172" t="s">
        <v>235</v>
      </c>
      <c r="G43" s="23">
        <v>17</v>
      </c>
      <c r="H43" s="23">
        <v>3</v>
      </c>
      <c r="I43" s="16">
        <v>2</v>
      </c>
      <c r="J43" s="24"/>
      <c r="K43" s="13">
        <v>3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>
        <v>1</v>
      </c>
      <c r="T43" s="5">
        <v>1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2</v>
      </c>
    </row>
    <row r="44" spans="1:27" ht="15.95" customHeight="1" x14ac:dyDescent="0.15">
      <c r="A44" s="1">
        <v>33</v>
      </c>
      <c r="B44" s="30">
        <v>1</v>
      </c>
      <c r="C44" s="172" t="s">
        <v>233</v>
      </c>
      <c r="D44" s="172">
        <v>3</v>
      </c>
      <c r="E44" s="172">
        <v>26</v>
      </c>
      <c r="F44" s="172" t="s">
        <v>235</v>
      </c>
      <c r="G44" s="23">
        <v>16</v>
      </c>
      <c r="H44" s="23">
        <v>3</v>
      </c>
      <c r="I44" s="16">
        <v>2</v>
      </c>
      <c r="J44" s="24"/>
      <c r="K44" s="13">
        <v>3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>
        <v>1</v>
      </c>
      <c r="T44" s="5">
        <v>0</v>
      </c>
      <c r="U44" s="6">
        <v>1</v>
      </c>
      <c r="V44" s="7">
        <v>0</v>
      </c>
      <c r="W44" s="8">
        <v>1</v>
      </c>
      <c r="X44" s="7">
        <v>1</v>
      </c>
      <c r="Y44" s="7">
        <v>0</v>
      </c>
      <c r="Z44" s="12">
        <v>0</v>
      </c>
      <c r="AA44" s="19">
        <v>3</v>
      </c>
    </row>
    <row r="45" spans="1:27" ht="15.95" customHeight="1" x14ac:dyDescent="0.15">
      <c r="A45" s="1">
        <v>34</v>
      </c>
      <c r="B45" s="30">
        <v>1</v>
      </c>
      <c r="C45" s="172" t="s">
        <v>233</v>
      </c>
      <c r="D45" s="172">
        <v>3</v>
      </c>
      <c r="E45" s="172">
        <v>26</v>
      </c>
      <c r="F45" s="172" t="s">
        <v>235</v>
      </c>
      <c r="G45" s="23">
        <v>17</v>
      </c>
      <c r="H45" s="23">
        <v>3</v>
      </c>
      <c r="I45" s="16">
        <v>2</v>
      </c>
      <c r="J45" s="24"/>
      <c r="K45" s="13">
        <v>2</v>
      </c>
      <c r="L45" s="23"/>
      <c r="M45" s="5"/>
      <c r="N45" s="6"/>
      <c r="O45" s="7"/>
      <c r="P45" s="8"/>
      <c r="Q45" s="7"/>
      <c r="R45" s="19"/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172" t="s">
        <v>233</v>
      </c>
      <c r="D46" s="172">
        <v>3</v>
      </c>
      <c r="E46" s="172">
        <v>26</v>
      </c>
      <c r="F46" s="172" t="s">
        <v>235</v>
      </c>
      <c r="G46" s="23">
        <v>17</v>
      </c>
      <c r="H46" s="23">
        <v>7</v>
      </c>
      <c r="I46" s="16">
        <v>2</v>
      </c>
      <c r="J46" s="24"/>
      <c r="K46" s="13">
        <v>3</v>
      </c>
      <c r="L46" s="23">
        <v>1</v>
      </c>
      <c r="M46" s="5">
        <v>0</v>
      </c>
      <c r="N46" s="6">
        <v>0</v>
      </c>
      <c r="O46" s="7">
        <v>1</v>
      </c>
      <c r="P46" s="8">
        <v>0</v>
      </c>
      <c r="Q46" s="7">
        <v>0</v>
      </c>
      <c r="R46" s="19">
        <v>1</v>
      </c>
      <c r="S46" s="23">
        <v>1</v>
      </c>
      <c r="T46" s="5">
        <v>0</v>
      </c>
      <c r="U46" s="6">
        <v>0</v>
      </c>
      <c r="V46" s="7">
        <v>1</v>
      </c>
      <c r="W46" s="8">
        <v>0</v>
      </c>
      <c r="X46" s="7">
        <v>0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172" t="s">
        <v>233</v>
      </c>
      <c r="D47" s="172">
        <v>3</v>
      </c>
      <c r="E47" s="172">
        <v>26</v>
      </c>
      <c r="F47" s="172" t="s">
        <v>235</v>
      </c>
      <c r="G47" s="23">
        <v>16</v>
      </c>
      <c r="H47" s="23">
        <v>4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>
        <v>1</v>
      </c>
      <c r="T47" s="5">
        <v>0</v>
      </c>
      <c r="U47" s="6">
        <v>1</v>
      </c>
      <c r="V47" s="7">
        <v>1</v>
      </c>
      <c r="W47" s="8">
        <v>0</v>
      </c>
      <c r="X47" s="7">
        <v>2</v>
      </c>
      <c r="Y47" s="7">
        <v>0</v>
      </c>
      <c r="Z47" s="12">
        <v>0</v>
      </c>
      <c r="AA47" s="19">
        <v>4</v>
      </c>
    </row>
    <row r="48" spans="1:27" ht="15.95" customHeight="1" x14ac:dyDescent="0.15">
      <c r="A48" s="1">
        <v>37</v>
      </c>
      <c r="B48" s="30">
        <v>1</v>
      </c>
      <c r="C48" s="172" t="s">
        <v>233</v>
      </c>
      <c r="D48" s="172">
        <v>3</v>
      </c>
      <c r="E48" s="172">
        <v>26</v>
      </c>
      <c r="F48" s="172" t="s">
        <v>235</v>
      </c>
      <c r="G48" s="23">
        <v>17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1</v>
      </c>
      <c r="O48" s="7">
        <v>0</v>
      </c>
      <c r="P48" s="8">
        <v>0</v>
      </c>
      <c r="Q48" s="7">
        <v>0</v>
      </c>
      <c r="R48" s="19">
        <v>2</v>
      </c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172" t="s">
        <v>233</v>
      </c>
      <c r="D49" s="172">
        <v>3</v>
      </c>
      <c r="E49" s="172">
        <v>26</v>
      </c>
      <c r="F49" s="172" t="s">
        <v>235</v>
      </c>
      <c r="G49" s="23">
        <v>17</v>
      </c>
      <c r="H49" s="23">
        <v>4</v>
      </c>
      <c r="I49" s="16">
        <v>2</v>
      </c>
      <c r="J49" s="24"/>
      <c r="K49" s="13">
        <v>3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>
        <v>1</v>
      </c>
      <c r="T49" s="5">
        <v>0</v>
      </c>
      <c r="U49" s="6">
        <v>0</v>
      </c>
      <c r="V49" s="7">
        <v>1</v>
      </c>
      <c r="W49" s="8">
        <v>0</v>
      </c>
      <c r="X49" s="7">
        <v>0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172" t="s">
        <v>233</v>
      </c>
      <c r="D50" s="172">
        <v>3</v>
      </c>
      <c r="E50" s="172">
        <v>26</v>
      </c>
      <c r="F50" s="172" t="s">
        <v>235</v>
      </c>
      <c r="G50" s="23">
        <v>17</v>
      </c>
      <c r="H50" s="23">
        <v>1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/>
      <c r="U50" s="6"/>
      <c r="V50" s="7"/>
      <c r="W50" s="8"/>
      <c r="X50" s="7"/>
      <c r="Y50" s="7"/>
      <c r="Z50" s="12"/>
      <c r="AA50" s="19"/>
    </row>
    <row r="51" spans="1:27" ht="15.95" customHeight="1" x14ac:dyDescent="0.15">
      <c r="A51" s="1">
        <v>40</v>
      </c>
      <c r="B51" s="30">
        <v>1</v>
      </c>
      <c r="C51" s="172" t="s">
        <v>233</v>
      </c>
      <c r="D51" s="172">
        <v>3</v>
      </c>
      <c r="E51" s="172">
        <v>26</v>
      </c>
      <c r="F51" s="172" t="s">
        <v>235</v>
      </c>
      <c r="G51" s="23">
        <v>17</v>
      </c>
      <c r="H51" s="23">
        <v>4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/>
      <c r="U51" s="6"/>
      <c r="V51" s="7"/>
      <c r="W51" s="8"/>
      <c r="X51" s="7"/>
      <c r="Y51" s="7"/>
      <c r="Z51" s="12"/>
      <c r="AA51" s="19"/>
    </row>
    <row r="52" spans="1:27" ht="15.95" customHeight="1" x14ac:dyDescent="0.15">
      <c r="A52" s="1">
        <v>41</v>
      </c>
      <c r="B52" s="30">
        <v>1</v>
      </c>
      <c r="C52" s="172" t="s">
        <v>233</v>
      </c>
      <c r="D52" s="172">
        <v>3</v>
      </c>
      <c r="E52" s="172">
        <v>26</v>
      </c>
      <c r="F52" s="172" t="s">
        <v>235</v>
      </c>
      <c r="G52" s="23">
        <v>16</v>
      </c>
      <c r="H52" s="23">
        <v>3</v>
      </c>
      <c r="I52" s="16">
        <v>2</v>
      </c>
      <c r="J52" s="24"/>
      <c r="K52" s="13">
        <v>3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>
        <v>1</v>
      </c>
      <c r="T52" s="5">
        <v>0</v>
      </c>
      <c r="U52" s="6">
        <v>1</v>
      </c>
      <c r="V52" s="7">
        <v>0</v>
      </c>
      <c r="W52" s="8">
        <v>0</v>
      </c>
      <c r="X52" s="7">
        <v>1</v>
      </c>
      <c r="Y52" s="7">
        <v>0</v>
      </c>
      <c r="Z52" s="12">
        <v>0</v>
      </c>
      <c r="AA52" s="19">
        <v>2</v>
      </c>
    </row>
    <row r="53" spans="1:27" ht="15.95" customHeight="1" x14ac:dyDescent="0.15">
      <c r="A53" s="1">
        <v>42</v>
      </c>
      <c r="B53" s="30">
        <v>1</v>
      </c>
      <c r="C53" s="172" t="s">
        <v>233</v>
      </c>
      <c r="D53" s="172">
        <v>3</v>
      </c>
      <c r="E53" s="172">
        <v>26</v>
      </c>
      <c r="F53" s="172" t="s">
        <v>235</v>
      </c>
      <c r="G53" s="23">
        <v>17</v>
      </c>
      <c r="H53" s="23">
        <v>2</v>
      </c>
      <c r="I53" s="16">
        <v>2</v>
      </c>
      <c r="J53" s="24"/>
      <c r="K53" s="13">
        <v>2</v>
      </c>
      <c r="L53" s="23"/>
      <c r="M53" s="5"/>
      <c r="N53" s="6"/>
      <c r="O53" s="7"/>
      <c r="P53" s="8"/>
      <c r="Q53" s="7"/>
      <c r="R53" s="19"/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1">
        <v>43</v>
      </c>
      <c r="B54" s="30">
        <v>1</v>
      </c>
      <c r="C54" s="172" t="s">
        <v>233</v>
      </c>
      <c r="D54" s="172">
        <v>3</v>
      </c>
      <c r="E54" s="172">
        <v>26</v>
      </c>
      <c r="F54" s="172" t="s">
        <v>235</v>
      </c>
      <c r="G54" s="23">
        <v>17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/>
      <c r="U54" s="6"/>
      <c r="V54" s="7"/>
      <c r="W54" s="8"/>
      <c r="X54" s="7"/>
      <c r="Y54" s="7"/>
      <c r="Z54" s="12"/>
      <c r="AA54" s="19"/>
    </row>
    <row r="55" spans="1:27" ht="15.95" customHeight="1" x14ac:dyDescent="0.15">
      <c r="A55" s="1">
        <v>44</v>
      </c>
      <c r="B55" s="30">
        <v>1</v>
      </c>
      <c r="C55" s="172" t="s">
        <v>233</v>
      </c>
      <c r="D55" s="172">
        <v>3</v>
      </c>
      <c r="E55" s="172">
        <v>26</v>
      </c>
      <c r="F55" s="172" t="s">
        <v>235</v>
      </c>
      <c r="G55" s="23">
        <v>17</v>
      </c>
      <c r="H55" s="23">
        <v>2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1</v>
      </c>
      <c r="P55" s="8">
        <v>0</v>
      </c>
      <c r="Q55" s="7">
        <v>0</v>
      </c>
      <c r="R55" s="19">
        <v>2</v>
      </c>
      <c r="S55" s="23"/>
      <c r="T55" s="5"/>
      <c r="U55" s="6"/>
      <c r="V55" s="7"/>
      <c r="W55" s="8"/>
      <c r="X55" s="7"/>
      <c r="Y55" s="7"/>
      <c r="Z55" s="12"/>
      <c r="AA55" s="19"/>
    </row>
    <row r="56" spans="1:27" ht="15.95" customHeight="1" x14ac:dyDescent="0.15">
      <c r="A56" s="1">
        <v>45</v>
      </c>
      <c r="B56" s="30">
        <v>1</v>
      </c>
      <c r="C56" s="172" t="s">
        <v>233</v>
      </c>
      <c r="D56" s="172">
        <v>3</v>
      </c>
      <c r="E56" s="172">
        <v>26</v>
      </c>
      <c r="F56" s="172" t="s">
        <v>235</v>
      </c>
      <c r="G56" s="23">
        <v>17</v>
      </c>
      <c r="H56" s="23">
        <v>8</v>
      </c>
      <c r="I56" s="16">
        <v>2</v>
      </c>
      <c r="J56" s="24"/>
      <c r="K56" s="13">
        <v>2</v>
      </c>
      <c r="L56" s="23"/>
      <c r="M56" s="5"/>
      <c r="N56" s="6"/>
      <c r="O56" s="7"/>
      <c r="P56" s="8"/>
      <c r="Q56" s="7"/>
      <c r="R56" s="19"/>
      <c r="S56" s="23">
        <v>1</v>
      </c>
      <c r="T56" s="5">
        <v>0</v>
      </c>
      <c r="U56" s="6">
        <v>1</v>
      </c>
      <c r="V56" s="7">
        <v>0</v>
      </c>
      <c r="W56" s="8">
        <v>0</v>
      </c>
      <c r="X56" s="7">
        <v>1</v>
      </c>
      <c r="Y56" s="7">
        <v>0</v>
      </c>
      <c r="Z56" s="12">
        <v>0</v>
      </c>
      <c r="AA56" s="19">
        <v>2</v>
      </c>
    </row>
    <row r="57" spans="1:27" ht="15.95" customHeight="1" x14ac:dyDescent="0.15">
      <c r="A57" s="1">
        <v>46</v>
      </c>
      <c r="B57" s="30">
        <v>1</v>
      </c>
      <c r="C57" s="172" t="s">
        <v>233</v>
      </c>
      <c r="D57" s="172">
        <v>3</v>
      </c>
      <c r="E57" s="172">
        <v>26</v>
      </c>
      <c r="F57" s="172" t="s">
        <v>235</v>
      </c>
      <c r="G57" s="23">
        <v>17</v>
      </c>
      <c r="H57" s="23">
        <v>2</v>
      </c>
      <c r="I57" s="16">
        <v>2</v>
      </c>
      <c r="J57" s="24"/>
      <c r="K57" s="13">
        <v>2</v>
      </c>
      <c r="L57" s="23"/>
      <c r="M57" s="5"/>
      <c r="N57" s="6"/>
      <c r="O57" s="7"/>
      <c r="P57" s="8"/>
      <c r="Q57" s="7"/>
      <c r="R57" s="19"/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2">
        <v>0</v>
      </c>
      <c r="AA57" s="19">
        <v>1</v>
      </c>
    </row>
    <row r="58" spans="1:27" ht="15.95" customHeight="1" x14ac:dyDescent="0.15">
      <c r="A58" s="1">
        <v>47</v>
      </c>
      <c r="B58" s="30">
        <v>1</v>
      </c>
      <c r="C58" s="172" t="s">
        <v>233</v>
      </c>
      <c r="D58" s="172">
        <v>3</v>
      </c>
      <c r="E58" s="172">
        <v>26</v>
      </c>
      <c r="F58" s="172" t="s">
        <v>235</v>
      </c>
      <c r="G58" s="23">
        <v>17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1</v>
      </c>
      <c r="P58" s="8">
        <v>0</v>
      </c>
      <c r="Q58" s="7">
        <v>0</v>
      </c>
      <c r="R58" s="19">
        <v>2</v>
      </c>
      <c r="S58" s="23"/>
      <c r="T58" s="5"/>
      <c r="U58" s="6"/>
      <c r="V58" s="7"/>
      <c r="W58" s="8"/>
      <c r="X58" s="7"/>
      <c r="Y58" s="7"/>
      <c r="Z58" s="12"/>
      <c r="AA58" s="19"/>
    </row>
    <row r="59" spans="1:27" ht="15.95" customHeight="1" x14ac:dyDescent="0.15">
      <c r="A59" s="1">
        <v>48</v>
      </c>
      <c r="B59" s="30">
        <v>1</v>
      </c>
      <c r="C59" s="172" t="s">
        <v>233</v>
      </c>
      <c r="D59" s="172">
        <v>3</v>
      </c>
      <c r="E59" s="172">
        <v>26</v>
      </c>
      <c r="F59" s="172" t="s">
        <v>235</v>
      </c>
      <c r="G59" s="23">
        <v>16</v>
      </c>
      <c r="H59" s="23">
        <v>5</v>
      </c>
      <c r="I59" s="16">
        <v>2</v>
      </c>
      <c r="J59" s="24"/>
      <c r="K59" s="13">
        <v>2</v>
      </c>
      <c r="L59" s="23"/>
      <c r="M59" s="5"/>
      <c r="N59" s="6"/>
      <c r="O59" s="7"/>
      <c r="P59" s="8"/>
      <c r="Q59" s="7"/>
      <c r="R59" s="19"/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2">
        <v>0</v>
      </c>
      <c r="AA59" s="19">
        <v>1</v>
      </c>
    </row>
    <row r="60" spans="1:27" ht="15.95" customHeight="1" x14ac:dyDescent="0.15">
      <c r="A60" s="1">
        <v>49</v>
      </c>
      <c r="B60" s="30">
        <v>1</v>
      </c>
      <c r="C60" s="172" t="s">
        <v>233</v>
      </c>
      <c r="D60" s="172">
        <v>3</v>
      </c>
      <c r="E60" s="172">
        <v>26</v>
      </c>
      <c r="F60" s="172" t="s">
        <v>235</v>
      </c>
      <c r="G60" s="23">
        <v>17</v>
      </c>
      <c r="H60" s="23">
        <v>5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/>
      <c r="U60" s="6"/>
      <c r="V60" s="7"/>
      <c r="W60" s="8"/>
      <c r="X60" s="7"/>
      <c r="Y60" s="7"/>
      <c r="Z60" s="12"/>
      <c r="AA60" s="19"/>
    </row>
    <row r="61" spans="1:27" ht="15.95" customHeight="1" x14ac:dyDescent="0.15">
      <c r="A61" s="1">
        <v>50</v>
      </c>
      <c r="B61" s="30">
        <v>1</v>
      </c>
      <c r="C61" s="172" t="s">
        <v>233</v>
      </c>
      <c r="D61" s="172">
        <v>3</v>
      </c>
      <c r="E61" s="172">
        <v>26</v>
      </c>
      <c r="F61" s="172" t="s">
        <v>235</v>
      </c>
      <c r="G61" s="23">
        <v>17</v>
      </c>
      <c r="H61" s="23">
        <v>8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/>
      <c r="U61" s="6"/>
      <c r="V61" s="7"/>
      <c r="W61" s="8"/>
      <c r="X61" s="7"/>
      <c r="Y61" s="7"/>
      <c r="Z61" s="12"/>
      <c r="AA61" s="19"/>
    </row>
    <row r="62" spans="1:27" ht="15.95" customHeight="1" x14ac:dyDescent="0.15">
      <c r="A62" s="1">
        <v>51</v>
      </c>
      <c r="B62" s="30">
        <v>1</v>
      </c>
      <c r="C62" s="172" t="s">
        <v>233</v>
      </c>
      <c r="D62" s="172">
        <v>3</v>
      </c>
      <c r="E62" s="172">
        <v>26</v>
      </c>
      <c r="F62" s="172" t="s">
        <v>235</v>
      </c>
      <c r="G62" s="23">
        <v>16</v>
      </c>
      <c r="H62" s="23">
        <v>3</v>
      </c>
      <c r="I62" s="16">
        <v>2</v>
      </c>
      <c r="J62" s="24"/>
      <c r="K62" s="13">
        <v>1</v>
      </c>
      <c r="L62" s="23">
        <v>2</v>
      </c>
      <c r="M62" s="5">
        <v>1</v>
      </c>
      <c r="N62" s="6">
        <v>1</v>
      </c>
      <c r="O62" s="7">
        <v>0</v>
      </c>
      <c r="P62" s="8">
        <v>0</v>
      </c>
      <c r="Q62" s="7">
        <v>0</v>
      </c>
      <c r="R62" s="19">
        <v>2</v>
      </c>
      <c r="S62" s="23"/>
      <c r="T62" s="5"/>
      <c r="U62" s="6"/>
      <c r="V62" s="7"/>
      <c r="W62" s="8"/>
      <c r="X62" s="7"/>
      <c r="Y62" s="7"/>
      <c r="Z62" s="12"/>
      <c r="AA62" s="19"/>
    </row>
    <row r="63" spans="1:27" ht="15.95" customHeight="1" x14ac:dyDescent="0.15">
      <c r="A63" s="1">
        <v>52</v>
      </c>
      <c r="B63" s="30">
        <v>1</v>
      </c>
      <c r="C63" s="172" t="s">
        <v>233</v>
      </c>
      <c r="D63" s="172">
        <v>3</v>
      </c>
      <c r="E63" s="172">
        <v>26</v>
      </c>
      <c r="F63" s="172" t="s">
        <v>235</v>
      </c>
      <c r="G63" s="23">
        <v>16</v>
      </c>
      <c r="H63" s="23">
        <v>3</v>
      </c>
      <c r="I63" s="16">
        <v>2</v>
      </c>
      <c r="J63" s="24"/>
      <c r="K63" s="13">
        <v>2</v>
      </c>
      <c r="L63" s="23"/>
      <c r="M63" s="5"/>
      <c r="N63" s="6"/>
      <c r="O63" s="7"/>
      <c r="P63" s="8"/>
      <c r="Q63" s="7"/>
      <c r="R63" s="19"/>
      <c r="S63" s="23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1">
        <v>53</v>
      </c>
      <c r="B64" s="30">
        <v>1</v>
      </c>
      <c r="C64" s="172" t="s">
        <v>233</v>
      </c>
      <c r="D64" s="172">
        <v>3</v>
      </c>
      <c r="E64" s="172">
        <v>26</v>
      </c>
      <c r="F64" s="172" t="s">
        <v>235</v>
      </c>
      <c r="G64" s="23">
        <v>16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9">
        <v>1</v>
      </c>
      <c r="S64" s="23"/>
      <c r="T64" s="5"/>
      <c r="U64" s="6"/>
      <c r="V64" s="7"/>
      <c r="W64" s="8"/>
      <c r="X64" s="7"/>
      <c r="Y64" s="7"/>
      <c r="Z64" s="12"/>
      <c r="AA64" s="19"/>
    </row>
    <row r="65" spans="1:27" ht="15.95" customHeight="1" x14ac:dyDescent="0.15">
      <c r="A65" s="1">
        <v>54</v>
      </c>
      <c r="B65" s="30">
        <v>1</v>
      </c>
      <c r="C65" s="172" t="s">
        <v>233</v>
      </c>
      <c r="D65" s="172">
        <v>3</v>
      </c>
      <c r="E65" s="172">
        <v>26</v>
      </c>
      <c r="F65" s="172" t="s">
        <v>235</v>
      </c>
      <c r="G65" s="23">
        <v>16</v>
      </c>
      <c r="H65" s="23">
        <v>5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/>
      <c r="U65" s="6"/>
      <c r="V65" s="7"/>
      <c r="W65" s="8"/>
      <c r="X65" s="7"/>
      <c r="Y65" s="7"/>
      <c r="Z65" s="12"/>
      <c r="AA65" s="19"/>
    </row>
    <row r="66" spans="1:27" ht="15.95" customHeight="1" x14ac:dyDescent="0.15">
      <c r="A66" s="1">
        <v>55</v>
      </c>
      <c r="B66" s="30">
        <v>1</v>
      </c>
      <c r="C66" s="172" t="s">
        <v>233</v>
      </c>
      <c r="D66" s="172">
        <v>3</v>
      </c>
      <c r="E66" s="172">
        <v>26</v>
      </c>
      <c r="F66" s="172" t="s">
        <v>235</v>
      </c>
      <c r="G66" s="23">
        <v>16</v>
      </c>
      <c r="H66" s="23">
        <v>5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9">
        <v>1</v>
      </c>
      <c r="S66" s="23"/>
      <c r="T66" s="5"/>
      <c r="U66" s="6"/>
      <c r="V66" s="7"/>
      <c r="W66" s="8"/>
      <c r="X66" s="7"/>
      <c r="Y66" s="7"/>
      <c r="Z66" s="12"/>
      <c r="AA66" s="19"/>
    </row>
    <row r="67" spans="1:27" ht="15.95" customHeight="1" x14ac:dyDescent="0.15">
      <c r="A67" s="1">
        <v>56</v>
      </c>
      <c r="B67" s="30">
        <v>1</v>
      </c>
      <c r="C67" s="172" t="s">
        <v>233</v>
      </c>
      <c r="D67" s="172">
        <v>3</v>
      </c>
      <c r="E67" s="172">
        <v>26</v>
      </c>
      <c r="F67" s="172" t="s">
        <v>235</v>
      </c>
      <c r="G67" s="23">
        <v>16</v>
      </c>
      <c r="H67" s="23">
        <v>2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/>
      <c r="U67" s="6"/>
      <c r="V67" s="7"/>
      <c r="W67" s="8"/>
      <c r="X67" s="7"/>
      <c r="Y67" s="7"/>
      <c r="Z67" s="12"/>
      <c r="AA67" s="19"/>
    </row>
    <row r="68" spans="1:27" ht="15.95" customHeight="1" x14ac:dyDescent="0.15">
      <c r="A68" s="1">
        <v>57</v>
      </c>
      <c r="B68" s="30">
        <v>1</v>
      </c>
      <c r="C68" s="172" t="s">
        <v>233</v>
      </c>
      <c r="D68" s="172">
        <v>3</v>
      </c>
      <c r="E68" s="172">
        <v>26</v>
      </c>
      <c r="F68" s="172" t="s">
        <v>235</v>
      </c>
      <c r="G68" s="23">
        <v>16</v>
      </c>
      <c r="H68" s="23">
        <v>4</v>
      </c>
      <c r="I68" s="16">
        <v>2</v>
      </c>
      <c r="J68" s="24"/>
      <c r="K68" s="13">
        <v>3</v>
      </c>
      <c r="L68" s="23">
        <v>1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9">
        <v>1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3</v>
      </c>
      <c r="Y68" s="7">
        <v>0</v>
      </c>
      <c r="Z68" s="12">
        <v>0</v>
      </c>
      <c r="AA68" s="19">
        <v>3</v>
      </c>
    </row>
    <row r="69" spans="1:27" ht="15.95" customHeight="1" x14ac:dyDescent="0.15">
      <c r="A69" s="1">
        <v>58</v>
      </c>
      <c r="B69" s="30">
        <v>1</v>
      </c>
      <c r="C69" s="172" t="s">
        <v>233</v>
      </c>
      <c r="D69" s="172">
        <v>3</v>
      </c>
      <c r="E69" s="172">
        <v>26</v>
      </c>
      <c r="F69" s="172" t="s">
        <v>235</v>
      </c>
      <c r="G69" s="23">
        <v>16</v>
      </c>
      <c r="H69" s="23">
        <v>2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/>
      <c r="U69" s="6"/>
      <c r="V69" s="7"/>
      <c r="W69" s="8"/>
      <c r="X69" s="7"/>
      <c r="Y69" s="7"/>
      <c r="Z69" s="12"/>
      <c r="AA69" s="19"/>
    </row>
    <row r="70" spans="1:27" ht="15.95" customHeight="1" x14ac:dyDescent="0.15">
      <c r="A70" s="1">
        <v>59</v>
      </c>
      <c r="B70" s="30">
        <v>1</v>
      </c>
      <c r="C70" s="172" t="s">
        <v>233</v>
      </c>
      <c r="D70" s="172">
        <v>3</v>
      </c>
      <c r="E70" s="172">
        <v>26</v>
      </c>
      <c r="F70" s="172" t="s">
        <v>235</v>
      </c>
      <c r="G70" s="23">
        <v>16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/>
      <c r="U70" s="6"/>
      <c r="V70" s="7"/>
      <c r="W70" s="8"/>
      <c r="X70" s="7"/>
      <c r="Y70" s="7"/>
      <c r="Z70" s="12"/>
      <c r="AA70" s="19"/>
    </row>
    <row r="71" spans="1:27" ht="15.95" customHeight="1" x14ac:dyDescent="0.15">
      <c r="A71" s="1">
        <v>60</v>
      </c>
      <c r="B71" s="30">
        <v>1</v>
      </c>
      <c r="C71" s="172" t="s">
        <v>233</v>
      </c>
      <c r="D71" s="172">
        <v>3</v>
      </c>
      <c r="E71" s="172">
        <v>26</v>
      </c>
      <c r="F71" s="172" t="s">
        <v>235</v>
      </c>
      <c r="G71" s="23">
        <v>16</v>
      </c>
      <c r="H71" s="23">
        <v>2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1</v>
      </c>
      <c r="P71" s="8">
        <v>0</v>
      </c>
      <c r="Q71" s="7">
        <v>0</v>
      </c>
      <c r="R71" s="19">
        <v>2</v>
      </c>
      <c r="S71" s="23"/>
      <c r="T71" s="5"/>
      <c r="U71" s="6"/>
      <c r="V71" s="7"/>
      <c r="W71" s="8"/>
      <c r="X71" s="7"/>
      <c r="Y71" s="7"/>
      <c r="Z71" s="12"/>
      <c r="AA71" s="19"/>
    </row>
    <row r="72" spans="1:27" ht="15.95" customHeight="1" x14ac:dyDescent="0.15">
      <c r="A72" s="1">
        <v>61</v>
      </c>
      <c r="B72" s="30">
        <v>1</v>
      </c>
      <c r="C72" s="172" t="s">
        <v>233</v>
      </c>
      <c r="D72" s="172">
        <v>3</v>
      </c>
      <c r="E72" s="172">
        <v>26</v>
      </c>
      <c r="F72" s="172" t="s">
        <v>235</v>
      </c>
      <c r="G72" s="23">
        <v>16</v>
      </c>
      <c r="H72" s="23">
        <v>2</v>
      </c>
      <c r="I72" s="16">
        <v>2</v>
      </c>
      <c r="J72" s="24"/>
      <c r="K72" s="13">
        <v>2</v>
      </c>
      <c r="L72" s="23"/>
      <c r="M72" s="5"/>
      <c r="N72" s="6"/>
      <c r="O72" s="7"/>
      <c r="P72" s="8"/>
      <c r="Q72" s="7"/>
      <c r="R72" s="19"/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172" t="s">
        <v>233</v>
      </c>
      <c r="D73" s="172">
        <v>3</v>
      </c>
      <c r="E73" s="172">
        <v>26</v>
      </c>
      <c r="F73" s="172" t="s">
        <v>235</v>
      </c>
      <c r="G73" s="23">
        <v>16</v>
      </c>
      <c r="H73" s="23">
        <v>2</v>
      </c>
      <c r="I73" s="16">
        <v>2</v>
      </c>
      <c r="J73" s="24"/>
      <c r="K73" s="13">
        <v>2</v>
      </c>
      <c r="L73" s="23"/>
      <c r="M73" s="5"/>
      <c r="N73" s="6"/>
      <c r="O73" s="7"/>
      <c r="P73" s="8"/>
      <c r="Q73" s="7"/>
      <c r="R73" s="19"/>
      <c r="S73" s="23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172" t="s">
        <v>233</v>
      </c>
      <c r="D74" s="172">
        <v>3</v>
      </c>
      <c r="E74" s="172">
        <v>26</v>
      </c>
      <c r="F74" s="172" t="s">
        <v>235</v>
      </c>
      <c r="G74" s="23">
        <v>16</v>
      </c>
      <c r="H74" s="23">
        <v>3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>
        <v>1</v>
      </c>
      <c r="S74" s="23">
        <v>1</v>
      </c>
      <c r="T74" s="5">
        <v>0</v>
      </c>
      <c r="U74" s="6">
        <v>1</v>
      </c>
      <c r="V74" s="7">
        <v>1</v>
      </c>
      <c r="W74" s="8">
        <v>0</v>
      </c>
      <c r="X74" s="7">
        <v>0</v>
      </c>
      <c r="Y74" s="7">
        <v>0</v>
      </c>
      <c r="Z74" s="12">
        <v>0</v>
      </c>
      <c r="AA74" s="19">
        <v>2</v>
      </c>
    </row>
    <row r="75" spans="1:27" ht="15.95" customHeight="1" x14ac:dyDescent="0.15">
      <c r="A75" s="1">
        <v>64</v>
      </c>
      <c r="B75" s="30">
        <v>1</v>
      </c>
      <c r="C75" s="172" t="s">
        <v>233</v>
      </c>
      <c r="D75" s="172">
        <v>3</v>
      </c>
      <c r="E75" s="172">
        <v>26</v>
      </c>
      <c r="F75" s="172" t="s">
        <v>235</v>
      </c>
      <c r="G75" s="23">
        <v>16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/>
      <c r="U75" s="6"/>
      <c r="V75" s="7"/>
      <c r="W75" s="8"/>
      <c r="X75" s="7"/>
      <c r="Y75" s="7"/>
      <c r="Z75" s="12"/>
      <c r="AA75" s="19"/>
    </row>
    <row r="76" spans="1:27" ht="15.95" customHeight="1" x14ac:dyDescent="0.15">
      <c r="A76" s="1">
        <v>65</v>
      </c>
      <c r="B76" s="30">
        <v>1</v>
      </c>
      <c r="C76" s="172" t="s">
        <v>233</v>
      </c>
      <c r="D76" s="172">
        <v>3</v>
      </c>
      <c r="E76" s="172">
        <v>26</v>
      </c>
      <c r="F76" s="172" t="s">
        <v>235</v>
      </c>
      <c r="G76" s="23">
        <v>16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1</v>
      </c>
      <c r="N76" s="6">
        <v>1</v>
      </c>
      <c r="O76" s="7">
        <v>0</v>
      </c>
      <c r="P76" s="8">
        <v>0</v>
      </c>
      <c r="Q76" s="7">
        <v>0</v>
      </c>
      <c r="R76" s="19">
        <v>2</v>
      </c>
      <c r="S76" s="23"/>
      <c r="T76" s="5"/>
      <c r="U76" s="6"/>
      <c r="V76" s="7"/>
      <c r="W76" s="8"/>
      <c r="X76" s="7"/>
      <c r="Y76" s="7"/>
      <c r="Z76" s="12"/>
      <c r="AA76" s="19"/>
    </row>
    <row r="77" spans="1:27" ht="15.95" customHeight="1" x14ac:dyDescent="0.15">
      <c r="A77" s="1">
        <v>66</v>
      </c>
      <c r="B77" s="30">
        <v>1</v>
      </c>
      <c r="C77" s="172" t="s">
        <v>233</v>
      </c>
      <c r="D77" s="172">
        <v>3</v>
      </c>
      <c r="E77" s="172">
        <v>26</v>
      </c>
      <c r="F77" s="172" t="s">
        <v>235</v>
      </c>
      <c r="G77" s="23">
        <v>14</v>
      </c>
      <c r="H77" s="23">
        <v>4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1">
        <v>67</v>
      </c>
      <c r="B78" s="30">
        <v>1</v>
      </c>
      <c r="C78" s="172" t="s">
        <v>233</v>
      </c>
      <c r="D78" s="172">
        <v>3</v>
      </c>
      <c r="E78" s="172">
        <v>26</v>
      </c>
      <c r="F78" s="172" t="s">
        <v>235</v>
      </c>
      <c r="G78" s="23">
        <v>16</v>
      </c>
      <c r="H78" s="23">
        <v>2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/>
      <c r="U78" s="6"/>
      <c r="V78" s="7"/>
      <c r="W78" s="8"/>
      <c r="X78" s="7"/>
      <c r="Y78" s="7"/>
      <c r="Z78" s="12"/>
      <c r="AA78" s="19"/>
    </row>
    <row r="79" spans="1:27" ht="15.95" customHeight="1" x14ac:dyDescent="0.15">
      <c r="A79" s="1">
        <v>68</v>
      </c>
      <c r="B79" s="30">
        <v>1</v>
      </c>
      <c r="C79" s="172" t="s">
        <v>233</v>
      </c>
      <c r="D79" s="172">
        <v>3</v>
      </c>
      <c r="E79" s="172">
        <v>26</v>
      </c>
      <c r="F79" s="172" t="s">
        <v>235</v>
      </c>
      <c r="G79" s="23">
        <v>16</v>
      </c>
      <c r="H79" s="23">
        <v>2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/>
      <c r="U79" s="6"/>
      <c r="V79" s="7"/>
      <c r="W79" s="8"/>
      <c r="X79" s="7"/>
      <c r="Y79" s="7"/>
      <c r="Z79" s="12"/>
      <c r="AA79" s="19"/>
    </row>
    <row r="80" spans="1:27" ht="15.95" customHeight="1" x14ac:dyDescent="0.15">
      <c r="A80" s="1">
        <v>69</v>
      </c>
      <c r="B80" s="30">
        <v>1</v>
      </c>
      <c r="C80" s="172" t="s">
        <v>233</v>
      </c>
      <c r="D80" s="172">
        <v>3</v>
      </c>
      <c r="E80" s="172">
        <v>26</v>
      </c>
      <c r="F80" s="172" t="s">
        <v>235</v>
      </c>
      <c r="G80" s="23">
        <v>16</v>
      </c>
      <c r="H80" s="23">
        <v>4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/>
      <c r="U80" s="6"/>
      <c r="V80" s="7"/>
      <c r="W80" s="8"/>
      <c r="X80" s="7"/>
      <c r="Y80" s="7"/>
      <c r="Z80" s="12"/>
      <c r="AA80" s="19"/>
    </row>
    <row r="81" spans="1:27" ht="15.95" customHeight="1" x14ac:dyDescent="0.15">
      <c r="A81" s="1">
        <v>70</v>
      </c>
      <c r="B81" s="30">
        <v>1</v>
      </c>
      <c r="C81" s="172" t="s">
        <v>233</v>
      </c>
      <c r="D81" s="172">
        <v>3</v>
      </c>
      <c r="E81" s="172">
        <v>26</v>
      </c>
      <c r="F81" s="172" t="s">
        <v>235</v>
      </c>
      <c r="G81" s="23">
        <v>16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1</v>
      </c>
      <c r="N81" s="6">
        <v>1</v>
      </c>
      <c r="O81" s="7">
        <v>0</v>
      </c>
      <c r="P81" s="8">
        <v>0</v>
      </c>
      <c r="Q81" s="7">
        <v>0</v>
      </c>
      <c r="R81" s="19">
        <v>2</v>
      </c>
      <c r="S81" s="23"/>
      <c r="T81" s="5"/>
      <c r="U81" s="6"/>
      <c r="V81" s="7"/>
      <c r="W81" s="8"/>
      <c r="X81" s="7"/>
      <c r="Y81" s="7"/>
      <c r="Z81" s="12"/>
      <c r="AA81" s="19"/>
    </row>
    <row r="82" spans="1:27" ht="15.95" customHeight="1" x14ac:dyDescent="0.15">
      <c r="A82" s="1">
        <v>71</v>
      </c>
      <c r="B82" s="30">
        <v>1</v>
      </c>
      <c r="C82" s="172" t="s">
        <v>233</v>
      </c>
      <c r="D82" s="172">
        <v>3</v>
      </c>
      <c r="E82" s="172">
        <v>26</v>
      </c>
      <c r="F82" s="172" t="s">
        <v>235</v>
      </c>
      <c r="G82" s="23">
        <v>16</v>
      </c>
      <c r="H82" s="23">
        <v>4</v>
      </c>
      <c r="I82" s="16">
        <v>2</v>
      </c>
      <c r="J82" s="24"/>
      <c r="K82" s="13">
        <v>3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>
        <v>1</v>
      </c>
      <c r="T82" s="5">
        <v>0</v>
      </c>
      <c r="U82" s="6">
        <v>0</v>
      </c>
      <c r="V82" s="7">
        <v>1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172" t="s">
        <v>233</v>
      </c>
      <c r="D83" s="172">
        <v>3</v>
      </c>
      <c r="E83" s="172">
        <v>26</v>
      </c>
      <c r="F83" s="172" t="s">
        <v>235</v>
      </c>
      <c r="G83" s="23">
        <v>16</v>
      </c>
      <c r="H83" s="23">
        <v>3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/>
      <c r="U83" s="6"/>
      <c r="V83" s="7"/>
      <c r="W83" s="8"/>
      <c r="X83" s="7"/>
      <c r="Y83" s="7"/>
      <c r="Z83" s="12"/>
      <c r="AA83" s="19"/>
    </row>
    <row r="84" spans="1:27" ht="15.95" customHeight="1" x14ac:dyDescent="0.15">
      <c r="A84" s="1">
        <v>73</v>
      </c>
      <c r="B84" s="30">
        <v>1</v>
      </c>
      <c r="C84" s="172" t="s">
        <v>233</v>
      </c>
      <c r="D84" s="172">
        <v>3</v>
      </c>
      <c r="E84" s="172">
        <v>26</v>
      </c>
      <c r="F84" s="172" t="s">
        <v>235</v>
      </c>
      <c r="G84" s="23">
        <v>16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/>
      <c r="U84" s="6"/>
      <c r="V84" s="7"/>
      <c r="W84" s="8"/>
      <c r="X84" s="7"/>
      <c r="Y84" s="7"/>
      <c r="Z84" s="12"/>
      <c r="AA84" s="19"/>
    </row>
    <row r="85" spans="1:27" ht="15.95" customHeight="1" x14ac:dyDescent="0.15">
      <c r="A85" s="1">
        <v>74</v>
      </c>
      <c r="B85" s="30">
        <v>1</v>
      </c>
      <c r="C85" s="172" t="s">
        <v>233</v>
      </c>
      <c r="D85" s="172">
        <v>3</v>
      </c>
      <c r="E85" s="172">
        <v>26</v>
      </c>
      <c r="F85" s="172" t="s">
        <v>235</v>
      </c>
      <c r="G85" s="23">
        <v>16</v>
      </c>
      <c r="H85" s="23">
        <v>6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/>
      <c r="T85" s="5"/>
      <c r="U85" s="6"/>
      <c r="V85" s="7"/>
      <c r="W85" s="8"/>
      <c r="X85" s="7"/>
      <c r="Y85" s="7"/>
      <c r="Z85" s="12"/>
      <c r="AA85" s="19"/>
    </row>
    <row r="86" spans="1:27" ht="15.95" customHeight="1" x14ac:dyDescent="0.15">
      <c r="A86" s="1">
        <v>75</v>
      </c>
      <c r="B86" s="30">
        <v>1</v>
      </c>
      <c r="C86" s="172" t="s">
        <v>233</v>
      </c>
      <c r="D86" s="172">
        <v>3</v>
      </c>
      <c r="E86" s="172">
        <v>26</v>
      </c>
      <c r="F86" s="172" t="s">
        <v>235</v>
      </c>
      <c r="G86" s="23">
        <v>15</v>
      </c>
      <c r="H86" s="23">
        <v>5</v>
      </c>
      <c r="I86" s="16">
        <v>2</v>
      </c>
      <c r="J86" s="24"/>
      <c r="K86" s="13">
        <v>1</v>
      </c>
      <c r="L86" s="23">
        <v>1</v>
      </c>
      <c r="M86" s="5">
        <v>1</v>
      </c>
      <c r="N86" s="6">
        <v>1</v>
      </c>
      <c r="O86" s="7">
        <v>0</v>
      </c>
      <c r="P86" s="8">
        <v>0</v>
      </c>
      <c r="Q86" s="7">
        <v>0</v>
      </c>
      <c r="R86" s="19">
        <v>2</v>
      </c>
      <c r="S86" s="23"/>
      <c r="T86" s="5"/>
      <c r="U86" s="6"/>
      <c r="V86" s="7"/>
      <c r="W86" s="8"/>
      <c r="X86" s="7"/>
      <c r="Y86" s="7"/>
      <c r="Z86" s="12"/>
      <c r="AA86" s="19"/>
    </row>
    <row r="87" spans="1:27" ht="15.95" customHeight="1" x14ac:dyDescent="0.15">
      <c r="A87" s="1">
        <v>76</v>
      </c>
      <c r="B87" s="30">
        <v>1</v>
      </c>
      <c r="C87" s="172" t="s">
        <v>233</v>
      </c>
      <c r="D87" s="172">
        <v>3</v>
      </c>
      <c r="E87" s="172">
        <v>26</v>
      </c>
      <c r="F87" s="172" t="s">
        <v>235</v>
      </c>
      <c r="G87" s="23">
        <v>16</v>
      </c>
      <c r="H87" s="23">
        <v>5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/>
      <c r="U87" s="6"/>
      <c r="V87" s="7"/>
      <c r="W87" s="8"/>
      <c r="X87" s="7"/>
      <c r="Y87" s="7"/>
      <c r="Z87" s="12"/>
      <c r="AA87" s="19"/>
    </row>
    <row r="88" spans="1:27" ht="15.95" customHeight="1" x14ac:dyDescent="0.15">
      <c r="A88" s="1">
        <v>77</v>
      </c>
      <c r="B88" s="30">
        <v>1</v>
      </c>
      <c r="C88" s="172" t="s">
        <v>233</v>
      </c>
      <c r="D88" s="172">
        <v>3</v>
      </c>
      <c r="E88" s="172">
        <v>26</v>
      </c>
      <c r="F88" s="172" t="s">
        <v>235</v>
      </c>
      <c r="G88" s="23">
        <v>15</v>
      </c>
      <c r="H88" s="23">
        <v>3</v>
      </c>
      <c r="I88" s="16">
        <v>2</v>
      </c>
      <c r="J88" s="24"/>
      <c r="K88" s="13">
        <v>1</v>
      </c>
      <c r="L88" s="23">
        <v>3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/>
      <c r="U88" s="6"/>
      <c r="V88" s="7"/>
      <c r="W88" s="8"/>
      <c r="X88" s="7"/>
      <c r="Y88" s="7"/>
      <c r="Z88" s="12"/>
      <c r="AA88" s="19"/>
    </row>
    <row r="89" spans="1:27" ht="15.95" customHeight="1" x14ac:dyDescent="0.15">
      <c r="A89" s="1">
        <v>78</v>
      </c>
      <c r="B89" s="30">
        <v>1</v>
      </c>
      <c r="C89" s="172" t="s">
        <v>233</v>
      </c>
      <c r="D89" s="172">
        <v>3</v>
      </c>
      <c r="E89" s="172">
        <v>26</v>
      </c>
      <c r="F89" s="172" t="s">
        <v>235</v>
      </c>
      <c r="G89" s="23">
        <v>14</v>
      </c>
      <c r="H89" s="23">
        <v>2</v>
      </c>
      <c r="I89" s="16">
        <v>2</v>
      </c>
      <c r="J89" s="24"/>
      <c r="K89" s="13">
        <v>2</v>
      </c>
      <c r="L89" s="23"/>
      <c r="M89" s="5"/>
      <c r="N89" s="6"/>
      <c r="O89" s="7"/>
      <c r="P89" s="8"/>
      <c r="Q89" s="7"/>
      <c r="R89" s="19"/>
      <c r="S89" s="23">
        <v>1</v>
      </c>
      <c r="T89" s="5">
        <v>0</v>
      </c>
      <c r="U89" s="6">
        <v>1</v>
      </c>
      <c r="V89" s="7">
        <v>0</v>
      </c>
      <c r="W89" s="8">
        <v>0</v>
      </c>
      <c r="X89" s="7">
        <v>1</v>
      </c>
      <c r="Y89" s="7">
        <v>0</v>
      </c>
      <c r="Z89" s="12">
        <v>0</v>
      </c>
      <c r="AA89" s="19">
        <v>2</v>
      </c>
    </row>
    <row r="90" spans="1:27" ht="15.95" customHeight="1" x14ac:dyDescent="0.15">
      <c r="A90" s="1">
        <v>79</v>
      </c>
      <c r="B90" s="30">
        <v>1</v>
      </c>
      <c r="C90" s="172" t="s">
        <v>233</v>
      </c>
      <c r="D90" s="172">
        <v>3</v>
      </c>
      <c r="E90" s="172">
        <v>26</v>
      </c>
      <c r="F90" s="172" t="s">
        <v>235</v>
      </c>
      <c r="G90" s="23">
        <v>14</v>
      </c>
      <c r="H90" s="23">
        <v>2</v>
      </c>
      <c r="I90" s="16">
        <v>2</v>
      </c>
      <c r="J90" s="24"/>
      <c r="K90" s="13">
        <v>2</v>
      </c>
      <c r="L90" s="23"/>
      <c r="M90" s="5"/>
      <c r="N90" s="6"/>
      <c r="O90" s="7"/>
      <c r="P90" s="8"/>
      <c r="Q90" s="7"/>
      <c r="R90" s="19"/>
      <c r="S90" s="23">
        <v>1</v>
      </c>
      <c r="T90" s="5">
        <v>1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172" t="s">
        <v>233</v>
      </c>
      <c r="D91" s="172">
        <v>3</v>
      </c>
      <c r="E91" s="172">
        <v>26</v>
      </c>
      <c r="F91" s="172" t="s">
        <v>235</v>
      </c>
      <c r="G91" s="23">
        <v>15</v>
      </c>
      <c r="H91" s="23">
        <v>2</v>
      </c>
      <c r="I91" s="16">
        <v>2</v>
      </c>
      <c r="J91" s="24"/>
      <c r="K91" s="13">
        <v>2</v>
      </c>
      <c r="L91" s="23"/>
      <c r="M91" s="5"/>
      <c r="N91" s="6"/>
      <c r="O91" s="7"/>
      <c r="P91" s="8"/>
      <c r="Q91" s="7"/>
      <c r="R91" s="19"/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1</v>
      </c>
      <c r="Y91" s="7">
        <v>1</v>
      </c>
      <c r="Z91" s="12">
        <v>0</v>
      </c>
      <c r="AA91" s="19">
        <v>3</v>
      </c>
    </row>
    <row r="92" spans="1:27" ht="15.95" customHeight="1" x14ac:dyDescent="0.15">
      <c r="A92" s="1">
        <v>81</v>
      </c>
      <c r="B92" s="30">
        <v>1</v>
      </c>
      <c r="C92" s="172" t="s">
        <v>233</v>
      </c>
      <c r="D92" s="172">
        <v>3</v>
      </c>
      <c r="E92" s="172">
        <v>26</v>
      </c>
      <c r="F92" s="172" t="s">
        <v>235</v>
      </c>
      <c r="G92" s="23">
        <v>15</v>
      </c>
      <c r="H92" s="23">
        <v>5</v>
      </c>
      <c r="I92" s="16">
        <v>2</v>
      </c>
      <c r="J92" s="24"/>
      <c r="K92" s="13">
        <v>2</v>
      </c>
      <c r="L92" s="23"/>
      <c r="M92" s="5"/>
      <c r="N92" s="6"/>
      <c r="O92" s="7"/>
      <c r="P92" s="8"/>
      <c r="Q92" s="7"/>
      <c r="R92" s="19"/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172" t="s">
        <v>233</v>
      </c>
      <c r="D93" s="172">
        <v>3</v>
      </c>
      <c r="E93" s="172">
        <v>26</v>
      </c>
      <c r="F93" s="172" t="s">
        <v>235</v>
      </c>
      <c r="G93" s="23">
        <v>15</v>
      </c>
      <c r="H93" s="23">
        <v>7</v>
      </c>
      <c r="I93" s="16">
        <v>2</v>
      </c>
      <c r="J93" s="24"/>
      <c r="K93" s="13">
        <v>1</v>
      </c>
      <c r="L93" s="23">
        <v>1</v>
      </c>
      <c r="M93" s="5">
        <v>1</v>
      </c>
      <c r="N93" s="6">
        <v>0</v>
      </c>
      <c r="O93" s="7">
        <v>0</v>
      </c>
      <c r="P93" s="8">
        <v>0</v>
      </c>
      <c r="Q93" s="7">
        <v>0</v>
      </c>
      <c r="R93" s="19">
        <v>1</v>
      </c>
      <c r="S93" s="23"/>
      <c r="T93" s="5"/>
      <c r="U93" s="6"/>
      <c r="V93" s="7"/>
      <c r="W93" s="8"/>
      <c r="X93" s="7"/>
      <c r="Y93" s="7"/>
      <c r="Z93" s="12"/>
      <c r="AA93" s="19"/>
    </row>
    <row r="94" spans="1:27" ht="15.95" customHeight="1" x14ac:dyDescent="0.15">
      <c r="A94" s="1">
        <v>83</v>
      </c>
      <c r="B94" s="30">
        <v>1</v>
      </c>
      <c r="C94" s="172" t="s">
        <v>233</v>
      </c>
      <c r="D94" s="172">
        <v>3</v>
      </c>
      <c r="E94" s="172">
        <v>26</v>
      </c>
      <c r="F94" s="172" t="s">
        <v>235</v>
      </c>
      <c r="G94" s="23">
        <v>15</v>
      </c>
      <c r="H94" s="23">
        <v>7</v>
      </c>
      <c r="I94" s="16">
        <v>2</v>
      </c>
      <c r="J94" s="24"/>
      <c r="K94" s="13">
        <v>1</v>
      </c>
      <c r="L94" s="23">
        <v>1</v>
      </c>
      <c r="M94" s="5">
        <v>2</v>
      </c>
      <c r="N94" s="6">
        <v>0</v>
      </c>
      <c r="O94" s="7">
        <v>0</v>
      </c>
      <c r="P94" s="8">
        <v>0</v>
      </c>
      <c r="Q94" s="7">
        <v>0</v>
      </c>
      <c r="R94" s="19">
        <v>2</v>
      </c>
      <c r="S94" s="23"/>
      <c r="T94" s="5"/>
      <c r="U94" s="6"/>
      <c r="V94" s="7"/>
      <c r="W94" s="8"/>
      <c r="X94" s="7"/>
      <c r="Y94" s="7"/>
      <c r="Z94" s="12"/>
      <c r="AA94" s="19"/>
    </row>
    <row r="95" spans="1:27" ht="15.95" customHeight="1" x14ac:dyDescent="0.15">
      <c r="A95" s="1">
        <v>84</v>
      </c>
      <c r="B95" s="30">
        <v>1</v>
      </c>
      <c r="C95" s="172" t="s">
        <v>233</v>
      </c>
      <c r="D95" s="172">
        <v>3</v>
      </c>
      <c r="E95" s="172">
        <v>26</v>
      </c>
      <c r="F95" s="172" t="s">
        <v>235</v>
      </c>
      <c r="G95" s="23">
        <v>15</v>
      </c>
      <c r="H95" s="23">
        <v>2</v>
      </c>
      <c r="I95" s="16">
        <v>2</v>
      </c>
      <c r="J95" s="24"/>
      <c r="K95" s="13">
        <v>2</v>
      </c>
      <c r="L95" s="23"/>
      <c r="M95" s="5"/>
      <c r="N95" s="6"/>
      <c r="O95" s="7"/>
      <c r="P95" s="8"/>
      <c r="Q95" s="7"/>
      <c r="R95" s="19"/>
      <c r="S95" s="23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172" t="s">
        <v>233</v>
      </c>
      <c r="D96" s="172">
        <v>3</v>
      </c>
      <c r="E96" s="172">
        <v>26</v>
      </c>
      <c r="F96" s="172" t="s">
        <v>235</v>
      </c>
      <c r="G96" s="23">
        <v>15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1</v>
      </c>
      <c r="N96" s="6">
        <v>0</v>
      </c>
      <c r="O96" s="7">
        <v>0</v>
      </c>
      <c r="P96" s="8">
        <v>0</v>
      </c>
      <c r="Q96" s="7">
        <v>0</v>
      </c>
      <c r="R96" s="19">
        <v>1</v>
      </c>
      <c r="S96" s="23"/>
      <c r="T96" s="5"/>
      <c r="U96" s="6"/>
      <c r="V96" s="7"/>
      <c r="W96" s="8"/>
      <c r="X96" s="7"/>
      <c r="Y96" s="7"/>
      <c r="Z96" s="12"/>
      <c r="AA96" s="19"/>
    </row>
    <row r="97" spans="1:27" ht="15.95" customHeight="1" x14ac:dyDescent="0.15">
      <c r="A97" s="1">
        <v>86</v>
      </c>
      <c r="B97" s="30">
        <v>1</v>
      </c>
      <c r="C97" s="172" t="s">
        <v>233</v>
      </c>
      <c r="D97" s="172">
        <v>3</v>
      </c>
      <c r="E97" s="172">
        <v>26</v>
      </c>
      <c r="F97" s="172" t="s">
        <v>235</v>
      </c>
      <c r="G97" s="23">
        <v>15</v>
      </c>
      <c r="H97" s="23">
        <v>3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/>
      <c r="U97" s="6"/>
      <c r="V97" s="7"/>
      <c r="W97" s="8"/>
      <c r="X97" s="7"/>
      <c r="Y97" s="7"/>
      <c r="Z97" s="12"/>
      <c r="AA97" s="19"/>
    </row>
    <row r="98" spans="1:27" ht="15.95" customHeight="1" x14ac:dyDescent="0.15">
      <c r="A98" s="1">
        <v>87</v>
      </c>
      <c r="B98" s="30">
        <v>1</v>
      </c>
      <c r="C98" s="172" t="s">
        <v>233</v>
      </c>
      <c r="D98" s="172">
        <v>3</v>
      </c>
      <c r="E98" s="172">
        <v>26</v>
      </c>
      <c r="F98" s="172" t="s">
        <v>235</v>
      </c>
      <c r="G98" s="23">
        <v>15</v>
      </c>
      <c r="H98" s="23">
        <v>4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1</v>
      </c>
      <c r="P98" s="8">
        <v>0</v>
      </c>
      <c r="Q98" s="7">
        <v>0</v>
      </c>
      <c r="R98" s="19">
        <v>2</v>
      </c>
      <c r="S98" s="23"/>
      <c r="T98" s="5"/>
      <c r="U98" s="6"/>
      <c r="V98" s="7"/>
      <c r="W98" s="8"/>
      <c r="X98" s="7"/>
      <c r="Y98" s="7"/>
      <c r="Z98" s="12"/>
      <c r="AA98" s="19"/>
    </row>
    <row r="99" spans="1:27" ht="15.95" customHeight="1" x14ac:dyDescent="0.15">
      <c r="A99" s="1">
        <v>88</v>
      </c>
      <c r="B99" s="30">
        <v>1</v>
      </c>
      <c r="C99" s="172" t="s">
        <v>233</v>
      </c>
      <c r="D99" s="172">
        <v>3</v>
      </c>
      <c r="E99" s="172">
        <v>26</v>
      </c>
      <c r="F99" s="172" t="s">
        <v>235</v>
      </c>
      <c r="G99" s="23">
        <v>15</v>
      </c>
      <c r="H99" s="23">
        <v>9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/>
      <c r="U99" s="6"/>
      <c r="V99" s="7"/>
      <c r="W99" s="8"/>
      <c r="X99" s="7"/>
      <c r="Y99" s="7"/>
      <c r="Z99" s="12"/>
      <c r="AA99" s="19"/>
    </row>
    <row r="100" spans="1:27" ht="15.95" customHeight="1" x14ac:dyDescent="0.15">
      <c r="A100" s="1">
        <v>89</v>
      </c>
      <c r="B100" s="30">
        <v>1</v>
      </c>
      <c r="C100" s="172" t="s">
        <v>233</v>
      </c>
      <c r="D100" s="172">
        <v>3</v>
      </c>
      <c r="E100" s="172">
        <v>26</v>
      </c>
      <c r="F100" s="172" t="s">
        <v>235</v>
      </c>
      <c r="G100" s="23">
        <v>15</v>
      </c>
      <c r="H100" s="23">
        <v>2</v>
      </c>
      <c r="I100" s="16">
        <v>2</v>
      </c>
      <c r="J100" s="24"/>
      <c r="K100" s="13">
        <v>1</v>
      </c>
      <c r="L100" s="23">
        <v>2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/>
      <c r="U100" s="6"/>
      <c r="V100" s="7"/>
      <c r="W100" s="8"/>
      <c r="X100" s="7"/>
      <c r="Y100" s="7"/>
      <c r="Z100" s="12"/>
      <c r="AA100" s="19"/>
    </row>
    <row r="101" spans="1:27" ht="15.95" customHeight="1" x14ac:dyDescent="0.15">
      <c r="A101" s="1">
        <v>90</v>
      </c>
      <c r="B101" s="30">
        <v>1</v>
      </c>
      <c r="C101" s="172" t="s">
        <v>233</v>
      </c>
      <c r="D101" s="172">
        <v>3</v>
      </c>
      <c r="E101" s="172">
        <v>26</v>
      </c>
      <c r="F101" s="172" t="s">
        <v>235</v>
      </c>
      <c r="G101" s="23">
        <v>15</v>
      </c>
      <c r="H101" s="23">
        <v>4</v>
      </c>
      <c r="I101" s="16">
        <v>2</v>
      </c>
      <c r="J101" s="24"/>
      <c r="K101" s="13">
        <v>2</v>
      </c>
      <c r="L101" s="23"/>
      <c r="M101" s="5"/>
      <c r="N101" s="6"/>
      <c r="O101" s="7"/>
      <c r="P101" s="8"/>
      <c r="Q101" s="7"/>
      <c r="R101" s="19"/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172" t="s">
        <v>233</v>
      </c>
      <c r="D102" s="172">
        <v>3</v>
      </c>
      <c r="E102" s="172">
        <v>26</v>
      </c>
      <c r="F102" s="172" t="s">
        <v>235</v>
      </c>
      <c r="G102" s="23">
        <v>15</v>
      </c>
      <c r="H102" s="23">
        <v>2</v>
      </c>
      <c r="I102" s="16">
        <v>2</v>
      </c>
      <c r="J102" s="24"/>
      <c r="K102" s="13">
        <v>1</v>
      </c>
      <c r="L102" s="23">
        <v>2</v>
      </c>
      <c r="M102" s="5">
        <v>0</v>
      </c>
      <c r="N102" s="6">
        <v>1</v>
      </c>
      <c r="O102" s="7">
        <v>1</v>
      </c>
      <c r="P102" s="8">
        <v>0</v>
      </c>
      <c r="Q102" s="7">
        <v>0</v>
      </c>
      <c r="R102" s="19">
        <v>2</v>
      </c>
      <c r="S102" s="23"/>
      <c r="T102" s="5"/>
      <c r="U102" s="6"/>
      <c r="V102" s="7"/>
      <c r="W102" s="8"/>
      <c r="X102" s="7"/>
      <c r="Y102" s="7"/>
      <c r="Z102" s="12"/>
      <c r="AA102" s="19"/>
    </row>
    <row r="103" spans="1:27" ht="15.95" customHeight="1" x14ac:dyDescent="0.15">
      <c r="A103" s="1">
        <v>92</v>
      </c>
      <c r="B103" s="30">
        <v>1</v>
      </c>
      <c r="C103" s="172" t="s">
        <v>233</v>
      </c>
      <c r="D103" s="172">
        <v>3</v>
      </c>
      <c r="E103" s="172">
        <v>26</v>
      </c>
      <c r="F103" s="172" t="s">
        <v>235</v>
      </c>
      <c r="G103" s="23">
        <v>15</v>
      </c>
      <c r="H103" s="23">
        <v>3</v>
      </c>
      <c r="I103" s="16">
        <v>2</v>
      </c>
      <c r="J103" s="24"/>
      <c r="K103" s="13">
        <v>3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2</v>
      </c>
      <c r="Y103" s="7">
        <v>0</v>
      </c>
      <c r="Z103" s="12">
        <v>0</v>
      </c>
      <c r="AA103" s="19">
        <v>3</v>
      </c>
    </row>
    <row r="104" spans="1:27" ht="15.95" customHeight="1" x14ac:dyDescent="0.15">
      <c r="A104" s="1">
        <v>93</v>
      </c>
      <c r="B104" s="30">
        <v>1</v>
      </c>
      <c r="C104" s="172" t="s">
        <v>233</v>
      </c>
      <c r="D104" s="172">
        <v>3</v>
      </c>
      <c r="E104" s="172">
        <v>26</v>
      </c>
      <c r="F104" s="172" t="s">
        <v>235</v>
      </c>
      <c r="G104" s="23">
        <v>15</v>
      </c>
      <c r="H104" s="23">
        <v>2</v>
      </c>
      <c r="I104" s="16">
        <v>2</v>
      </c>
      <c r="J104" s="24"/>
      <c r="K104" s="13">
        <v>2</v>
      </c>
      <c r="L104" s="23"/>
      <c r="M104" s="5"/>
      <c r="N104" s="6"/>
      <c r="O104" s="7"/>
      <c r="P104" s="8"/>
      <c r="Q104" s="7"/>
      <c r="R104" s="19"/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172" t="s">
        <v>233</v>
      </c>
      <c r="D105" s="172">
        <v>3</v>
      </c>
      <c r="E105" s="172">
        <v>26</v>
      </c>
      <c r="F105" s="172" t="s">
        <v>235</v>
      </c>
      <c r="G105" s="23">
        <v>15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9">
        <v>1</v>
      </c>
      <c r="S105" s="23"/>
      <c r="T105" s="5"/>
      <c r="U105" s="6"/>
      <c r="V105" s="7"/>
      <c r="W105" s="8"/>
      <c r="X105" s="7"/>
      <c r="Y105" s="7"/>
      <c r="Z105" s="12"/>
      <c r="AA105" s="19"/>
    </row>
    <row r="106" spans="1:27" ht="15.95" customHeight="1" x14ac:dyDescent="0.15">
      <c r="A106" s="1">
        <v>95</v>
      </c>
      <c r="B106" s="30">
        <v>1</v>
      </c>
      <c r="C106" s="172" t="s">
        <v>233</v>
      </c>
      <c r="D106" s="172">
        <v>3</v>
      </c>
      <c r="E106" s="172">
        <v>26</v>
      </c>
      <c r="F106" s="172" t="s">
        <v>235</v>
      </c>
      <c r="G106" s="23">
        <v>15</v>
      </c>
      <c r="H106" s="23">
        <v>1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/>
      <c r="U106" s="6"/>
      <c r="V106" s="7"/>
      <c r="W106" s="8"/>
      <c r="X106" s="7"/>
      <c r="Y106" s="7"/>
      <c r="Z106" s="12"/>
      <c r="AA106" s="19"/>
    </row>
    <row r="107" spans="1:27" ht="15.95" customHeight="1" x14ac:dyDescent="0.15">
      <c r="A107" s="1">
        <v>96</v>
      </c>
      <c r="B107" s="30">
        <v>1</v>
      </c>
      <c r="C107" s="172" t="s">
        <v>233</v>
      </c>
      <c r="D107" s="172">
        <v>3</v>
      </c>
      <c r="E107" s="172">
        <v>26</v>
      </c>
      <c r="F107" s="172" t="s">
        <v>235</v>
      </c>
      <c r="G107" s="23">
        <v>15</v>
      </c>
      <c r="H107" s="23">
        <v>2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/>
      <c r="U107" s="6"/>
      <c r="V107" s="7"/>
      <c r="W107" s="8"/>
      <c r="X107" s="7"/>
      <c r="Y107" s="7"/>
      <c r="Z107" s="12"/>
      <c r="AA107" s="19"/>
    </row>
    <row r="108" spans="1:27" ht="15.95" customHeight="1" x14ac:dyDescent="0.15">
      <c r="A108" s="1">
        <v>97</v>
      </c>
      <c r="B108" s="30">
        <v>1</v>
      </c>
      <c r="C108" s="172" t="s">
        <v>233</v>
      </c>
      <c r="D108" s="172">
        <v>3</v>
      </c>
      <c r="E108" s="172">
        <v>26</v>
      </c>
      <c r="F108" s="172" t="s">
        <v>235</v>
      </c>
      <c r="G108" s="23">
        <v>15</v>
      </c>
      <c r="H108" s="23">
        <v>3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/>
      <c r="U108" s="6"/>
      <c r="V108" s="7"/>
      <c r="W108" s="8"/>
      <c r="X108" s="7"/>
      <c r="Y108" s="7"/>
      <c r="Z108" s="12"/>
      <c r="AA108" s="19"/>
    </row>
    <row r="109" spans="1:27" ht="15.95" customHeight="1" x14ac:dyDescent="0.15">
      <c r="A109" s="1">
        <v>98</v>
      </c>
      <c r="B109" s="30">
        <v>1</v>
      </c>
      <c r="C109" s="172" t="s">
        <v>233</v>
      </c>
      <c r="D109" s="172">
        <v>3</v>
      </c>
      <c r="E109" s="172">
        <v>26</v>
      </c>
      <c r="F109" s="172" t="s">
        <v>235</v>
      </c>
      <c r="G109" s="23">
        <v>15</v>
      </c>
      <c r="H109" s="23">
        <v>5</v>
      </c>
      <c r="I109" s="16">
        <v>2</v>
      </c>
      <c r="J109" s="24"/>
      <c r="K109" s="13">
        <v>3</v>
      </c>
      <c r="L109" s="23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23">
        <v>1</v>
      </c>
      <c r="T109" s="5">
        <v>0</v>
      </c>
      <c r="U109" s="6">
        <v>0</v>
      </c>
      <c r="V109" s="7">
        <v>1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172" t="s">
        <v>233</v>
      </c>
      <c r="D110" s="172">
        <v>3</v>
      </c>
      <c r="E110" s="172">
        <v>26</v>
      </c>
      <c r="F110" s="172" t="s">
        <v>235</v>
      </c>
      <c r="G110" s="23">
        <v>15</v>
      </c>
      <c r="H110" s="23">
        <v>4</v>
      </c>
      <c r="I110" s="16">
        <v>2</v>
      </c>
      <c r="J110" s="24"/>
      <c r="K110" s="13">
        <v>2</v>
      </c>
      <c r="L110" s="23"/>
      <c r="M110" s="5"/>
      <c r="N110" s="6"/>
      <c r="O110" s="7"/>
      <c r="P110" s="8"/>
      <c r="Q110" s="7"/>
      <c r="R110" s="19"/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172" t="s">
        <v>233</v>
      </c>
      <c r="D111" s="172">
        <v>3</v>
      </c>
      <c r="E111" s="172">
        <v>26</v>
      </c>
      <c r="F111" s="172" t="s">
        <v>235</v>
      </c>
      <c r="G111" s="23">
        <v>15</v>
      </c>
      <c r="H111" s="23">
        <v>7</v>
      </c>
      <c r="I111" s="16">
        <v>2</v>
      </c>
      <c r="J111" s="24"/>
      <c r="K111" s="13">
        <v>1</v>
      </c>
      <c r="L111" s="23">
        <v>2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/>
      <c r="U111" s="6"/>
      <c r="V111" s="7"/>
      <c r="W111" s="8"/>
      <c r="X111" s="7"/>
      <c r="Y111" s="7"/>
      <c r="Z111" s="12"/>
      <c r="AA111" s="19"/>
    </row>
    <row r="112" spans="1:27" ht="15.95" customHeight="1" x14ac:dyDescent="0.15">
      <c r="A112" s="1">
        <v>101</v>
      </c>
      <c r="B112" s="30">
        <v>1</v>
      </c>
      <c r="C112" s="172" t="s">
        <v>233</v>
      </c>
      <c r="D112" s="172">
        <v>3</v>
      </c>
      <c r="E112" s="172">
        <v>26</v>
      </c>
      <c r="F112" s="172" t="s">
        <v>235</v>
      </c>
      <c r="G112" s="23">
        <v>15</v>
      </c>
      <c r="H112" s="23">
        <v>6</v>
      </c>
      <c r="I112" s="16">
        <v>2</v>
      </c>
      <c r="J112" s="24"/>
      <c r="K112" s="13">
        <v>1</v>
      </c>
      <c r="L112" s="23">
        <v>3</v>
      </c>
      <c r="M112" s="5">
        <v>1</v>
      </c>
      <c r="N112" s="6">
        <v>0</v>
      </c>
      <c r="O112" s="7">
        <v>0</v>
      </c>
      <c r="P112" s="8">
        <v>0</v>
      </c>
      <c r="Q112" s="7">
        <v>0</v>
      </c>
      <c r="R112" s="19">
        <v>1</v>
      </c>
      <c r="S112" s="23"/>
      <c r="T112" s="5"/>
      <c r="U112" s="6"/>
      <c r="V112" s="7"/>
      <c r="W112" s="8"/>
      <c r="X112" s="7"/>
      <c r="Y112" s="7"/>
      <c r="Z112" s="12"/>
      <c r="AA112" s="19"/>
    </row>
    <row r="113" spans="1:27" ht="15.95" customHeight="1" x14ac:dyDescent="0.15">
      <c r="A113" s="1">
        <v>102</v>
      </c>
      <c r="B113" s="30">
        <v>1</v>
      </c>
      <c r="C113" s="172" t="s">
        <v>233</v>
      </c>
      <c r="D113" s="172">
        <v>3</v>
      </c>
      <c r="E113" s="172">
        <v>26</v>
      </c>
      <c r="F113" s="172" t="s">
        <v>235</v>
      </c>
      <c r="G113" s="23">
        <v>15</v>
      </c>
      <c r="H113" s="23">
        <v>8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/>
      <c r="U113" s="6"/>
      <c r="V113" s="7"/>
      <c r="W113" s="8"/>
      <c r="X113" s="7"/>
      <c r="Y113" s="7"/>
      <c r="Z113" s="12"/>
      <c r="AA113" s="19"/>
    </row>
    <row r="114" spans="1:27" ht="15.95" customHeight="1" x14ac:dyDescent="0.15">
      <c r="A114" s="1">
        <v>103</v>
      </c>
      <c r="B114" s="30">
        <v>1</v>
      </c>
      <c r="C114" s="172" t="s">
        <v>233</v>
      </c>
      <c r="D114" s="172">
        <v>3</v>
      </c>
      <c r="E114" s="172">
        <v>26</v>
      </c>
      <c r="F114" s="172" t="s">
        <v>235</v>
      </c>
      <c r="G114" s="23">
        <v>15</v>
      </c>
      <c r="H114" s="23">
        <v>2</v>
      </c>
      <c r="I114" s="16">
        <v>2</v>
      </c>
      <c r="J114" s="24"/>
      <c r="K114" s="13">
        <v>2</v>
      </c>
      <c r="L114" s="23"/>
      <c r="M114" s="5"/>
      <c r="N114" s="6"/>
      <c r="O114" s="7"/>
      <c r="P114" s="8"/>
      <c r="Q114" s="7"/>
      <c r="R114" s="19"/>
      <c r="S114" s="23">
        <v>1</v>
      </c>
      <c r="T114" s="5">
        <v>0</v>
      </c>
      <c r="U114" s="6">
        <v>0</v>
      </c>
      <c r="V114" s="7">
        <v>0</v>
      </c>
      <c r="W114" s="8">
        <v>0</v>
      </c>
      <c r="X114" s="7">
        <v>1</v>
      </c>
      <c r="Y114" s="7">
        <v>0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172" t="s">
        <v>233</v>
      </c>
      <c r="D115" s="172">
        <v>3</v>
      </c>
      <c r="E115" s="172">
        <v>26</v>
      </c>
      <c r="F115" s="172" t="s">
        <v>235</v>
      </c>
      <c r="G115" s="23">
        <v>15</v>
      </c>
      <c r="H115" s="23">
        <v>6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>
        <v>1</v>
      </c>
      <c r="S115" s="23"/>
      <c r="T115" s="5"/>
      <c r="U115" s="6"/>
      <c r="V115" s="7"/>
      <c r="W115" s="8"/>
      <c r="X115" s="7"/>
      <c r="Y115" s="7"/>
      <c r="Z115" s="12"/>
      <c r="AA115" s="19"/>
    </row>
    <row r="116" spans="1:27" ht="15.95" customHeight="1" x14ac:dyDescent="0.15">
      <c r="A116" s="1">
        <v>105</v>
      </c>
      <c r="B116" s="30">
        <v>1</v>
      </c>
      <c r="C116" s="172" t="s">
        <v>233</v>
      </c>
      <c r="D116" s="172">
        <v>3</v>
      </c>
      <c r="E116" s="172">
        <v>26</v>
      </c>
      <c r="F116" s="172" t="s">
        <v>235</v>
      </c>
      <c r="G116" s="23">
        <v>15</v>
      </c>
      <c r="H116" s="23">
        <v>2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/>
      <c r="U116" s="6"/>
      <c r="V116" s="7"/>
      <c r="W116" s="8"/>
      <c r="X116" s="7"/>
      <c r="Y116" s="7"/>
      <c r="Z116" s="12"/>
      <c r="AA116" s="19"/>
    </row>
    <row r="117" spans="1:27" ht="15.95" customHeight="1" x14ac:dyDescent="0.15">
      <c r="A117" s="1">
        <v>106</v>
      </c>
      <c r="B117" s="30">
        <v>1</v>
      </c>
      <c r="C117" s="172" t="s">
        <v>233</v>
      </c>
      <c r="D117" s="172">
        <v>3</v>
      </c>
      <c r="E117" s="172">
        <v>26</v>
      </c>
      <c r="F117" s="172" t="s">
        <v>235</v>
      </c>
      <c r="G117" s="23">
        <v>15</v>
      </c>
      <c r="H117" s="23">
        <v>8</v>
      </c>
      <c r="I117" s="16">
        <v>2</v>
      </c>
      <c r="J117" s="24"/>
      <c r="K117" s="13">
        <v>1</v>
      </c>
      <c r="L117" s="23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9">
        <v>1</v>
      </c>
      <c r="S117" s="23"/>
      <c r="T117" s="5"/>
      <c r="U117" s="6"/>
      <c r="V117" s="7"/>
      <c r="W117" s="8"/>
      <c r="X117" s="7"/>
      <c r="Y117" s="7"/>
      <c r="Z117" s="12"/>
      <c r="AA117" s="19"/>
    </row>
    <row r="118" spans="1:27" ht="15.95" customHeight="1" x14ac:dyDescent="0.15">
      <c r="A118" s="1">
        <v>107</v>
      </c>
      <c r="B118" s="30">
        <v>1</v>
      </c>
      <c r="C118" s="172" t="s">
        <v>233</v>
      </c>
      <c r="D118" s="172">
        <v>3</v>
      </c>
      <c r="E118" s="172">
        <v>26</v>
      </c>
      <c r="F118" s="172" t="s">
        <v>235</v>
      </c>
      <c r="G118" s="23">
        <v>15</v>
      </c>
      <c r="H118" s="23">
        <v>5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/>
      <c r="U118" s="6"/>
      <c r="V118" s="7"/>
      <c r="W118" s="8"/>
      <c r="X118" s="7"/>
      <c r="Y118" s="7"/>
      <c r="Z118" s="12"/>
      <c r="AA118" s="19"/>
    </row>
    <row r="119" spans="1:27" ht="15.95" customHeight="1" x14ac:dyDescent="0.15">
      <c r="A119" s="1">
        <v>108</v>
      </c>
      <c r="B119" s="30">
        <v>1</v>
      </c>
      <c r="C119" s="172" t="s">
        <v>233</v>
      </c>
      <c r="D119" s="172">
        <v>3</v>
      </c>
      <c r="E119" s="172">
        <v>26</v>
      </c>
      <c r="F119" s="172" t="s">
        <v>235</v>
      </c>
      <c r="G119" s="23">
        <v>15</v>
      </c>
      <c r="H119" s="23">
        <v>3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1</v>
      </c>
      <c r="O119" s="7">
        <v>0</v>
      </c>
      <c r="P119" s="8">
        <v>0</v>
      </c>
      <c r="Q119" s="7">
        <v>0</v>
      </c>
      <c r="R119" s="19">
        <v>2</v>
      </c>
      <c r="S119" s="23"/>
      <c r="T119" s="5"/>
      <c r="U119" s="6"/>
      <c r="V119" s="7"/>
      <c r="W119" s="8"/>
      <c r="X119" s="7"/>
      <c r="Y119" s="7"/>
      <c r="Z119" s="12"/>
      <c r="AA119" s="19"/>
    </row>
    <row r="120" spans="1:27" ht="15.95" customHeight="1" x14ac:dyDescent="0.15">
      <c r="A120" s="1">
        <v>109</v>
      </c>
      <c r="B120" s="30">
        <v>1</v>
      </c>
      <c r="C120" s="172" t="s">
        <v>233</v>
      </c>
      <c r="D120" s="172">
        <v>3</v>
      </c>
      <c r="E120" s="172">
        <v>26</v>
      </c>
      <c r="F120" s="172" t="s">
        <v>235</v>
      </c>
      <c r="G120" s="23">
        <v>14</v>
      </c>
      <c r="H120" s="23">
        <v>2</v>
      </c>
      <c r="I120" s="16">
        <v>2</v>
      </c>
      <c r="J120" s="24"/>
      <c r="K120" s="13">
        <v>2</v>
      </c>
      <c r="L120" s="23"/>
      <c r="M120" s="5"/>
      <c r="N120" s="6"/>
      <c r="O120" s="7"/>
      <c r="P120" s="8"/>
      <c r="Q120" s="7"/>
      <c r="R120" s="19"/>
      <c r="S120" s="23">
        <v>1</v>
      </c>
      <c r="T120" s="5">
        <v>0</v>
      </c>
      <c r="U120" s="6">
        <v>1</v>
      </c>
      <c r="V120" s="7">
        <v>0</v>
      </c>
      <c r="W120" s="8">
        <v>0</v>
      </c>
      <c r="X120" s="7">
        <v>1</v>
      </c>
      <c r="Y120" s="7">
        <v>0</v>
      </c>
      <c r="Z120" s="12">
        <v>0</v>
      </c>
      <c r="AA120" s="19">
        <v>2</v>
      </c>
    </row>
    <row r="121" spans="1:27" ht="15.95" customHeight="1" x14ac:dyDescent="0.15">
      <c r="A121" s="1">
        <v>110</v>
      </c>
      <c r="B121" s="30">
        <v>1</v>
      </c>
      <c r="C121" s="172" t="s">
        <v>233</v>
      </c>
      <c r="D121" s="172">
        <v>3</v>
      </c>
      <c r="E121" s="172">
        <v>26</v>
      </c>
      <c r="F121" s="172" t="s">
        <v>235</v>
      </c>
      <c r="G121" s="23">
        <v>15</v>
      </c>
      <c r="H121" s="23">
        <v>5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9">
        <v>1</v>
      </c>
      <c r="S121" s="23"/>
      <c r="T121" s="5"/>
      <c r="U121" s="6"/>
      <c r="V121" s="7"/>
      <c r="W121" s="8"/>
      <c r="X121" s="7"/>
      <c r="Y121" s="7"/>
      <c r="Z121" s="12"/>
      <c r="AA121" s="19"/>
    </row>
    <row r="122" spans="1:27" ht="15.95" customHeight="1" x14ac:dyDescent="0.15">
      <c r="A122" s="1">
        <v>111</v>
      </c>
      <c r="B122" s="30">
        <v>1</v>
      </c>
      <c r="C122" s="172" t="s">
        <v>233</v>
      </c>
      <c r="D122" s="172">
        <v>3</v>
      </c>
      <c r="E122" s="172">
        <v>26</v>
      </c>
      <c r="F122" s="172" t="s">
        <v>235</v>
      </c>
      <c r="G122" s="23">
        <v>14</v>
      </c>
      <c r="H122" s="23">
        <v>4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/>
      <c r="U122" s="6"/>
      <c r="V122" s="7"/>
      <c r="W122" s="8"/>
      <c r="X122" s="7"/>
      <c r="Y122" s="7"/>
      <c r="Z122" s="12"/>
      <c r="AA122" s="19"/>
    </row>
    <row r="123" spans="1:27" ht="15.95" customHeight="1" x14ac:dyDescent="0.15">
      <c r="A123" s="1">
        <v>112</v>
      </c>
      <c r="B123" s="30">
        <v>1</v>
      </c>
      <c r="C123" s="172" t="s">
        <v>233</v>
      </c>
      <c r="D123" s="172">
        <v>3</v>
      </c>
      <c r="E123" s="172">
        <v>26</v>
      </c>
      <c r="F123" s="172" t="s">
        <v>235</v>
      </c>
      <c r="G123" s="23">
        <v>15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/>
      <c r="U123" s="6"/>
      <c r="V123" s="7"/>
      <c r="W123" s="8"/>
      <c r="X123" s="7"/>
      <c r="Y123" s="7"/>
      <c r="Z123" s="12"/>
      <c r="AA123" s="19"/>
    </row>
    <row r="124" spans="1:27" ht="15.95" customHeight="1" x14ac:dyDescent="0.15">
      <c r="A124" s="1">
        <v>113</v>
      </c>
      <c r="B124" s="30">
        <v>1</v>
      </c>
      <c r="C124" s="172" t="s">
        <v>233</v>
      </c>
      <c r="D124" s="172">
        <v>3</v>
      </c>
      <c r="E124" s="172">
        <v>26</v>
      </c>
      <c r="F124" s="172" t="s">
        <v>235</v>
      </c>
      <c r="G124" s="23">
        <v>15</v>
      </c>
      <c r="H124" s="23">
        <v>6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/>
      <c r="T124" s="5"/>
      <c r="U124" s="6"/>
      <c r="V124" s="7"/>
      <c r="W124" s="8"/>
      <c r="X124" s="7"/>
      <c r="Y124" s="7"/>
      <c r="Z124" s="12"/>
      <c r="AA124" s="19"/>
    </row>
    <row r="125" spans="1:27" ht="15.95" customHeight="1" x14ac:dyDescent="0.15">
      <c r="A125" s="1">
        <v>114</v>
      </c>
      <c r="B125" s="30">
        <v>1</v>
      </c>
      <c r="C125" s="172" t="s">
        <v>233</v>
      </c>
      <c r="D125" s="172">
        <v>3</v>
      </c>
      <c r="E125" s="172">
        <v>26</v>
      </c>
      <c r="F125" s="172" t="s">
        <v>235</v>
      </c>
      <c r="G125" s="23">
        <v>14</v>
      </c>
      <c r="H125" s="23">
        <v>2</v>
      </c>
      <c r="I125" s="16">
        <v>2</v>
      </c>
      <c r="J125" s="24"/>
      <c r="K125" s="13">
        <v>2</v>
      </c>
      <c r="L125" s="23"/>
      <c r="M125" s="5"/>
      <c r="N125" s="6"/>
      <c r="O125" s="7"/>
      <c r="P125" s="8"/>
      <c r="Q125" s="7"/>
      <c r="R125" s="19"/>
      <c r="S125" s="23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1</v>
      </c>
    </row>
    <row r="126" spans="1:27" ht="15.95" customHeight="1" x14ac:dyDescent="0.15">
      <c r="A126" s="1">
        <v>115</v>
      </c>
      <c r="B126" s="30">
        <v>1</v>
      </c>
      <c r="C126" s="172" t="s">
        <v>233</v>
      </c>
      <c r="D126" s="172">
        <v>3</v>
      </c>
      <c r="E126" s="172">
        <v>26</v>
      </c>
      <c r="F126" s="172" t="s">
        <v>235</v>
      </c>
      <c r="G126" s="23">
        <v>15</v>
      </c>
      <c r="H126" s="23">
        <v>3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>
        <v>1</v>
      </c>
      <c r="C127" s="172" t="s">
        <v>233</v>
      </c>
      <c r="D127" s="172">
        <v>3</v>
      </c>
      <c r="E127" s="172">
        <v>26</v>
      </c>
      <c r="F127" s="172" t="s">
        <v>235</v>
      </c>
      <c r="G127" s="23">
        <v>14</v>
      </c>
      <c r="H127" s="23">
        <v>2</v>
      </c>
      <c r="I127" s="16">
        <v>2</v>
      </c>
      <c r="J127" s="24"/>
      <c r="K127" s="13">
        <v>3</v>
      </c>
      <c r="L127" s="23">
        <v>2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>
        <v>1</v>
      </c>
      <c r="T127" s="5">
        <v>0</v>
      </c>
      <c r="U127" s="6">
        <v>1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172" t="s">
        <v>233</v>
      </c>
      <c r="D128" s="172">
        <v>3</v>
      </c>
      <c r="E128" s="172">
        <v>26</v>
      </c>
      <c r="F128" s="172" t="s">
        <v>235</v>
      </c>
      <c r="G128" s="23">
        <v>15</v>
      </c>
      <c r="H128" s="23">
        <v>8</v>
      </c>
      <c r="I128" s="16">
        <v>2</v>
      </c>
      <c r="J128" s="24"/>
      <c r="K128" s="13">
        <v>2</v>
      </c>
      <c r="L128" s="23">
        <v>1</v>
      </c>
      <c r="M128" s="5">
        <v>1</v>
      </c>
      <c r="N128" s="6">
        <v>0</v>
      </c>
      <c r="O128" s="7">
        <v>0</v>
      </c>
      <c r="P128" s="8">
        <v>0</v>
      </c>
      <c r="Q128" s="7">
        <v>0</v>
      </c>
      <c r="R128" s="19">
        <v>1</v>
      </c>
      <c r="S128" s="23"/>
      <c r="T128" s="5"/>
      <c r="U128" s="6"/>
      <c r="V128" s="7"/>
      <c r="W128" s="8"/>
      <c r="X128" s="7"/>
      <c r="Y128" s="7"/>
      <c r="Z128" s="12"/>
      <c r="AA128" s="19"/>
    </row>
    <row r="129" spans="1:27" ht="15.95" customHeight="1" x14ac:dyDescent="0.15">
      <c r="A129" s="1">
        <v>118</v>
      </c>
      <c r="B129" s="30">
        <v>1</v>
      </c>
      <c r="C129" s="172" t="s">
        <v>233</v>
      </c>
      <c r="D129" s="172">
        <v>3</v>
      </c>
      <c r="E129" s="172">
        <v>26</v>
      </c>
      <c r="F129" s="172" t="s">
        <v>235</v>
      </c>
      <c r="G129" s="23">
        <v>15</v>
      </c>
      <c r="H129" s="23">
        <v>2</v>
      </c>
      <c r="I129" s="16">
        <v>2</v>
      </c>
      <c r="J129" s="24"/>
      <c r="K129" s="13">
        <v>2</v>
      </c>
      <c r="L129" s="23"/>
      <c r="M129" s="5"/>
      <c r="N129" s="6"/>
      <c r="O129" s="7"/>
      <c r="P129" s="8"/>
      <c r="Q129" s="7"/>
      <c r="R129" s="19"/>
      <c r="S129" s="23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2">
        <v>0</v>
      </c>
      <c r="AA129" s="19">
        <v>1</v>
      </c>
    </row>
    <row r="130" spans="1:27" ht="15.95" customHeight="1" x14ac:dyDescent="0.15">
      <c r="A130" s="1">
        <v>119</v>
      </c>
      <c r="B130" s="30">
        <v>1</v>
      </c>
      <c r="C130" s="172" t="s">
        <v>233</v>
      </c>
      <c r="D130" s="172">
        <v>3</v>
      </c>
      <c r="E130" s="172">
        <v>26</v>
      </c>
      <c r="F130" s="172" t="s">
        <v>235</v>
      </c>
      <c r="G130" s="23">
        <v>14</v>
      </c>
      <c r="H130" s="23">
        <v>4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/>
      <c r="U130" s="6"/>
      <c r="V130" s="7"/>
      <c r="W130" s="8"/>
      <c r="X130" s="7"/>
      <c r="Y130" s="7"/>
      <c r="Z130" s="12"/>
      <c r="AA130" s="19"/>
    </row>
    <row r="131" spans="1:27" ht="15.95" customHeight="1" x14ac:dyDescent="0.15">
      <c r="A131" s="1">
        <v>120</v>
      </c>
      <c r="B131" s="30">
        <v>1</v>
      </c>
      <c r="C131" s="172" t="s">
        <v>233</v>
      </c>
      <c r="D131" s="172">
        <v>3</v>
      </c>
      <c r="E131" s="172">
        <v>26</v>
      </c>
      <c r="F131" s="172" t="s">
        <v>235</v>
      </c>
      <c r="G131" s="23">
        <v>14</v>
      </c>
      <c r="H131" s="23">
        <v>2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/>
      <c r="U131" s="6"/>
      <c r="V131" s="7"/>
      <c r="W131" s="8"/>
      <c r="X131" s="7"/>
      <c r="Y131" s="7"/>
      <c r="Z131" s="12"/>
      <c r="AA131" s="19"/>
    </row>
    <row r="132" spans="1:27" ht="15.95" customHeight="1" x14ac:dyDescent="0.15">
      <c r="A132" s="1">
        <v>121</v>
      </c>
      <c r="B132" s="30">
        <v>1</v>
      </c>
      <c r="C132" s="172" t="s">
        <v>233</v>
      </c>
      <c r="D132" s="172">
        <v>3</v>
      </c>
      <c r="E132" s="172">
        <v>26</v>
      </c>
      <c r="F132" s="172" t="s">
        <v>235</v>
      </c>
      <c r="G132" s="23">
        <v>14</v>
      </c>
      <c r="H132" s="23">
        <v>3</v>
      </c>
      <c r="I132" s="16">
        <v>2</v>
      </c>
      <c r="J132" s="24"/>
      <c r="K132" s="13">
        <v>1</v>
      </c>
      <c r="L132" s="23">
        <v>1</v>
      </c>
      <c r="M132" s="5">
        <v>1</v>
      </c>
      <c r="N132" s="6">
        <v>0</v>
      </c>
      <c r="O132" s="7">
        <v>0</v>
      </c>
      <c r="P132" s="8">
        <v>0</v>
      </c>
      <c r="Q132" s="7">
        <v>0</v>
      </c>
      <c r="R132" s="19">
        <v>1</v>
      </c>
      <c r="S132" s="23"/>
      <c r="T132" s="5"/>
      <c r="U132" s="6"/>
      <c r="V132" s="7"/>
      <c r="W132" s="8"/>
      <c r="X132" s="7"/>
      <c r="Y132" s="7"/>
      <c r="Z132" s="12"/>
      <c r="AA132" s="19"/>
    </row>
    <row r="133" spans="1:27" ht="15.95" customHeight="1" x14ac:dyDescent="0.15">
      <c r="A133" s="1">
        <v>122</v>
      </c>
      <c r="B133" s="30">
        <v>1</v>
      </c>
      <c r="C133" s="172" t="s">
        <v>233</v>
      </c>
      <c r="D133" s="172">
        <v>3</v>
      </c>
      <c r="E133" s="172">
        <v>26</v>
      </c>
      <c r="F133" s="172" t="s">
        <v>235</v>
      </c>
      <c r="G133" s="23">
        <v>14</v>
      </c>
      <c r="H133" s="23">
        <v>3</v>
      </c>
      <c r="I133" s="16">
        <v>2</v>
      </c>
      <c r="J133" s="24"/>
      <c r="K133" s="13">
        <v>1</v>
      </c>
      <c r="L133" s="23">
        <v>1</v>
      </c>
      <c r="M133" s="5">
        <v>1</v>
      </c>
      <c r="N133" s="6">
        <v>0</v>
      </c>
      <c r="O133" s="7">
        <v>0</v>
      </c>
      <c r="P133" s="8">
        <v>0</v>
      </c>
      <c r="Q133" s="7">
        <v>0</v>
      </c>
      <c r="R133" s="19">
        <v>1</v>
      </c>
      <c r="S133" s="23"/>
      <c r="T133" s="5"/>
      <c r="U133" s="6"/>
      <c r="V133" s="7"/>
      <c r="W133" s="8"/>
      <c r="X133" s="7"/>
      <c r="Y133" s="7"/>
      <c r="Z133" s="12"/>
      <c r="AA133" s="19"/>
    </row>
    <row r="134" spans="1:27" ht="15.95" customHeight="1" x14ac:dyDescent="0.15">
      <c r="A134" s="1">
        <v>123</v>
      </c>
      <c r="B134" s="30">
        <v>1</v>
      </c>
      <c r="C134" s="172" t="s">
        <v>233</v>
      </c>
      <c r="D134" s="172">
        <v>3</v>
      </c>
      <c r="E134" s="172">
        <v>26</v>
      </c>
      <c r="F134" s="172" t="s">
        <v>235</v>
      </c>
      <c r="G134" s="23">
        <v>14</v>
      </c>
      <c r="H134" s="23">
        <v>1</v>
      </c>
      <c r="I134" s="16">
        <v>2</v>
      </c>
      <c r="J134" s="24"/>
      <c r="K134" s="13">
        <v>1</v>
      </c>
      <c r="L134" s="23">
        <v>1</v>
      </c>
      <c r="M134" s="5">
        <v>1</v>
      </c>
      <c r="N134" s="6">
        <v>0</v>
      </c>
      <c r="O134" s="7">
        <v>0</v>
      </c>
      <c r="P134" s="8">
        <v>0</v>
      </c>
      <c r="Q134" s="7">
        <v>0</v>
      </c>
      <c r="R134" s="19">
        <v>1</v>
      </c>
      <c r="S134" s="23"/>
      <c r="T134" s="5"/>
      <c r="U134" s="6"/>
      <c r="V134" s="7"/>
      <c r="W134" s="8"/>
      <c r="X134" s="7"/>
      <c r="Y134" s="7"/>
      <c r="Z134" s="12"/>
      <c r="AA134" s="19"/>
    </row>
    <row r="135" spans="1:27" ht="15.95" customHeight="1" x14ac:dyDescent="0.15">
      <c r="A135" s="1">
        <v>124</v>
      </c>
      <c r="B135" s="30">
        <v>1</v>
      </c>
      <c r="C135" s="172" t="s">
        <v>233</v>
      </c>
      <c r="D135" s="172">
        <v>3</v>
      </c>
      <c r="E135" s="172">
        <v>26</v>
      </c>
      <c r="F135" s="172" t="s">
        <v>235</v>
      </c>
      <c r="G135" s="23">
        <v>14</v>
      </c>
      <c r="H135" s="23">
        <v>2</v>
      </c>
      <c r="I135" s="16">
        <v>2</v>
      </c>
      <c r="J135" s="24"/>
      <c r="K135" s="13">
        <v>2</v>
      </c>
      <c r="L135" s="23"/>
      <c r="M135" s="5"/>
      <c r="N135" s="6"/>
      <c r="O135" s="7"/>
      <c r="P135" s="8"/>
      <c r="Q135" s="7"/>
      <c r="R135" s="19"/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172" t="s">
        <v>233</v>
      </c>
      <c r="D136" s="172">
        <v>3</v>
      </c>
      <c r="E136" s="172">
        <v>26</v>
      </c>
      <c r="F136" s="172" t="s">
        <v>235</v>
      </c>
      <c r="G136" s="23">
        <v>14</v>
      </c>
      <c r="H136" s="23">
        <v>2</v>
      </c>
      <c r="I136" s="16">
        <v>2</v>
      </c>
      <c r="J136" s="24"/>
      <c r="K136" s="13">
        <v>2</v>
      </c>
      <c r="L136" s="23"/>
      <c r="M136" s="5"/>
      <c r="N136" s="6"/>
      <c r="O136" s="7"/>
      <c r="P136" s="8"/>
      <c r="Q136" s="7"/>
      <c r="R136" s="19"/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172" t="s">
        <v>233</v>
      </c>
      <c r="D137" s="172">
        <v>3</v>
      </c>
      <c r="E137" s="172">
        <v>26</v>
      </c>
      <c r="F137" s="172" t="s">
        <v>235</v>
      </c>
      <c r="G137" s="23">
        <v>14</v>
      </c>
      <c r="H137" s="23">
        <v>2</v>
      </c>
      <c r="I137" s="16">
        <v>2</v>
      </c>
      <c r="J137" s="24"/>
      <c r="K137" s="13">
        <v>2</v>
      </c>
      <c r="L137" s="23"/>
      <c r="M137" s="5"/>
      <c r="N137" s="6"/>
      <c r="O137" s="7"/>
      <c r="P137" s="8"/>
      <c r="Q137" s="7"/>
      <c r="R137" s="19"/>
      <c r="S137" s="23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172" t="s">
        <v>233</v>
      </c>
      <c r="D138" s="172">
        <v>3</v>
      </c>
      <c r="E138" s="172">
        <v>26</v>
      </c>
      <c r="F138" s="172" t="s">
        <v>235</v>
      </c>
      <c r="G138" s="23">
        <v>14</v>
      </c>
      <c r="H138" s="23">
        <v>7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/>
      <c r="U138" s="6"/>
      <c r="V138" s="7"/>
      <c r="W138" s="8"/>
      <c r="X138" s="7"/>
      <c r="Y138" s="7"/>
      <c r="Z138" s="12"/>
      <c r="AA138" s="19"/>
    </row>
    <row r="139" spans="1:27" ht="15.95" customHeight="1" x14ac:dyDescent="0.15">
      <c r="A139" s="1">
        <v>128</v>
      </c>
      <c r="B139" s="30">
        <v>1</v>
      </c>
      <c r="C139" s="172" t="s">
        <v>233</v>
      </c>
      <c r="D139" s="172">
        <v>3</v>
      </c>
      <c r="E139" s="172">
        <v>26</v>
      </c>
      <c r="F139" s="172" t="s">
        <v>235</v>
      </c>
      <c r="G139" s="23">
        <v>14</v>
      </c>
      <c r="H139" s="23">
        <v>2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/>
      <c r="U139" s="6"/>
      <c r="V139" s="7"/>
      <c r="W139" s="8"/>
      <c r="X139" s="7"/>
      <c r="Y139" s="7"/>
      <c r="Z139" s="12"/>
      <c r="AA139" s="19"/>
    </row>
    <row r="140" spans="1:27" ht="15.95" customHeight="1" x14ac:dyDescent="0.15">
      <c r="A140" s="1">
        <v>129</v>
      </c>
      <c r="B140" s="30">
        <v>1</v>
      </c>
      <c r="C140" s="172" t="s">
        <v>233</v>
      </c>
      <c r="D140" s="172">
        <v>3</v>
      </c>
      <c r="E140" s="172">
        <v>26</v>
      </c>
      <c r="F140" s="172" t="s">
        <v>235</v>
      </c>
      <c r="G140" s="23">
        <v>14</v>
      </c>
      <c r="H140" s="23">
        <v>5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>
        <v>1</v>
      </c>
      <c r="C141" s="172" t="s">
        <v>233</v>
      </c>
      <c r="D141" s="172">
        <v>3</v>
      </c>
      <c r="E141" s="172">
        <v>26</v>
      </c>
      <c r="F141" s="172" t="s">
        <v>235</v>
      </c>
      <c r="G141" s="23">
        <v>14</v>
      </c>
      <c r="H141" s="23">
        <v>8</v>
      </c>
      <c r="I141" s="16">
        <v>2</v>
      </c>
      <c r="J141" s="24"/>
      <c r="K141" s="13">
        <v>2</v>
      </c>
      <c r="L141" s="23"/>
      <c r="M141" s="5"/>
      <c r="N141" s="6"/>
      <c r="O141" s="7"/>
      <c r="P141" s="8"/>
      <c r="Q141" s="7"/>
      <c r="R141" s="19"/>
      <c r="S141" s="23">
        <v>2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2">
        <v>0</v>
      </c>
      <c r="AA141" s="19">
        <v>1</v>
      </c>
    </row>
    <row r="142" spans="1:27" ht="15.95" customHeight="1" x14ac:dyDescent="0.15">
      <c r="A142" s="1">
        <v>131</v>
      </c>
      <c r="B142" s="30">
        <v>1</v>
      </c>
      <c r="C142" s="172" t="s">
        <v>233</v>
      </c>
      <c r="D142" s="172">
        <v>3</v>
      </c>
      <c r="E142" s="172">
        <v>26</v>
      </c>
      <c r="F142" s="172" t="s">
        <v>235</v>
      </c>
      <c r="G142" s="23">
        <v>14</v>
      </c>
      <c r="H142" s="23">
        <v>2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>
        <v>1</v>
      </c>
      <c r="C143" s="172" t="s">
        <v>233</v>
      </c>
      <c r="D143" s="172">
        <v>3</v>
      </c>
      <c r="E143" s="172">
        <v>26</v>
      </c>
      <c r="F143" s="172" t="s">
        <v>235</v>
      </c>
      <c r="G143" s="23">
        <v>14</v>
      </c>
      <c r="H143" s="23">
        <v>2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/>
      <c r="U143" s="6"/>
      <c r="V143" s="7"/>
      <c r="W143" s="8"/>
      <c r="X143" s="7"/>
      <c r="Y143" s="7"/>
      <c r="Z143" s="12"/>
      <c r="AA143" s="19"/>
    </row>
    <row r="144" spans="1:27" ht="15.95" customHeight="1" x14ac:dyDescent="0.15">
      <c r="A144" s="1">
        <v>133</v>
      </c>
      <c r="B144" s="30">
        <v>1</v>
      </c>
      <c r="C144" s="172" t="s">
        <v>233</v>
      </c>
      <c r="D144" s="172">
        <v>3</v>
      </c>
      <c r="E144" s="172">
        <v>26</v>
      </c>
      <c r="F144" s="172" t="s">
        <v>235</v>
      </c>
      <c r="G144" s="23">
        <v>14</v>
      </c>
      <c r="H144" s="23">
        <v>3</v>
      </c>
      <c r="I144" s="16">
        <v>2</v>
      </c>
      <c r="J144" s="24"/>
      <c r="K144" s="13">
        <v>2</v>
      </c>
      <c r="L144" s="23"/>
      <c r="M144" s="5"/>
      <c r="N144" s="6"/>
      <c r="O144" s="7"/>
      <c r="P144" s="8"/>
      <c r="Q144" s="7"/>
      <c r="R144" s="19"/>
      <c r="S144" s="23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172" t="s">
        <v>233</v>
      </c>
      <c r="D145" s="172">
        <v>3</v>
      </c>
      <c r="E145" s="172">
        <v>26</v>
      </c>
      <c r="F145" s="172" t="s">
        <v>235</v>
      </c>
      <c r="G145" s="23">
        <v>13</v>
      </c>
      <c r="H145" s="23">
        <v>3</v>
      </c>
      <c r="I145" s="16">
        <v>2</v>
      </c>
      <c r="J145" s="24"/>
      <c r="K145" s="13">
        <v>2</v>
      </c>
      <c r="L145" s="23"/>
      <c r="M145" s="5"/>
      <c r="N145" s="6"/>
      <c r="O145" s="7"/>
      <c r="P145" s="8"/>
      <c r="Q145" s="7"/>
      <c r="R145" s="19"/>
      <c r="S145" s="23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2">
        <v>0</v>
      </c>
      <c r="AA145" s="19">
        <v>1</v>
      </c>
    </row>
    <row r="146" spans="1:27" ht="15.95" customHeight="1" x14ac:dyDescent="0.15">
      <c r="A146" s="1">
        <v>135</v>
      </c>
      <c r="B146" s="30">
        <v>1</v>
      </c>
      <c r="C146" s="172" t="s">
        <v>233</v>
      </c>
      <c r="D146" s="172">
        <v>3</v>
      </c>
      <c r="E146" s="172">
        <v>26</v>
      </c>
      <c r="F146" s="172" t="s">
        <v>235</v>
      </c>
      <c r="G146" s="23">
        <v>14</v>
      </c>
      <c r="H146" s="23">
        <v>3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0</v>
      </c>
      <c r="O146" s="7">
        <v>1</v>
      </c>
      <c r="P146" s="8">
        <v>0</v>
      </c>
      <c r="Q146" s="7">
        <v>0</v>
      </c>
      <c r="R146" s="19">
        <v>1</v>
      </c>
      <c r="S146" s="23"/>
      <c r="T146" s="5"/>
      <c r="U146" s="6"/>
      <c r="V146" s="7"/>
      <c r="W146" s="8"/>
      <c r="X146" s="7"/>
      <c r="Y146" s="7"/>
      <c r="Z146" s="12"/>
      <c r="AA146" s="19"/>
    </row>
    <row r="147" spans="1:27" ht="15.95" customHeight="1" x14ac:dyDescent="0.15">
      <c r="A147" s="1">
        <v>136</v>
      </c>
      <c r="B147" s="30">
        <v>1</v>
      </c>
      <c r="C147" s="172" t="s">
        <v>233</v>
      </c>
      <c r="D147" s="172">
        <v>3</v>
      </c>
      <c r="E147" s="172">
        <v>26</v>
      </c>
      <c r="F147" s="172" t="s">
        <v>235</v>
      </c>
      <c r="G147" s="23">
        <v>14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2</v>
      </c>
      <c r="O147" s="7">
        <v>0</v>
      </c>
      <c r="P147" s="8">
        <v>0</v>
      </c>
      <c r="Q147" s="7">
        <v>0</v>
      </c>
      <c r="R147" s="19">
        <v>2</v>
      </c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>
        <v>1</v>
      </c>
      <c r="C148" s="172" t="s">
        <v>233</v>
      </c>
      <c r="D148" s="172">
        <v>3</v>
      </c>
      <c r="E148" s="172">
        <v>26</v>
      </c>
      <c r="F148" s="172" t="s">
        <v>235</v>
      </c>
      <c r="G148" s="23">
        <v>14</v>
      </c>
      <c r="H148" s="23">
        <v>3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>
        <v>1</v>
      </c>
      <c r="C149" s="172" t="s">
        <v>233</v>
      </c>
      <c r="D149" s="172">
        <v>3</v>
      </c>
      <c r="E149" s="172">
        <v>26</v>
      </c>
      <c r="F149" s="172" t="s">
        <v>235</v>
      </c>
      <c r="G149" s="23">
        <v>14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>
        <v>1</v>
      </c>
      <c r="N149" s="6">
        <v>1</v>
      </c>
      <c r="O149" s="7">
        <v>0</v>
      </c>
      <c r="P149" s="8">
        <v>0</v>
      </c>
      <c r="Q149" s="7">
        <v>0</v>
      </c>
      <c r="R149" s="19">
        <v>2</v>
      </c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>
        <v>1</v>
      </c>
      <c r="C150" s="172" t="s">
        <v>233</v>
      </c>
      <c r="D150" s="172">
        <v>3</v>
      </c>
      <c r="E150" s="172">
        <v>26</v>
      </c>
      <c r="F150" s="172" t="s">
        <v>235</v>
      </c>
      <c r="G150" s="23">
        <v>14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>
        <v>1</v>
      </c>
      <c r="C151" s="172" t="s">
        <v>233</v>
      </c>
      <c r="D151" s="172">
        <v>3</v>
      </c>
      <c r="E151" s="172">
        <v>26</v>
      </c>
      <c r="F151" s="172" t="s">
        <v>235</v>
      </c>
      <c r="G151" s="23">
        <v>14</v>
      </c>
      <c r="H151" s="23">
        <v>2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>
        <v>1</v>
      </c>
      <c r="C152" s="172" t="s">
        <v>233</v>
      </c>
      <c r="D152" s="172">
        <v>3</v>
      </c>
      <c r="E152" s="172">
        <v>26</v>
      </c>
      <c r="F152" s="172" t="s">
        <v>235</v>
      </c>
      <c r="G152" s="23">
        <v>14</v>
      </c>
      <c r="H152" s="23">
        <v>6</v>
      </c>
      <c r="I152" s="16">
        <v>2</v>
      </c>
      <c r="J152" s="24"/>
      <c r="K152" s="13">
        <v>1</v>
      </c>
      <c r="L152" s="23">
        <v>1</v>
      </c>
      <c r="M152" s="5">
        <v>1</v>
      </c>
      <c r="N152" s="6">
        <v>0</v>
      </c>
      <c r="O152" s="7">
        <v>0</v>
      </c>
      <c r="P152" s="8">
        <v>0</v>
      </c>
      <c r="Q152" s="7">
        <v>0</v>
      </c>
      <c r="R152" s="19">
        <v>1</v>
      </c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>
        <v>1</v>
      </c>
      <c r="C153" s="172" t="s">
        <v>233</v>
      </c>
      <c r="D153" s="172">
        <v>3</v>
      </c>
      <c r="E153" s="172">
        <v>26</v>
      </c>
      <c r="F153" s="172" t="s">
        <v>235</v>
      </c>
      <c r="G153" s="23">
        <v>14</v>
      </c>
      <c r="H153" s="23">
        <v>3</v>
      </c>
      <c r="I153" s="16">
        <v>2</v>
      </c>
      <c r="J153" s="24"/>
      <c r="K153" s="13">
        <v>2</v>
      </c>
      <c r="L153" s="23"/>
      <c r="M153" s="5"/>
      <c r="N153" s="6"/>
      <c r="O153" s="7"/>
      <c r="P153" s="8"/>
      <c r="Q153" s="7"/>
      <c r="R153" s="19"/>
      <c r="S153" s="23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1</v>
      </c>
    </row>
    <row r="154" spans="1:27" ht="15.95" customHeight="1" x14ac:dyDescent="0.15">
      <c r="A154" s="1">
        <v>143</v>
      </c>
      <c r="B154" s="30">
        <v>1</v>
      </c>
      <c r="C154" s="172" t="s">
        <v>233</v>
      </c>
      <c r="D154" s="172">
        <v>3</v>
      </c>
      <c r="E154" s="172">
        <v>26</v>
      </c>
      <c r="F154" s="172" t="s">
        <v>235</v>
      </c>
      <c r="G154" s="23">
        <v>14</v>
      </c>
      <c r="H154" s="23">
        <v>2</v>
      </c>
      <c r="I154" s="16">
        <v>2</v>
      </c>
      <c r="J154" s="24"/>
      <c r="K154" s="13">
        <v>3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>
        <v>1</v>
      </c>
      <c r="T154" s="5">
        <v>0</v>
      </c>
      <c r="U154" s="6">
        <v>1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1</v>
      </c>
    </row>
    <row r="155" spans="1:27" ht="15.95" customHeight="1" x14ac:dyDescent="0.15">
      <c r="A155" s="1">
        <v>144</v>
      </c>
      <c r="B155" s="30">
        <v>1</v>
      </c>
      <c r="C155" s="172" t="s">
        <v>233</v>
      </c>
      <c r="D155" s="172">
        <v>3</v>
      </c>
      <c r="E155" s="172">
        <v>26</v>
      </c>
      <c r="F155" s="172" t="s">
        <v>235</v>
      </c>
      <c r="G155" s="23">
        <v>12</v>
      </c>
      <c r="H155" s="23">
        <v>4</v>
      </c>
      <c r="I155" s="16">
        <v>2</v>
      </c>
      <c r="J155" s="24"/>
      <c r="K155" s="13">
        <v>1</v>
      </c>
      <c r="L155" s="23">
        <v>2</v>
      </c>
      <c r="M155" s="5">
        <v>1</v>
      </c>
      <c r="N155" s="6">
        <v>1</v>
      </c>
      <c r="O155" s="7">
        <v>1</v>
      </c>
      <c r="P155" s="8">
        <v>0</v>
      </c>
      <c r="Q155" s="7">
        <v>0</v>
      </c>
      <c r="R155" s="19">
        <v>3</v>
      </c>
      <c r="S155" s="23"/>
      <c r="T155" s="5"/>
      <c r="U155" s="6"/>
      <c r="V155" s="7"/>
      <c r="W155" s="8"/>
      <c r="X155" s="7"/>
      <c r="Y155" s="7"/>
      <c r="Z155" s="12"/>
      <c r="AA155" s="19"/>
    </row>
    <row r="156" spans="1:27" ht="15.95" customHeight="1" x14ac:dyDescent="0.15">
      <c r="A156" s="1">
        <v>145</v>
      </c>
      <c r="B156" s="30">
        <v>1</v>
      </c>
      <c r="C156" s="172" t="s">
        <v>233</v>
      </c>
      <c r="D156" s="172">
        <v>3</v>
      </c>
      <c r="E156" s="172">
        <v>26</v>
      </c>
      <c r="F156" s="172" t="s">
        <v>235</v>
      </c>
      <c r="G156" s="23">
        <v>14</v>
      </c>
      <c r="H156" s="23">
        <v>6</v>
      </c>
      <c r="I156" s="16">
        <v>2</v>
      </c>
      <c r="J156" s="24"/>
      <c r="K156" s="13">
        <v>3</v>
      </c>
      <c r="L156" s="23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9">
        <v>1</v>
      </c>
      <c r="S156" s="23">
        <v>1</v>
      </c>
      <c r="T156" s="5">
        <v>0</v>
      </c>
      <c r="U156" s="6">
        <v>0</v>
      </c>
      <c r="V156" s="7">
        <v>1</v>
      </c>
      <c r="W156" s="8">
        <v>0</v>
      </c>
      <c r="X156" s="7">
        <v>0</v>
      </c>
      <c r="Y156" s="7">
        <v>0</v>
      </c>
      <c r="Z156" s="12">
        <v>0</v>
      </c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172" t="s">
        <v>233</v>
      </c>
      <c r="D157" s="172">
        <v>3</v>
      </c>
      <c r="E157" s="172">
        <v>26</v>
      </c>
      <c r="F157" s="172" t="s">
        <v>235</v>
      </c>
      <c r="G157" s="23">
        <v>14</v>
      </c>
      <c r="H157" s="23">
        <v>2</v>
      </c>
      <c r="I157" s="16">
        <v>2</v>
      </c>
      <c r="J157" s="24"/>
      <c r="K157" s="13">
        <v>1</v>
      </c>
      <c r="L157" s="23">
        <v>2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9">
        <v>1</v>
      </c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>
        <v>1</v>
      </c>
      <c r="C158" s="172" t="s">
        <v>233</v>
      </c>
      <c r="D158" s="172">
        <v>3</v>
      </c>
      <c r="E158" s="172">
        <v>26</v>
      </c>
      <c r="F158" s="172" t="s">
        <v>235</v>
      </c>
      <c r="G158" s="23">
        <v>14</v>
      </c>
      <c r="H158" s="23">
        <v>2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/>
      <c r="U158" s="6"/>
      <c r="V158" s="7"/>
      <c r="W158" s="8"/>
      <c r="X158" s="7"/>
      <c r="Y158" s="7"/>
      <c r="Z158" s="12"/>
      <c r="AA158" s="19"/>
    </row>
    <row r="159" spans="1:27" ht="15.95" customHeight="1" x14ac:dyDescent="0.15">
      <c r="A159" s="1">
        <v>148</v>
      </c>
      <c r="B159" s="30">
        <v>1</v>
      </c>
      <c r="C159" s="172" t="s">
        <v>233</v>
      </c>
      <c r="D159" s="172">
        <v>3</v>
      </c>
      <c r="E159" s="172">
        <v>26</v>
      </c>
      <c r="F159" s="172" t="s">
        <v>235</v>
      </c>
      <c r="G159" s="23">
        <v>13</v>
      </c>
      <c r="H159" s="23">
        <v>2</v>
      </c>
      <c r="I159" s="16">
        <v>2</v>
      </c>
      <c r="J159" s="24"/>
      <c r="K159" s="13">
        <v>2</v>
      </c>
      <c r="L159" s="23"/>
      <c r="M159" s="5"/>
      <c r="N159" s="6"/>
      <c r="O159" s="7"/>
      <c r="P159" s="8"/>
      <c r="Q159" s="7"/>
      <c r="R159" s="19"/>
      <c r="S159" s="23">
        <v>1</v>
      </c>
      <c r="T159" s="5">
        <v>0</v>
      </c>
      <c r="U159" s="6">
        <v>1</v>
      </c>
      <c r="V159" s="7">
        <v>0</v>
      </c>
      <c r="W159" s="8">
        <v>0</v>
      </c>
      <c r="X159" s="7">
        <v>1</v>
      </c>
      <c r="Y159" s="7">
        <v>0</v>
      </c>
      <c r="Z159" s="12">
        <v>0</v>
      </c>
      <c r="AA159" s="19">
        <v>2</v>
      </c>
    </row>
    <row r="160" spans="1:27" ht="15.95" customHeight="1" x14ac:dyDescent="0.15">
      <c r="A160" s="1">
        <v>149</v>
      </c>
      <c r="B160" s="30">
        <v>1</v>
      </c>
      <c r="C160" s="172" t="s">
        <v>233</v>
      </c>
      <c r="D160" s="172">
        <v>3</v>
      </c>
      <c r="E160" s="172">
        <v>26</v>
      </c>
      <c r="F160" s="172" t="s">
        <v>235</v>
      </c>
      <c r="G160" s="23">
        <v>14</v>
      </c>
      <c r="H160" s="23">
        <v>4</v>
      </c>
      <c r="I160" s="16">
        <v>2</v>
      </c>
      <c r="J160" s="24"/>
      <c r="K160" s="13">
        <v>1</v>
      </c>
      <c r="L160" s="23">
        <v>1</v>
      </c>
      <c r="M160" s="5">
        <v>2</v>
      </c>
      <c r="N160" s="6">
        <v>0</v>
      </c>
      <c r="O160" s="7">
        <v>0</v>
      </c>
      <c r="P160" s="8">
        <v>0</v>
      </c>
      <c r="Q160" s="7">
        <v>0</v>
      </c>
      <c r="R160" s="19">
        <v>2</v>
      </c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>
        <v>1</v>
      </c>
      <c r="C161" s="172" t="s">
        <v>233</v>
      </c>
      <c r="D161" s="172">
        <v>3</v>
      </c>
      <c r="E161" s="172">
        <v>26</v>
      </c>
      <c r="F161" s="172" t="s">
        <v>235</v>
      </c>
      <c r="G161" s="23">
        <v>14</v>
      </c>
      <c r="H161" s="23">
        <v>5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/>
      <c r="U161" s="6"/>
      <c r="V161" s="7"/>
      <c r="W161" s="8"/>
      <c r="X161" s="7"/>
      <c r="Y161" s="7"/>
      <c r="Z161" s="12"/>
      <c r="AA161" s="19"/>
    </row>
    <row r="162" spans="1:27" ht="15.95" customHeight="1" x14ac:dyDescent="0.15">
      <c r="A162" s="1">
        <v>151</v>
      </c>
      <c r="B162" s="30">
        <v>1</v>
      </c>
      <c r="C162" s="172" t="s">
        <v>233</v>
      </c>
      <c r="D162" s="172">
        <v>3</v>
      </c>
      <c r="E162" s="172">
        <v>26</v>
      </c>
      <c r="F162" s="172" t="s">
        <v>235</v>
      </c>
      <c r="G162" s="23">
        <v>14</v>
      </c>
      <c r="H162" s="23">
        <v>8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>
        <v>1</v>
      </c>
      <c r="C163" s="172" t="s">
        <v>233</v>
      </c>
      <c r="D163" s="172">
        <v>3</v>
      </c>
      <c r="E163" s="172">
        <v>26</v>
      </c>
      <c r="F163" s="172" t="s">
        <v>235</v>
      </c>
      <c r="G163" s="23">
        <v>13</v>
      </c>
      <c r="H163" s="23">
        <v>4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1</v>
      </c>
      <c r="P163" s="8">
        <v>0</v>
      </c>
      <c r="Q163" s="7">
        <v>0</v>
      </c>
      <c r="R163" s="19">
        <v>2</v>
      </c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1">
        <v>153</v>
      </c>
      <c r="B164" s="30">
        <v>1</v>
      </c>
      <c r="C164" s="172" t="s">
        <v>233</v>
      </c>
      <c r="D164" s="172">
        <v>3</v>
      </c>
      <c r="E164" s="172">
        <v>26</v>
      </c>
      <c r="F164" s="172" t="s">
        <v>235</v>
      </c>
      <c r="G164" s="23">
        <v>13</v>
      </c>
      <c r="H164" s="23">
        <v>8</v>
      </c>
      <c r="I164" s="16">
        <v>2</v>
      </c>
      <c r="J164" s="24"/>
      <c r="K164" s="13">
        <v>2</v>
      </c>
      <c r="L164" s="23"/>
      <c r="M164" s="5"/>
      <c r="N164" s="6"/>
      <c r="O164" s="7"/>
      <c r="P164" s="8"/>
      <c r="Q164" s="7"/>
      <c r="R164" s="19"/>
      <c r="S164" s="23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172" t="s">
        <v>233</v>
      </c>
      <c r="D165" s="172">
        <v>3</v>
      </c>
      <c r="E165" s="172">
        <v>26</v>
      </c>
      <c r="F165" s="172" t="s">
        <v>235</v>
      </c>
      <c r="G165" s="23">
        <v>13</v>
      </c>
      <c r="H165" s="23">
        <v>4</v>
      </c>
      <c r="I165" s="16">
        <v>2</v>
      </c>
      <c r="J165" s="24"/>
      <c r="K165" s="13">
        <v>1</v>
      </c>
      <c r="L165" s="23">
        <v>1</v>
      </c>
      <c r="M165" s="5">
        <v>1</v>
      </c>
      <c r="N165" s="6">
        <v>0</v>
      </c>
      <c r="O165" s="7">
        <v>0</v>
      </c>
      <c r="P165" s="8">
        <v>0</v>
      </c>
      <c r="Q165" s="7">
        <v>0</v>
      </c>
      <c r="R165" s="19">
        <v>1</v>
      </c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>
        <v>1</v>
      </c>
      <c r="C166" s="172" t="s">
        <v>233</v>
      </c>
      <c r="D166" s="172">
        <v>3</v>
      </c>
      <c r="E166" s="172">
        <v>26</v>
      </c>
      <c r="F166" s="172" t="s">
        <v>235</v>
      </c>
      <c r="G166" s="23">
        <v>13</v>
      </c>
      <c r="H166" s="23">
        <v>8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>
        <v>1</v>
      </c>
      <c r="C167" s="172" t="s">
        <v>233</v>
      </c>
      <c r="D167" s="172">
        <v>3</v>
      </c>
      <c r="E167" s="172">
        <v>26</v>
      </c>
      <c r="F167" s="172" t="s">
        <v>235</v>
      </c>
      <c r="G167" s="23">
        <v>13</v>
      </c>
      <c r="H167" s="23">
        <v>4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/>
      <c r="U167" s="6"/>
      <c r="V167" s="7"/>
      <c r="W167" s="8"/>
      <c r="X167" s="7"/>
      <c r="Y167" s="7"/>
      <c r="Z167" s="12"/>
      <c r="AA167" s="19"/>
    </row>
    <row r="168" spans="1:27" ht="15.95" customHeight="1" x14ac:dyDescent="0.15">
      <c r="A168" s="1">
        <v>157</v>
      </c>
      <c r="B168" s="30">
        <v>1</v>
      </c>
      <c r="C168" s="172" t="s">
        <v>233</v>
      </c>
      <c r="D168" s="172">
        <v>3</v>
      </c>
      <c r="E168" s="172">
        <v>26</v>
      </c>
      <c r="F168" s="172" t="s">
        <v>235</v>
      </c>
      <c r="G168" s="23">
        <v>13</v>
      </c>
      <c r="H168" s="23">
        <v>3</v>
      </c>
      <c r="I168" s="16">
        <v>2</v>
      </c>
      <c r="J168" s="24"/>
      <c r="K168" s="13">
        <v>1</v>
      </c>
      <c r="L168" s="23">
        <v>1</v>
      </c>
      <c r="M168" s="5">
        <v>1</v>
      </c>
      <c r="N168" s="6">
        <v>0</v>
      </c>
      <c r="O168" s="7">
        <v>0</v>
      </c>
      <c r="P168" s="8">
        <v>0</v>
      </c>
      <c r="Q168" s="7">
        <v>0</v>
      </c>
      <c r="R168" s="19">
        <v>1</v>
      </c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>
        <v>1</v>
      </c>
      <c r="C169" s="172" t="s">
        <v>233</v>
      </c>
      <c r="D169" s="172">
        <v>3</v>
      </c>
      <c r="E169" s="172">
        <v>26</v>
      </c>
      <c r="F169" s="172" t="s">
        <v>235</v>
      </c>
      <c r="G169" s="23">
        <v>13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>
        <v>1</v>
      </c>
      <c r="C170" s="172" t="s">
        <v>233</v>
      </c>
      <c r="D170" s="172">
        <v>3</v>
      </c>
      <c r="E170" s="172">
        <v>26</v>
      </c>
      <c r="F170" s="172" t="s">
        <v>235</v>
      </c>
      <c r="G170" s="23">
        <v>13</v>
      </c>
      <c r="H170" s="23">
        <v>9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9">
        <v>1</v>
      </c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>
        <v>1</v>
      </c>
      <c r="C171" s="172" t="s">
        <v>233</v>
      </c>
      <c r="D171" s="172">
        <v>3</v>
      </c>
      <c r="E171" s="172">
        <v>26</v>
      </c>
      <c r="F171" s="172" t="s">
        <v>235</v>
      </c>
      <c r="G171" s="23">
        <v>13</v>
      </c>
      <c r="H171" s="23">
        <v>5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>
        <v>1</v>
      </c>
      <c r="C172" s="172" t="s">
        <v>233</v>
      </c>
      <c r="D172" s="172">
        <v>3</v>
      </c>
      <c r="E172" s="172">
        <v>26</v>
      </c>
      <c r="F172" s="172" t="s">
        <v>235</v>
      </c>
      <c r="G172" s="23">
        <v>13</v>
      </c>
      <c r="H172" s="23">
        <v>2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/>
      <c r="U172" s="6"/>
      <c r="V172" s="7"/>
      <c r="W172" s="8"/>
      <c r="X172" s="7"/>
      <c r="Y172" s="7"/>
      <c r="Z172" s="12"/>
      <c r="AA172" s="19"/>
    </row>
    <row r="173" spans="1:27" ht="15.95" customHeight="1" x14ac:dyDescent="0.15">
      <c r="A173" s="1">
        <v>162</v>
      </c>
      <c r="B173" s="30">
        <v>1</v>
      </c>
      <c r="C173" s="172" t="s">
        <v>233</v>
      </c>
      <c r="D173" s="172">
        <v>3</v>
      </c>
      <c r="E173" s="172">
        <v>26</v>
      </c>
      <c r="F173" s="172" t="s">
        <v>235</v>
      </c>
      <c r="G173" s="23">
        <v>13</v>
      </c>
      <c r="H173" s="23">
        <v>3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1">
        <v>163</v>
      </c>
      <c r="B174" s="30">
        <v>1</v>
      </c>
      <c r="C174" s="172" t="s">
        <v>233</v>
      </c>
      <c r="D174" s="172">
        <v>3</v>
      </c>
      <c r="E174" s="172">
        <v>26</v>
      </c>
      <c r="F174" s="172" t="s">
        <v>235</v>
      </c>
      <c r="G174" s="23">
        <v>13</v>
      </c>
      <c r="H174" s="23">
        <v>5</v>
      </c>
      <c r="I174" s="16">
        <v>2</v>
      </c>
      <c r="J174" s="24"/>
      <c r="K174" s="13">
        <v>1</v>
      </c>
      <c r="L174" s="23">
        <v>3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>
        <v>1</v>
      </c>
      <c r="C175" s="172" t="s">
        <v>233</v>
      </c>
      <c r="D175" s="172">
        <v>3</v>
      </c>
      <c r="E175" s="172">
        <v>26</v>
      </c>
      <c r="F175" s="172" t="s">
        <v>235</v>
      </c>
      <c r="G175" s="23">
        <v>13</v>
      </c>
      <c r="H175" s="23">
        <v>1</v>
      </c>
      <c r="I175" s="16">
        <v>2</v>
      </c>
      <c r="J175" s="24"/>
      <c r="K175" s="13">
        <v>2</v>
      </c>
      <c r="L175" s="23"/>
      <c r="M175" s="5"/>
      <c r="N175" s="6"/>
      <c r="O175" s="7"/>
      <c r="P175" s="8"/>
      <c r="Q175" s="7"/>
      <c r="R175" s="19"/>
      <c r="S175" s="23">
        <v>1</v>
      </c>
      <c r="T175" s="5">
        <v>0</v>
      </c>
      <c r="U175" s="6">
        <v>0</v>
      </c>
      <c r="V175" s="7">
        <v>1</v>
      </c>
      <c r="W175" s="8">
        <v>0</v>
      </c>
      <c r="X175" s="7">
        <v>0</v>
      </c>
      <c r="Y175" s="7">
        <v>0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172" t="s">
        <v>233</v>
      </c>
      <c r="D176" s="172">
        <v>3</v>
      </c>
      <c r="E176" s="172">
        <v>26</v>
      </c>
      <c r="F176" s="172" t="s">
        <v>235</v>
      </c>
      <c r="G176" s="23">
        <v>13</v>
      </c>
      <c r="H176" s="23">
        <v>8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>
        <v>1</v>
      </c>
      <c r="C177" s="172" t="s">
        <v>233</v>
      </c>
      <c r="D177" s="172">
        <v>3</v>
      </c>
      <c r="E177" s="172">
        <v>26</v>
      </c>
      <c r="F177" s="172" t="s">
        <v>235</v>
      </c>
      <c r="G177" s="23">
        <v>13</v>
      </c>
      <c r="H177" s="23">
        <v>2</v>
      </c>
      <c r="I177" s="16">
        <v>2</v>
      </c>
      <c r="J177" s="24"/>
      <c r="K177" s="13">
        <v>3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172" t="s">
        <v>233</v>
      </c>
      <c r="D178" s="172">
        <v>3</v>
      </c>
      <c r="E178" s="172">
        <v>26</v>
      </c>
      <c r="F178" s="172" t="s">
        <v>235</v>
      </c>
      <c r="G178" s="23">
        <v>13</v>
      </c>
      <c r="H178" s="23">
        <v>4</v>
      </c>
      <c r="I178" s="16">
        <v>2</v>
      </c>
      <c r="J178" s="24"/>
      <c r="K178" s="13">
        <v>2</v>
      </c>
      <c r="L178" s="23"/>
      <c r="M178" s="5"/>
      <c r="N178" s="6"/>
      <c r="O178" s="7"/>
      <c r="P178" s="8"/>
      <c r="Q178" s="7"/>
      <c r="R178" s="19"/>
      <c r="S178" s="23">
        <v>2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2">
        <v>0</v>
      </c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172" t="s">
        <v>233</v>
      </c>
      <c r="D179" s="172">
        <v>3</v>
      </c>
      <c r="E179" s="172">
        <v>26</v>
      </c>
      <c r="F179" s="172" t="s">
        <v>235</v>
      </c>
      <c r="G179" s="23">
        <v>13</v>
      </c>
      <c r="H179" s="23">
        <v>8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1">
        <v>169</v>
      </c>
      <c r="B180" s="30">
        <v>1</v>
      </c>
      <c r="C180" s="172" t="s">
        <v>233</v>
      </c>
      <c r="D180" s="172">
        <v>3</v>
      </c>
      <c r="E180" s="172">
        <v>26</v>
      </c>
      <c r="F180" s="172" t="s">
        <v>235</v>
      </c>
      <c r="G180" s="23">
        <v>13</v>
      </c>
      <c r="H180" s="23">
        <v>8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/>
      <c r="U180" s="6"/>
      <c r="V180" s="7"/>
      <c r="W180" s="8"/>
      <c r="X180" s="7"/>
      <c r="Y180" s="7"/>
      <c r="Z180" s="12"/>
      <c r="AA180" s="19"/>
    </row>
    <row r="181" spans="1:27" ht="15.95" customHeight="1" x14ac:dyDescent="0.15">
      <c r="A181" s="1">
        <v>170</v>
      </c>
      <c r="B181" s="30">
        <v>1</v>
      </c>
      <c r="C181" s="172" t="s">
        <v>233</v>
      </c>
      <c r="D181" s="172">
        <v>3</v>
      </c>
      <c r="E181" s="172">
        <v>26</v>
      </c>
      <c r="F181" s="172" t="s">
        <v>235</v>
      </c>
      <c r="G181" s="23">
        <v>13</v>
      </c>
      <c r="H181" s="23">
        <v>2</v>
      </c>
      <c r="I181" s="16">
        <v>2</v>
      </c>
      <c r="J181" s="24"/>
      <c r="K181" s="13">
        <v>2</v>
      </c>
      <c r="L181" s="23"/>
      <c r="M181" s="5"/>
      <c r="N181" s="6"/>
      <c r="O181" s="7"/>
      <c r="P181" s="8"/>
      <c r="Q181" s="7"/>
      <c r="R181" s="19"/>
      <c r="S181" s="23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1</v>
      </c>
    </row>
    <row r="182" spans="1:27" ht="15.95" customHeight="1" x14ac:dyDescent="0.15">
      <c r="A182" s="1">
        <v>171</v>
      </c>
      <c r="B182" s="30">
        <v>1</v>
      </c>
      <c r="C182" s="172" t="s">
        <v>233</v>
      </c>
      <c r="D182" s="172">
        <v>3</v>
      </c>
      <c r="E182" s="172">
        <v>26</v>
      </c>
      <c r="F182" s="172" t="s">
        <v>235</v>
      </c>
      <c r="G182" s="23">
        <v>13</v>
      </c>
      <c r="H182" s="23">
        <v>2</v>
      </c>
      <c r="I182" s="16">
        <v>2</v>
      </c>
      <c r="J182" s="24"/>
      <c r="K182" s="13">
        <v>2</v>
      </c>
      <c r="L182" s="23"/>
      <c r="M182" s="5"/>
      <c r="N182" s="6"/>
      <c r="O182" s="7"/>
      <c r="P182" s="8"/>
      <c r="Q182" s="7"/>
      <c r="R182" s="19"/>
      <c r="S182" s="23">
        <v>1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1</v>
      </c>
    </row>
    <row r="183" spans="1:27" ht="15.95" customHeight="1" x14ac:dyDescent="0.15">
      <c r="A183" s="1">
        <v>172</v>
      </c>
      <c r="B183" s="30">
        <v>1</v>
      </c>
      <c r="C183" s="172" t="s">
        <v>233</v>
      </c>
      <c r="D183" s="172">
        <v>3</v>
      </c>
      <c r="E183" s="172">
        <v>26</v>
      </c>
      <c r="F183" s="172" t="s">
        <v>235</v>
      </c>
      <c r="G183" s="23">
        <v>13</v>
      </c>
      <c r="H183" s="23">
        <v>3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>
        <v>1</v>
      </c>
      <c r="C184" s="172" t="s">
        <v>233</v>
      </c>
      <c r="D184" s="172">
        <v>3</v>
      </c>
      <c r="E184" s="172">
        <v>26</v>
      </c>
      <c r="F184" s="172" t="s">
        <v>235</v>
      </c>
      <c r="G184" s="23">
        <v>13</v>
      </c>
      <c r="H184" s="23">
        <v>8</v>
      </c>
      <c r="I184" s="16">
        <v>2</v>
      </c>
      <c r="J184" s="24"/>
      <c r="K184" s="13">
        <v>1</v>
      </c>
      <c r="L184" s="23">
        <v>2</v>
      </c>
      <c r="M184" s="5">
        <v>1</v>
      </c>
      <c r="N184" s="6">
        <v>0</v>
      </c>
      <c r="O184" s="7">
        <v>0</v>
      </c>
      <c r="P184" s="8">
        <v>0</v>
      </c>
      <c r="Q184" s="7">
        <v>0</v>
      </c>
      <c r="R184" s="19">
        <v>1</v>
      </c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>
        <v>1</v>
      </c>
      <c r="C185" s="172" t="s">
        <v>233</v>
      </c>
      <c r="D185" s="172">
        <v>3</v>
      </c>
      <c r="E185" s="172">
        <v>26</v>
      </c>
      <c r="F185" s="172" t="s">
        <v>235</v>
      </c>
      <c r="G185" s="23">
        <v>13</v>
      </c>
      <c r="H185" s="23">
        <v>4</v>
      </c>
      <c r="I185" s="16">
        <v>2</v>
      </c>
      <c r="J185" s="24"/>
      <c r="K185" s="13">
        <v>2</v>
      </c>
      <c r="L185" s="23"/>
      <c r="M185" s="5"/>
      <c r="N185" s="6"/>
      <c r="O185" s="7"/>
      <c r="P185" s="8"/>
      <c r="Q185" s="7"/>
      <c r="R185" s="19"/>
      <c r="S185" s="23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2">
        <v>0</v>
      </c>
      <c r="AA185" s="19">
        <v>1</v>
      </c>
    </row>
    <row r="186" spans="1:27" ht="15.95" customHeight="1" x14ac:dyDescent="0.15">
      <c r="A186" s="1">
        <v>175</v>
      </c>
      <c r="B186" s="30">
        <v>1</v>
      </c>
      <c r="C186" s="172" t="s">
        <v>233</v>
      </c>
      <c r="D186" s="172">
        <v>3</v>
      </c>
      <c r="E186" s="172">
        <v>26</v>
      </c>
      <c r="F186" s="172" t="s">
        <v>235</v>
      </c>
      <c r="G186" s="23">
        <v>10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>
        <v>1</v>
      </c>
      <c r="C187" s="172" t="s">
        <v>233</v>
      </c>
      <c r="D187" s="172">
        <v>3</v>
      </c>
      <c r="E187" s="172">
        <v>26</v>
      </c>
      <c r="F187" s="172" t="s">
        <v>235</v>
      </c>
      <c r="G187" s="23">
        <v>13</v>
      </c>
      <c r="H187" s="23">
        <v>7</v>
      </c>
      <c r="I187" s="16">
        <v>2</v>
      </c>
      <c r="J187" s="24"/>
      <c r="K187" s="13">
        <v>1</v>
      </c>
      <c r="L187" s="23">
        <v>1</v>
      </c>
      <c r="M187" s="5">
        <v>1</v>
      </c>
      <c r="N187" s="6">
        <v>0</v>
      </c>
      <c r="O187" s="7">
        <v>0</v>
      </c>
      <c r="P187" s="8">
        <v>0</v>
      </c>
      <c r="Q187" s="7">
        <v>0</v>
      </c>
      <c r="R187" s="19">
        <v>1</v>
      </c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>
        <v>1</v>
      </c>
      <c r="C188" s="172" t="s">
        <v>233</v>
      </c>
      <c r="D188" s="172">
        <v>3</v>
      </c>
      <c r="E188" s="172">
        <v>26</v>
      </c>
      <c r="F188" s="172" t="s">
        <v>235</v>
      </c>
      <c r="G188" s="23">
        <v>13</v>
      </c>
      <c r="H188" s="23">
        <v>4</v>
      </c>
      <c r="I188" s="16">
        <v>2</v>
      </c>
      <c r="J188" s="24"/>
      <c r="K188" s="13">
        <v>3</v>
      </c>
      <c r="L188" s="23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9">
        <v>1</v>
      </c>
      <c r="S188" s="23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1</v>
      </c>
      <c r="Z188" s="12">
        <v>0</v>
      </c>
      <c r="AA188" s="19">
        <v>1</v>
      </c>
    </row>
    <row r="189" spans="1:27" ht="15.95" customHeight="1" x14ac:dyDescent="0.15">
      <c r="A189" s="1">
        <v>178</v>
      </c>
      <c r="B189" s="30">
        <v>1</v>
      </c>
      <c r="C189" s="172" t="s">
        <v>233</v>
      </c>
      <c r="D189" s="172">
        <v>3</v>
      </c>
      <c r="E189" s="172">
        <v>26</v>
      </c>
      <c r="F189" s="172" t="s">
        <v>235</v>
      </c>
      <c r="G189" s="23">
        <v>13</v>
      </c>
      <c r="H189" s="23">
        <v>2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1">
        <v>179</v>
      </c>
      <c r="B190" s="30">
        <v>1</v>
      </c>
      <c r="C190" s="172" t="s">
        <v>233</v>
      </c>
      <c r="D190" s="172">
        <v>3</v>
      </c>
      <c r="E190" s="172">
        <v>26</v>
      </c>
      <c r="F190" s="172" t="s">
        <v>235</v>
      </c>
      <c r="G190" s="23">
        <v>13</v>
      </c>
      <c r="H190" s="23">
        <v>2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/>
      <c r="U190" s="6"/>
      <c r="V190" s="7"/>
      <c r="W190" s="8"/>
      <c r="X190" s="7"/>
      <c r="Y190" s="7"/>
      <c r="Z190" s="12"/>
      <c r="AA190" s="19"/>
    </row>
    <row r="191" spans="1:27" ht="15.95" customHeight="1" x14ac:dyDescent="0.15">
      <c r="A191" s="1">
        <v>180</v>
      </c>
      <c r="B191" s="30">
        <v>1</v>
      </c>
      <c r="C191" s="172" t="s">
        <v>233</v>
      </c>
      <c r="D191" s="172">
        <v>3</v>
      </c>
      <c r="E191" s="172">
        <v>26</v>
      </c>
      <c r="F191" s="172" t="s">
        <v>235</v>
      </c>
      <c r="G191" s="23">
        <v>13</v>
      </c>
      <c r="H191" s="23">
        <v>2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/>
      <c r="U191" s="6"/>
      <c r="V191" s="7"/>
      <c r="W191" s="8"/>
      <c r="X191" s="7"/>
      <c r="Y191" s="7"/>
      <c r="Z191" s="12"/>
      <c r="AA191" s="19"/>
    </row>
    <row r="192" spans="1:27" ht="15.95" customHeight="1" x14ac:dyDescent="0.15">
      <c r="A192" s="1">
        <v>181</v>
      </c>
      <c r="B192" s="30">
        <v>1</v>
      </c>
      <c r="C192" s="172" t="s">
        <v>233</v>
      </c>
      <c r="D192" s="172">
        <v>3</v>
      </c>
      <c r="E192" s="172">
        <v>26</v>
      </c>
      <c r="F192" s="172" t="s">
        <v>235</v>
      </c>
      <c r="G192" s="23">
        <v>12</v>
      </c>
      <c r="H192" s="23">
        <v>2</v>
      </c>
      <c r="I192" s="16">
        <v>2</v>
      </c>
      <c r="J192" s="24"/>
      <c r="K192" s="13">
        <v>2</v>
      </c>
      <c r="L192" s="23"/>
      <c r="M192" s="5"/>
      <c r="N192" s="6"/>
      <c r="O192" s="7"/>
      <c r="P192" s="8"/>
      <c r="Q192" s="7"/>
      <c r="R192" s="19"/>
      <c r="S192" s="23">
        <v>1</v>
      </c>
      <c r="T192" s="5">
        <v>0</v>
      </c>
      <c r="U192" s="6">
        <v>1</v>
      </c>
      <c r="V192" s="7">
        <v>0</v>
      </c>
      <c r="W192" s="8">
        <v>0</v>
      </c>
      <c r="X192" s="7">
        <v>2</v>
      </c>
      <c r="Y192" s="7">
        <v>0</v>
      </c>
      <c r="Z192" s="12">
        <v>0</v>
      </c>
      <c r="AA192" s="19">
        <v>3</v>
      </c>
    </row>
    <row r="193" spans="1:27" ht="15.95" customHeight="1" x14ac:dyDescent="0.15">
      <c r="A193" s="1">
        <v>182</v>
      </c>
      <c r="B193" s="30">
        <v>1</v>
      </c>
      <c r="C193" s="172" t="s">
        <v>233</v>
      </c>
      <c r="D193" s="172">
        <v>3</v>
      </c>
      <c r="E193" s="172">
        <v>26</v>
      </c>
      <c r="F193" s="172" t="s">
        <v>235</v>
      </c>
      <c r="G193" s="23">
        <v>12</v>
      </c>
      <c r="H193" s="23">
        <v>5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9">
        <v>1</v>
      </c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1">
        <v>183</v>
      </c>
      <c r="B194" s="30">
        <v>1</v>
      </c>
      <c r="C194" s="172" t="s">
        <v>233</v>
      </c>
      <c r="D194" s="172">
        <v>3</v>
      </c>
      <c r="E194" s="172">
        <v>26</v>
      </c>
      <c r="F194" s="172" t="s">
        <v>235</v>
      </c>
      <c r="G194" s="23">
        <v>13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9">
        <v>1</v>
      </c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>
        <v>1</v>
      </c>
      <c r="C195" s="172" t="s">
        <v>233</v>
      </c>
      <c r="D195" s="172">
        <v>3</v>
      </c>
      <c r="E195" s="172">
        <v>26</v>
      </c>
      <c r="F195" s="172" t="s">
        <v>235</v>
      </c>
      <c r="G195" s="23">
        <v>11</v>
      </c>
      <c r="H195" s="23">
        <v>2</v>
      </c>
      <c r="I195" s="16">
        <v>2</v>
      </c>
      <c r="J195" s="24"/>
      <c r="K195" s="13">
        <v>2</v>
      </c>
      <c r="L195" s="23"/>
      <c r="M195" s="5"/>
      <c r="N195" s="6"/>
      <c r="O195" s="7"/>
      <c r="P195" s="8"/>
      <c r="Q195" s="7"/>
      <c r="R195" s="19"/>
      <c r="S195" s="23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1</v>
      </c>
    </row>
    <row r="196" spans="1:27" ht="15.95" customHeight="1" x14ac:dyDescent="0.15">
      <c r="A196" s="1">
        <v>185</v>
      </c>
      <c r="B196" s="30">
        <v>1</v>
      </c>
      <c r="C196" s="172" t="s">
        <v>233</v>
      </c>
      <c r="D196" s="172">
        <v>3</v>
      </c>
      <c r="E196" s="172">
        <v>26</v>
      </c>
      <c r="F196" s="172" t="s">
        <v>235</v>
      </c>
      <c r="G196" s="23">
        <v>12</v>
      </c>
      <c r="H196" s="23">
        <v>2</v>
      </c>
      <c r="I196" s="16">
        <v>2</v>
      </c>
      <c r="J196" s="24"/>
      <c r="K196" s="13">
        <v>3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1</v>
      </c>
    </row>
    <row r="197" spans="1:27" ht="15.95" customHeight="1" x14ac:dyDescent="0.15">
      <c r="A197" s="1">
        <v>186</v>
      </c>
      <c r="B197" s="30">
        <v>1</v>
      </c>
      <c r="C197" s="172" t="s">
        <v>233</v>
      </c>
      <c r="D197" s="172">
        <v>3</v>
      </c>
      <c r="E197" s="172">
        <v>26</v>
      </c>
      <c r="F197" s="172" t="s">
        <v>235</v>
      </c>
      <c r="G197" s="23">
        <v>12</v>
      </c>
      <c r="H197" s="23">
        <v>7</v>
      </c>
      <c r="I197" s="16">
        <v>2</v>
      </c>
      <c r="J197" s="24"/>
      <c r="K197" s="13">
        <v>1</v>
      </c>
      <c r="L197" s="23">
        <v>2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9">
        <v>1</v>
      </c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>
        <v>1</v>
      </c>
      <c r="C198" s="172" t="s">
        <v>233</v>
      </c>
      <c r="D198" s="172">
        <v>3</v>
      </c>
      <c r="E198" s="172">
        <v>26</v>
      </c>
      <c r="F198" s="172" t="s">
        <v>235</v>
      </c>
      <c r="G198" s="23">
        <v>12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9">
        <v>1</v>
      </c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>
        <v>1</v>
      </c>
      <c r="C199" s="172" t="s">
        <v>233</v>
      </c>
      <c r="D199" s="172">
        <v>3</v>
      </c>
      <c r="E199" s="172">
        <v>26</v>
      </c>
      <c r="F199" s="172" t="s">
        <v>235</v>
      </c>
      <c r="G199" s="23">
        <v>12</v>
      </c>
      <c r="H199" s="23">
        <v>2</v>
      </c>
      <c r="I199" s="16">
        <v>2</v>
      </c>
      <c r="J199" s="24"/>
      <c r="K199" s="13">
        <v>2</v>
      </c>
      <c r="L199" s="23"/>
      <c r="M199" s="5"/>
      <c r="N199" s="6"/>
      <c r="O199" s="7"/>
      <c r="P199" s="8"/>
      <c r="Q199" s="7"/>
      <c r="R199" s="19"/>
      <c r="S199" s="23">
        <v>1</v>
      </c>
      <c r="T199" s="5">
        <v>0</v>
      </c>
      <c r="U199" s="6">
        <v>1</v>
      </c>
      <c r="V199" s="7">
        <v>0</v>
      </c>
      <c r="W199" s="8">
        <v>0</v>
      </c>
      <c r="X199" s="7">
        <v>1</v>
      </c>
      <c r="Y199" s="7">
        <v>0</v>
      </c>
      <c r="Z199" s="12">
        <v>0</v>
      </c>
      <c r="AA199" s="19">
        <v>2</v>
      </c>
    </row>
    <row r="200" spans="1:27" ht="15.95" customHeight="1" x14ac:dyDescent="0.15">
      <c r="A200" s="1">
        <v>189</v>
      </c>
      <c r="B200" s="30">
        <v>1</v>
      </c>
      <c r="C200" s="172" t="s">
        <v>233</v>
      </c>
      <c r="D200" s="172">
        <v>3</v>
      </c>
      <c r="E200" s="172">
        <v>26</v>
      </c>
      <c r="F200" s="172" t="s">
        <v>235</v>
      </c>
      <c r="G200" s="23">
        <v>10</v>
      </c>
      <c r="H200" s="23">
        <v>1</v>
      </c>
      <c r="I200" s="16">
        <v>2</v>
      </c>
      <c r="J200" s="24"/>
      <c r="K200" s="13">
        <v>2</v>
      </c>
      <c r="L200" s="23"/>
      <c r="M200" s="5"/>
      <c r="N200" s="6"/>
      <c r="O200" s="7"/>
      <c r="P200" s="8"/>
      <c r="Q200" s="7"/>
      <c r="R200" s="19"/>
      <c r="S200" s="23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172" t="s">
        <v>233</v>
      </c>
      <c r="D201" s="172">
        <v>3</v>
      </c>
      <c r="E201" s="172">
        <v>26</v>
      </c>
      <c r="F201" s="172" t="s">
        <v>235</v>
      </c>
      <c r="G201" s="23">
        <v>12</v>
      </c>
      <c r="H201" s="23">
        <v>2</v>
      </c>
      <c r="I201" s="16">
        <v>2</v>
      </c>
      <c r="J201" s="24"/>
      <c r="K201" s="13">
        <v>3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>
        <v>1</v>
      </c>
      <c r="T201" s="5">
        <v>0</v>
      </c>
      <c r="U201" s="6">
        <v>1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1</v>
      </c>
    </row>
    <row r="202" spans="1:27" ht="15.95" customHeight="1" x14ac:dyDescent="0.15">
      <c r="A202" s="1">
        <v>191</v>
      </c>
      <c r="B202" s="30">
        <v>1</v>
      </c>
      <c r="C202" s="172" t="s">
        <v>233</v>
      </c>
      <c r="D202" s="172">
        <v>3</v>
      </c>
      <c r="E202" s="172">
        <v>26</v>
      </c>
      <c r="F202" s="172" t="s">
        <v>235</v>
      </c>
      <c r="G202" s="23">
        <v>12</v>
      </c>
      <c r="H202" s="23">
        <v>4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>
        <v>1</v>
      </c>
      <c r="C203" s="172" t="s">
        <v>233</v>
      </c>
      <c r="D203" s="172">
        <v>3</v>
      </c>
      <c r="E203" s="172">
        <v>26</v>
      </c>
      <c r="F203" s="172" t="s">
        <v>235</v>
      </c>
      <c r="G203" s="23">
        <v>12</v>
      </c>
      <c r="H203" s="23">
        <v>7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0</v>
      </c>
      <c r="O203" s="7">
        <v>1</v>
      </c>
      <c r="P203" s="8">
        <v>0</v>
      </c>
      <c r="Q203" s="7">
        <v>0</v>
      </c>
      <c r="R203" s="19">
        <v>1</v>
      </c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1">
        <v>193</v>
      </c>
      <c r="B204" s="30">
        <v>1</v>
      </c>
      <c r="C204" s="172" t="s">
        <v>233</v>
      </c>
      <c r="D204" s="172">
        <v>3</v>
      </c>
      <c r="E204" s="172">
        <v>26</v>
      </c>
      <c r="F204" s="172" t="s">
        <v>235</v>
      </c>
      <c r="G204" s="23">
        <v>12</v>
      </c>
      <c r="H204" s="23">
        <v>4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>
        <v>1</v>
      </c>
      <c r="C205" s="172" t="s">
        <v>233</v>
      </c>
      <c r="D205" s="172">
        <v>3</v>
      </c>
      <c r="E205" s="172">
        <v>26</v>
      </c>
      <c r="F205" s="172" t="s">
        <v>235</v>
      </c>
      <c r="G205" s="23">
        <v>12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>
        <v>1</v>
      </c>
      <c r="C206" s="172" t="s">
        <v>233</v>
      </c>
      <c r="D206" s="172">
        <v>3</v>
      </c>
      <c r="E206" s="172">
        <v>26</v>
      </c>
      <c r="F206" s="172" t="s">
        <v>235</v>
      </c>
      <c r="G206" s="23">
        <v>12</v>
      </c>
      <c r="H206" s="23">
        <v>8</v>
      </c>
      <c r="I206" s="16">
        <v>2</v>
      </c>
      <c r="J206" s="24"/>
      <c r="K206" s="13">
        <v>1</v>
      </c>
      <c r="L206" s="23">
        <v>1</v>
      </c>
      <c r="M206" s="5">
        <v>1</v>
      </c>
      <c r="N206" s="6">
        <v>0</v>
      </c>
      <c r="O206" s="7">
        <v>0</v>
      </c>
      <c r="P206" s="8">
        <v>0</v>
      </c>
      <c r="Q206" s="7">
        <v>0</v>
      </c>
      <c r="R206" s="19">
        <v>1</v>
      </c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>
        <v>1</v>
      </c>
      <c r="C207" s="172" t="s">
        <v>233</v>
      </c>
      <c r="D207" s="172">
        <v>3</v>
      </c>
      <c r="E207" s="172">
        <v>26</v>
      </c>
      <c r="F207" s="172" t="s">
        <v>235</v>
      </c>
      <c r="G207" s="23">
        <v>12</v>
      </c>
      <c r="H207" s="23">
        <v>5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1</v>
      </c>
      <c r="P207" s="8">
        <v>0</v>
      </c>
      <c r="Q207" s="7">
        <v>0</v>
      </c>
      <c r="R207" s="19">
        <v>2</v>
      </c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1">
        <v>197</v>
      </c>
      <c r="B208" s="30">
        <v>1</v>
      </c>
      <c r="C208" s="172" t="s">
        <v>233</v>
      </c>
      <c r="D208" s="172">
        <v>3</v>
      </c>
      <c r="E208" s="172">
        <v>26</v>
      </c>
      <c r="F208" s="172" t="s">
        <v>235</v>
      </c>
      <c r="G208" s="23">
        <v>12</v>
      </c>
      <c r="H208" s="23">
        <v>2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/>
      <c r="U208" s="6"/>
      <c r="V208" s="7"/>
      <c r="W208" s="8"/>
      <c r="X208" s="7"/>
      <c r="Y208" s="7"/>
      <c r="Z208" s="12"/>
      <c r="AA208" s="19"/>
    </row>
    <row r="209" spans="1:27" ht="15.95" customHeight="1" x14ac:dyDescent="0.15">
      <c r="A209" s="1">
        <v>198</v>
      </c>
      <c r="B209" s="30">
        <v>1</v>
      </c>
      <c r="C209" s="172" t="s">
        <v>233</v>
      </c>
      <c r="D209" s="172">
        <v>3</v>
      </c>
      <c r="E209" s="172">
        <v>26</v>
      </c>
      <c r="F209" s="172" t="s">
        <v>235</v>
      </c>
      <c r="G209" s="23">
        <v>12</v>
      </c>
      <c r="H209" s="23">
        <v>7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9">
        <v>1</v>
      </c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>
        <v>1</v>
      </c>
      <c r="C210" s="172" t="s">
        <v>233</v>
      </c>
      <c r="D210" s="172">
        <v>3</v>
      </c>
      <c r="E210" s="172">
        <v>26</v>
      </c>
      <c r="F210" s="172" t="s">
        <v>235</v>
      </c>
      <c r="G210" s="23">
        <v>12</v>
      </c>
      <c r="H210" s="23">
        <v>9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1</v>
      </c>
      <c r="P210" s="8">
        <v>0</v>
      </c>
      <c r="Q210" s="7">
        <v>0</v>
      </c>
      <c r="R210" s="19">
        <v>2</v>
      </c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>
        <v>1</v>
      </c>
      <c r="C211" s="172" t="s">
        <v>233</v>
      </c>
      <c r="D211" s="172">
        <v>3</v>
      </c>
      <c r="E211" s="172">
        <v>26</v>
      </c>
      <c r="F211" s="172" t="s">
        <v>235</v>
      </c>
      <c r="G211" s="23">
        <v>12</v>
      </c>
      <c r="H211" s="23">
        <v>2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1">
        <v>201</v>
      </c>
      <c r="B212" s="30">
        <v>1</v>
      </c>
      <c r="C212" s="172" t="s">
        <v>233</v>
      </c>
      <c r="D212" s="172">
        <v>3</v>
      </c>
      <c r="E212" s="172">
        <v>26</v>
      </c>
      <c r="F212" s="172" t="s">
        <v>235</v>
      </c>
      <c r="G212" s="23">
        <v>12</v>
      </c>
      <c r="H212" s="23">
        <v>3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9">
        <v>1</v>
      </c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>
        <v>1</v>
      </c>
      <c r="C213" s="172" t="s">
        <v>233</v>
      </c>
      <c r="D213" s="172">
        <v>3</v>
      </c>
      <c r="E213" s="172">
        <v>26</v>
      </c>
      <c r="F213" s="172" t="s">
        <v>235</v>
      </c>
      <c r="G213" s="23">
        <v>12</v>
      </c>
      <c r="H213" s="23">
        <v>6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0</v>
      </c>
      <c r="O213" s="7">
        <v>1</v>
      </c>
      <c r="P213" s="8">
        <v>0</v>
      </c>
      <c r="Q213" s="7">
        <v>0</v>
      </c>
      <c r="R213" s="19">
        <v>1</v>
      </c>
      <c r="S213" s="23"/>
      <c r="T213" s="5"/>
      <c r="U213" s="6"/>
      <c r="V213" s="7"/>
      <c r="W213" s="8"/>
      <c r="X213" s="7"/>
      <c r="Y213" s="7"/>
      <c r="Z213" s="12"/>
      <c r="AA213" s="19"/>
    </row>
    <row r="214" spans="1:27" ht="15.95" customHeight="1" x14ac:dyDescent="0.15">
      <c r="A214" s="1">
        <v>203</v>
      </c>
      <c r="B214" s="30">
        <v>1</v>
      </c>
      <c r="C214" s="172" t="s">
        <v>233</v>
      </c>
      <c r="D214" s="172">
        <v>3</v>
      </c>
      <c r="E214" s="172">
        <v>26</v>
      </c>
      <c r="F214" s="172" t="s">
        <v>235</v>
      </c>
      <c r="G214" s="23">
        <v>12</v>
      </c>
      <c r="H214" s="23">
        <v>5</v>
      </c>
      <c r="I214" s="16">
        <v>2</v>
      </c>
      <c r="J214" s="24"/>
      <c r="K214" s="13">
        <v>2</v>
      </c>
      <c r="L214" s="23"/>
      <c r="M214" s="5"/>
      <c r="N214" s="6"/>
      <c r="O214" s="7"/>
      <c r="P214" s="8"/>
      <c r="Q214" s="7"/>
      <c r="R214" s="19"/>
      <c r="S214" s="23">
        <v>1</v>
      </c>
      <c r="T214" s="5">
        <v>0</v>
      </c>
      <c r="U214" s="6">
        <v>2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2</v>
      </c>
    </row>
    <row r="215" spans="1:27" ht="15.95" customHeight="1" x14ac:dyDescent="0.15">
      <c r="A215" s="1">
        <v>204</v>
      </c>
      <c r="B215" s="30">
        <v>1</v>
      </c>
      <c r="C215" s="172" t="s">
        <v>233</v>
      </c>
      <c r="D215" s="172">
        <v>3</v>
      </c>
      <c r="E215" s="172">
        <v>26</v>
      </c>
      <c r="F215" s="172" t="s">
        <v>235</v>
      </c>
      <c r="G215" s="23">
        <v>11</v>
      </c>
      <c r="H215" s="23">
        <v>5</v>
      </c>
      <c r="I215" s="16">
        <v>2</v>
      </c>
      <c r="J215" s="24"/>
      <c r="K215" s="13">
        <v>1</v>
      </c>
      <c r="L215" s="23">
        <v>2</v>
      </c>
      <c r="M215" s="5">
        <v>1</v>
      </c>
      <c r="N215" s="6">
        <v>1</v>
      </c>
      <c r="O215" s="7">
        <v>1</v>
      </c>
      <c r="P215" s="8">
        <v>0</v>
      </c>
      <c r="Q215" s="7">
        <v>0</v>
      </c>
      <c r="R215" s="19">
        <v>3</v>
      </c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>
        <v>1</v>
      </c>
      <c r="C216" s="172" t="s">
        <v>233</v>
      </c>
      <c r="D216" s="172">
        <v>3</v>
      </c>
      <c r="E216" s="172">
        <v>26</v>
      </c>
      <c r="F216" s="172" t="s">
        <v>235</v>
      </c>
      <c r="G216" s="23">
        <v>12</v>
      </c>
      <c r="H216" s="23">
        <v>2</v>
      </c>
      <c r="I216" s="16">
        <v>2</v>
      </c>
      <c r="J216" s="24"/>
      <c r="K216" s="13">
        <v>2</v>
      </c>
      <c r="L216" s="23"/>
      <c r="M216" s="5"/>
      <c r="N216" s="6"/>
      <c r="O216" s="7"/>
      <c r="P216" s="8"/>
      <c r="Q216" s="7"/>
      <c r="R216" s="19"/>
      <c r="S216" s="23">
        <v>1</v>
      </c>
      <c r="T216" s="5">
        <v>0</v>
      </c>
      <c r="U216" s="6">
        <v>1</v>
      </c>
      <c r="V216" s="7">
        <v>0</v>
      </c>
      <c r="W216" s="8">
        <v>0</v>
      </c>
      <c r="X216" s="7">
        <v>1</v>
      </c>
      <c r="Y216" s="7">
        <v>0</v>
      </c>
      <c r="Z216" s="12">
        <v>0</v>
      </c>
      <c r="AA216" s="19">
        <v>2</v>
      </c>
    </row>
    <row r="217" spans="1:27" ht="15.95" customHeight="1" x14ac:dyDescent="0.15">
      <c r="A217" s="1">
        <v>206</v>
      </c>
      <c r="B217" s="30">
        <v>1</v>
      </c>
      <c r="C217" s="172" t="s">
        <v>233</v>
      </c>
      <c r="D217" s="172">
        <v>3</v>
      </c>
      <c r="E217" s="172">
        <v>26</v>
      </c>
      <c r="F217" s="172" t="s">
        <v>235</v>
      </c>
      <c r="G217" s="23">
        <v>12</v>
      </c>
      <c r="H217" s="23">
        <v>3</v>
      </c>
      <c r="I217" s="16">
        <v>2</v>
      </c>
      <c r="J217" s="24"/>
      <c r="K217" s="13">
        <v>2</v>
      </c>
      <c r="L217" s="23"/>
      <c r="M217" s="5"/>
      <c r="N217" s="6"/>
      <c r="O217" s="7"/>
      <c r="P217" s="8"/>
      <c r="Q217" s="7"/>
      <c r="R217" s="19"/>
      <c r="S217" s="23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1</v>
      </c>
    </row>
    <row r="218" spans="1:27" ht="15.95" customHeight="1" x14ac:dyDescent="0.15">
      <c r="A218" s="1">
        <v>207</v>
      </c>
      <c r="B218" s="30">
        <v>1</v>
      </c>
      <c r="C218" s="172" t="s">
        <v>233</v>
      </c>
      <c r="D218" s="172">
        <v>3</v>
      </c>
      <c r="E218" s="172">
        <v>26</v>
      </c>
      <c r="F218" s="172" t="s">
        <v>235</v>
      </c>
      <c r="G218" s="23">
        <v>12</v>
      </c>
      <c r="H218" s="23">
        <v>7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1</v>
      </c>
      <c r="P218" s="8">
        <v>0</v>
      </c>
      <c r="Q218" s="7">
        <v>0</v>
      </c>
      <c r="R218" s="19">
        <v>1</v>
      </c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>
        <v>1</v>
      </c>
      <c r="C219" s="172" t="s">
        <v>233</v>
      </c>
      <c r="D219" s="172">
        <v>3</v>
      </c>
      <c r="E219" s="172">
        <v>26</v>
      </c>
      <c r="F219" s="172" t="s">
        <v>235</v>
      </c>
      <c r="G219" s="23">
        <v>12</v>
      </c>
      <c r="H219" s="23">
        <v>8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1">
        <v>209</v>
      </c>
      <c r="B220" s="30">
        <v>1</v>
      </c>
      <c r="C220" s="172" t="s">
        <v>233</v>
      </c>
      <c r="D220" s="172">
        <v>3</v>
      </c>
      <c r="E220" s="172">
        <v>26</v>
      </c>
      <c r="F220" s="172" t="s">
        <v>235</v>
      </c>
      <c r="G220" s="23">
        <v>12</v>
      </c>
      <c r="H220" s="23">
        <v>8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1</v>
      </c>
      <c r="P220" s="8">
        <v>0</v>
      </c>
      <c r="Q220" s="7">
        <v>0</v>
      </c>
      <c r="R220" s="19">
        <v>2</v>
      </c>
      <c r="S220" s="23"/>
      <c r="T220" s="5"/>
      <c r="U220" s="6"/>
      <c r="V220" s="7"/>
      <c r="W220" s="8"/>
      <c r="X220" s="7"/>
      <c r="Y220" s="7"/>
      <c r="Z220" s="12"/>
      <c r="AA220" s="19"/>
    </row>
    <row r="221" spans="1:27" ht="15.95" customHeight="1" x14ac:dyDescent="0.15">
      <c r="A221" s="1">
        <v>210</v>
      </c>
      <c r="B221" s="30">
        <v>1</v>
      </c>
      <c r="C221" s="172" t="s">
        <v>233</v>
      </c>
      <c r="D221" s="172">
        <v>3</v>
      </c>
      <c r="E221" s="172">
        <v>26</v>
      </c>
      <c r="F221" s="172" t="s">
        <v>235</v>
      </c>
      <c r="G221" s="23">
        <v>11</v>
      </c>
      <c r="H221" s="23">
        <v>2</v>
      </c>
      <c r="I221" s="16">
        <v>2</v>
      </c>
      <c r="J221" s="24"/>
      <c r="K221" s="13">
        <v>2</v>
      </c>
      <c r="L221" s="23"/>
      <c r="M221" s="5"/>
      <c r="N221" s="6"/>
      <c r="O221" s="7"/>
      <c r="P221" s="8"/>
      <c r="Q221" s="7"/>
      <c r="R221" s="19"/>
      <c r="S221" s="23">
        <v>1</v>
      </c>
      <c r="T221" s="5">
        <v>0</v>
      </c>
      <c r="U221" s="6">
        <v>1</v>
      </c>
      <c r="V221" s="7">
        <v>0</v>
      </c>
      <c r="W221" s="8">
        <v>0</v>
      </c>
      <c r="X221" s="7">
        <v>1</v>
      </c>
      <c r="Y221" s="7">
        <v>0</v>
      </c>
      <c r="Z221" s="12">
        <v>0</v>
      </c>
      <c r="AA221" s="19">
        <v>2</v>
      </c>
    </row>
    <row r="222" spans="1:27" ht="15.95" customHeight="1" x14ac:dyDescent="0.15">
      <c r="A222" s="1">
        <v>211</v>
      </c>
      <c r="B222" s="30">
        <v>1</v>
      </c>
      <c r="C222" s="172" t="s">
        <v>233</v>
      </c>
      <c r="D222" s="172">
        <v>3</v>
      </c>
      <c r="E222" s="172">
        <v>26</v>
      </c>
      <c r="F222" s="172" t="s">
        <v>235</v>
      </c>
      <c r="G222" s="23">
        <v>12</v>
      </c>
      <c r="H222" s="23">
        <v>4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0</v>
      </c>
      <c r="O222" s="7">
        <v>1</v>
      </c>
      <c r="P222" s="8">
        <v>0</v>
      </c>
      <c r="Q222" s="7">
        <v>0</v>
      </c>
      <c r="R222" s="19">
        <v>1</v>
      </c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>
        <v>1</v>
      </c>
      <c r="C223" s="172" t="s">
        <v>233</v>
      </c>
      <c r="D223" s="172">
        <v>3</v>
      </c>
      <c r="E223" s="172">
        <v>26</v>
      </c>
      <c r="F223" s="172" t="s">
        <v>235</v>
      </c>
      <c r="G223" s="23">
        <v>12</v>
      </c>
      <c r="H223" s="23">
        <v>4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>
        <v>1</v>
      </c>
      <c r="C224" s="172" t="s">
        <v>233</v>
      </c>
      <c r="D224" s="172">
        <v>3</v>
      </c>
      <c r="E224" s="172">
        <v>26</v>
      </c>
      <c r="F224" s="172" t="s">
        <v>235</v>
      </c>
      <c r="G224" s="23">
        <v>12</v>
      </c>
      <c r="H224" s="23">
        <v>5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>
        <v>1</v>
      </c>
      <c r="C225" s="172" t="s">
        <v>233</v>
      </c>
      <c r="D225" s="172">
        <v>3</v>
      </c>
      <c r="E225" s="172">
        <v>26</v>
      </c>
      <c r="F225" s="172" t="s">
        <v>235</v>
      </c>
      <c r="G225" s="23">
        <v>11</v>
      </c>
      <c r="H225" s="23">
        <v>2</v>
      </c>
      <c r="I225" s="16">
        <v>2</v>
      </c>
      <c r="J225" s="24"/>
      <c r="K225" s="13">
        <v>3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172" t="s">
        <v>233</v>
      </c>
      <c r="D226" s="172">
        <v>3</v>
      </c>
      <c r="E226" s="172">
        <v>26</v>
      </c>
      <c r="F226" s="172" t="s">
        <v>235</v>
      </c>
      <c r="G226" s="23">
        <v>11</v>
      </c>
      <c r="H226" s="23">
        <v>4</v>
      </c>
      <c r="I226" s="16">
        <v>2</v>
      </c>
      <c r="J226" s="24"/>
      <c r="K226" s="13">
        <v>1</v>
      </c>
      <c r="L226" s="23">
        <v>2</v>
      </c>
      <c r="M226" s="5">
        <v>0</v>
      </c>
      <c r="N226" s="6">
        <v>0</v>
      </c>
      <c r="O226" s="7">
        <v>1</v>
      </c>
      <c r="P226" s="8">
        <v>0</v>
      </c>
      <c r="Q226" s="7">
        <v>0</v>
      </c>
      <c r="R226" s="19">
        <v>1</v>
      </c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>
        <v>1</v>
      </c>
      <c r="C227" s="172" t="s">
        <v>233</v>
      </c>
      <c r="D227" s="172">
        <v>3</v>
      </c>
      <c r="E227" s="172">
        <v>26</v>
      </c>
      <c r="F227" s="172" t="s">
        <v>235</v>
      </c>
      <c r="G227" s="23">
        <v>11</v>
      </c>
      <c r="H227" s="23">
        <v>2</v>
      </c>
      <c r="I227" s="16">
        <v>2</v>
      </c>
      <c r="J227" s="24"/>
      <c r="K227" s="13">
        <v>3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>
        <v>1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1</v>
      </c>
    </row>
    <row r="228" spans="1:27" ht="15.95" customHeight="1" x14ac:dyDescent="0.15">
      <c r="A228" s="1">
        <v>217</v>
      </c>
      <c r="B228" s="30">
        <v>1</v>
      </c>
      <c r="C228" s="172" t="s">
        <v>233</v>
      </c>
      <c r="D228" s="172">
        <v>3</v>
      </c>
      <c r="E228" s="172">
        <v>26</v>
      </c>
      <c r="F228" s="172" t="s">
        <v>235</v>
      </c>
      <c r="G228" s="23">
        <v>11</v>
      </c>
      <c r="H228" s="23">
        <v>5</v>
      </c>
      <c r="I228" s="16">
        <v>2</v>
      </c>
      <c r="J228" s="24"/>
      <c r="K228" s="13">
        <v>2</v>
      </c>
      <c r="L228" s="23"/>
      <c r="M228" s="5"/>
      <c r="N228" s="6"/>
      <c r="O228" s="7"/>
      <c r="P228" s="8"/>
      <c r="Q228" s="7"/>
      <c r="R228" s="19"/>
      <c r="S228" s="23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2</v>
      </c>
      <c r="Z228" s="12">
        <v>0</v>
      </c>
      <c r="AA228" s="19">
        <v>2</v>
      </c>
    </row>
    <row r="229" spans="1:27" ht="15.95" customHeight="1" x14ac:dyDescent="0.15">
      <c r="A229" s="1">
        <v>218</v>
      </c>
      <c r="B229" s="30">
        <v>1</v>
      </c>
      <c r="C229" s="172" t="s">
        <v>233</v>
      </c>
      <c r="D229" s="172">
        <v>3</v>
      </c>
      <c r="E229" s="172">
        <v>26</v>
      </c>
      <c r="F229" s="172" t="s">
        <v>235</v>
      </c>
      <c r="G229" s="23">
        <v>11</v>
      </c>
      <c r="H229" s="23">
        <v>3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1</v>
      </c>
      <c r="P229" s="8">
        <v>0</v>
      </c>
      <c r="Q229" s="7">
        <v>0</v>
      </c>
      <c r="R229" s="19">
        <v>2</v>
      </c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>
        <v>1</v>
      </c>
      <c r="C230" s="172" t="s">
        <v>233</v>
      </c>
      <c r="D230" s="172">
        <v>3</v>
      </c>
      <c r="E230" s="172">
        <v>26</v>
      </c>
      <c r="F230" s="172" t="s">
        <v>235</v>
      </c>
      <c r="G230" s="23">
        <v>11</v>
      </c>
      <c r="H230" s="23">
        <v>4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1</v>
      </c>
      <c r="P230" s="8">
        <v>0</v>
      </c>
      <c r="Q230" s="7">
        <v>0</v>
      </c>
      <c r="R230" s="19">
        <v>2</v>
      </c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>
        <v>1</v>
      </c>
      <c r="C231" s="172" t="s">
        <v>233</v>
      </c>
      <c r="D231" s="172">
        <v>3</v>
      </c>
      <c r="E231" s="172">
        <v>26</v>
      </c>
      <c r="F231" s="172" t="s">
        <v>235</v>
      </c>
      <c r="G231" s="23">
        <v>11</v>
      </c>
      <c r="H231" s="23">
        <v>5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9">
        <v>1</v>
      </c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>
        <v>1</v>
      </c>
      <c r="C232" s="172" t="s">
        <v>233</v>
      </c>
      <c r="D232" s="172">
        <v>3</v>
      </c>
      <c r="E232" s="172">
        <v>26</v>
      </c>
      <c r="F232" s="172" t="s">
        <v>235</v>
      </c>
      <c r="G232" s="23">
        <v>11</v>
      </c>
      <c r="H232" s="23">
        <v>1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>
        <v>1</v>
      </c>
      <c r="C233" s="172" t="s">
        <v>233</v>
      </c>
      <c r="D233" s="172">
        <v>3</v>
      </c>
      <c r="E233" s="172">
        <v>26</v>
      </c>
      <c r="F233" s="172" t="s">
        <v>235</v>
      </c>
      <c r="G233" s="23">
        <v>11</v>
      </c>
      <c r="H233" s="23">
        <v>4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>
        <v>1</v>
      </c>
      <c r="C234" s="172" t="s">
        <v>233</v>
      </c>
      <c r="D234" s="172">
        <v>3</v>
      </c>
      <c r="E234" s="172">
        <v>26</v>
      </c>
      <c r="F234" s="172" t="s">
        <v>235</v>
      </c>
      <c r="G234" s="23">
        <v>11</v>
      </c>
      <c r="H234" s="23">
        <v>5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0</v>
      </c>
      <c r="O234" s="7">
        <v>1</v>
      </c>
      <c r="P234" s="8">
        <v>0</v>
      </c>
      <c r="Q234" s="7">
        <v>0</v>
      </c>
      <c r="R234" s="19">
        <v>1</v>
      </c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>
        <v>1</v>
      </c>
      <c r="C235" s="172" t="s">
        <v>233</v>
      </c>
      <c r="D235" s="172">
        <v>3</v>
      </c>
      <c r="E235" s="172">
        <v>26</v>
      </c>
      <c r="F235" s="172" t="s">
        <v>235</v>
      </c>
      <c r="G235" s="23">
        <v>11</v>
      </c>
      <c r="H235" s="23">
        <v>8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>
        <v>1</v>
      </c>
      <c r="C236" s="172" t="s">
        <v>233</v>
      </c>
      <c r="D236" s="172">
        <v>3</v>
      </c>
      <c r="E236" s="172">
        <v>26</v>
      </c>
      <c r="F236" s="172" t="s">
        <v>235</v>
      </c>
      <c r="G236" s="23">
        <v>11</v>
      </c>
      <c r="H236" s="23">
        <v>5</v>
      </c>
      <c r="I236" s="16">
        <v>2</v>
      </c>
      <c r="J236" s="24"/>
      <c r="K236" s="13">
        <v>1</v>
      </c>
      <c r="L236" s="23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9">
        <v>1</v>
      </c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>
        <v>1</v>
      </c>
      <c r="C237" s="172" t="s">
        <v>233</v>
      </c>
      <c r="D237" s="172">
        <v>3</v>
      </c>
      <c r="E237" s="172">
        <v>26</v>
      </c>
      <c r="F237" s="172" t="s">
        <v>235</v>
      </c>
      <c r="G237" s="23">
        <v>11</v>
      </c>
      <c r="H237" s="23">
        <v>5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>
        <v>1</v>
      </c>
      <c r="C238" s="172" t="s">
        <v>233</v>
      </c>
      <c r="D238" s="172">
        <v>3</v>
      </c>
      <c r="E238" s="172">
        <v>26</v>
      </c>
      <c r="F238" s="172" t="s">
        <v>235</v>
      </c>
      <c r="G238" s="23">
        <v>11</v>
      </c>
      <c r="H238" s="23">
        <v>6</v>
      </c>
      <c r="I238" s="16">
        <v>2</v>
      </c>
      <c r="J238" s="24"/>
      <c r="K238" s="13">
        <v>1</v>
      </c>
      <c r="L238" s="23">
        <v>2</v>
      </c>
      <c r="M238" s="5">
        <v>0</v>
      </c>
      <c r="N238" s="6">
        <v>0</v>
      </c>
      <c r="O238" s="7">
        <v>1</v>
      </c>
      <c r="P238" s="8">
        <v>0</v>
      </c>
      <c r="Q238" s="7">
        <v>0</v>
      </c>
      <c r="R238" s="19">
        <v>1</v>
      </c>
      <c r="S238" s="23"/>
      <c r="T238" s="5"/>
      <c r="U238" s="6"/>
      <c r="V238" s="7"/>
      <c r="W238" s="8"/>
      <c r="X238" s="7"/>
      <c r="Y238" s="7"/>
      <c r="Z238" s="12"/>
      <c r="AA238" s="19"/>
    </row>
    <row r="239" spans="1:27" ht="15.95" customHeight="1" x14ac:dyDescent="0.15">
      <c r="A239" s="1">
        <v>228</v>
      </c>
      <c r="B239" s="30">
        <v>1</v>
      </c>
      <c r="C239" s="172" t="s">
        <v>233</v>
      </c>
      <c r="D239" s="172">
        <v>3</v>
      </c>
      <c r="E239" s="172">
        <v>26</v>
      </c>
      <c r="F239" s="172" t="s">
        <v>235</v>
      </c>
      <c r="G239" s="23">
        <v>11</v>
      </c>
      <c r="H239" s="23">
        <v>8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>
        <v>1</v>
      </c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>
        <v>1</v>
      </c>
      <c r="C240" s="172" t="s">
        <v>233</v>
      </c>
      <c r="D240" s="172">
        <v>3</v>
      </c>
      <c r="E240" s="172">
        <v>26</v>
      </c>
      <c r="F240" s="172" t="s">
        <v>235</v>
      </c>
      <c r="G240" s="23">
        <v>11</v>
      </c>
      <c r="H240" s="23">
        <v>6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0</v>
      </c>
      <c r="O240" s="7">
        <v>1</v>
      </c>
      <c r="P240" s="8">
        <v>0</v>
      </c>
      <c r="Q240" s="7">
        <v>0</v>
      </c>
      <c r="R240" s="19">
        <v>1</v>
      </c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>
        <v>1</v>
      </c>
      <c r="C241" s="172" t="s">
        <v>233</v>
      </c>
      <c r="D241" s="172">
        <v>3</v>
      </c>
      <c r="E241" s="172">
        <v>26</v>
      </c>
      <c r="F241" s="172" t="s">
        <v>235</v>
      </c>
      <c r="G241" s="23">
        <v>11</v>
      </c>
      <c r="H241" s="23">
        <v>3</v>
      </c>
      <c r="I241" s="16">
        <v>2</v>
      </c>
      <c r="J241" s="24"/>
      <c r="K241" s="13">
        <v>1</v>
      </c>
      <c r="L241" s="23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9">
        <v>1</v>
      </c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>
        <v>1</v>
      </c>
      <c r="C242" s="172" t="s">
        <v>233</v>
      </c>
      <c r="D242" s="172">
        <v>3</v>
      </c>
      <c r="E242" s="172">
        <v>26</v>
      </c>
      <c r="F242" s="172" t="s">
        <v>235</v>
      </c>
      <c r="G242" s="23">
        <v>11</v>
      </c>
      <c r="H242" s="23">
        <v>3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>
        <v>1</v>
      </c>
      <c r="C243" s="172" t="s">
        <v>233</v>
      </c>
      <c r="D243" s="172">
        <v>3</v>
      </c>
      <c r="E243" s="172">
        <v>26</v>
      </c>
      <c r="F243" s="172" t="s">
        <v>235</v>
      </c>
      <c r="G243" s="23">
        <v>11</v>
      </c>
      <c r="H243" s="23">
        <v>8</v>
      </c>
      <c r="I243" s="16">
        <v>2</v>
      </c>
      <c r="J243" s="24"/>
      <c r="K243" s="13">
        <v>1</v>
      </c>
      <c r="L243" s="23">
        <v>1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9">
        <v>1</v>
      </c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1">
        <v>233</v>
      </c>
      <c r="B244" s="30">
        <v>1</v>
      </c>
      <c r="C244" s="172" t="s">
        <v>233</v>
      </c>
      <c r="D244" s="172">
        <v>3</v>
      </c>
      <c r="E244" s="172">
        <v>26</v>
      </c>
      <c r="F244" s="172" t="s">
        <v>235</v>
      </c>
      <c r="G244" s="23">
        <v>10</v>
      </c>
      <c r="H244" s="23">
        <v>5</v>
      </c>
      <c r="I244" s="16">
        <v>2</v>
      </c>
      <c r="J244" s="24"/>
      <c r="K244" s="13">
        <v>2</v>
      </c>
      <c r="L244" s="23"/>
      <c r="M244" s="5"/>
      <c r="N244" s="6"/>
      <c r="O244" s="7"/>
      <c r="P244" s="8"/>
      <c r="Q244" s="7"/>
      <c r="R244" s="19"/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5</v>
      </c>
      <c r="Y244" s="7">
        <v>0</v>
      </c>
      <c r="Z244" s="12">
        <v>0</v>
      </c>
      <c r="AA244" s="19">
        <v>5</v>
      </c>
    </row>
    <row r="245" spans="1:27" ht="15.95" customHeight="1" x14ac:dyDescent="0.15">
      <c r="A245" s="1">
        <v>234</v>
      </c>
      <c r="B245" s="30">
        <v>1</v>
      </c>
      <c r="C245" s="172" t="s">
        <v>233</v>
      </c>
      <c r="D245" s="172">
        <v>3</v>
      </c>
      <c r="E245" s="172">
        <v>26</v>
      </c>
      <c r="F245" s="172" t="s">
        <v>235</v>
      </c>
      <c r="G245" s="23">
        <v>11</v>
      </c>
      <c r="H245" s="23">
        <v>9</v>
      </c>
      <c r="I245" s="16">
        <v>2</v>
      </c>
      <c r="J245" s="24"/>
      <c r="K245" s="13">
        <v>2</v>
      </c>
      <c r="L245" s="23"/>
      <c r="M245" s="5"/>
      <c r="N245" s="6"/>
      <c r="O245" s="7"/>
      <c r="P245" s="8"/>
      <c r="Q245" s="7"/>
      <c r="R245" s="19"/>
      <c r="S245" s="23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2">
        <v>0</v>
      </c>
      <c r="AA245" s="19">
        <v>1</v>
      </c>
    </row>
    <row r="246" spans="1:27" ht="15.95" customHeight="1" x14ac:dyDescent="0.15">
      <c r="A246" s="1">
        <v>235</v>
      </c>
      <c r="B246" s="30">
        <v>1</v>
      </c>
      <c r="C246" s="172" t="s">
        <v>233</v>
      </c>
      <c r="D246" s="172">
        <v>3</v>
      </c>
      <c r="E246" s="172">
        <v>26</v>
      </c>
      <c r="F246" s="172" t="s">
        <v>235</v>
      </c>
      <c r="G246" s="23">
        <v>11</v>
      </c>
      <c r="H246" s="23">
        <v>5</v>
      </c>
      <c r="I246" s="16">
        <v>2</v>
      </c>
      <c r="J246" s="24"/>
      <c r="K246" s="13">
        <v>1</v>
      </c>
      <c r="L246" s="23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9">
        <v>1</v>
      </c>
      <c r="S246" s="23"/>
      <c r="T246" s="5"/>
      <c r="U246" s="6"/>
      <c r="V246" s="7"/>
      <c r="W246" s="8"/>
      <c r="X246" s="7"/>
      <c r="Y246" s="7"/>
      <c r="Z246" s="12"/>
      <c r="AA246" s="19"/>
    </row>
    <row r="247" spans="1:27" ht="15.95" customHeight="1" x14ac:dyDescent="0.15">
      <c r="A247" s="1">
        <v>236</v>
      </c>
      <c r="B247" s="30">
        <v>1</v>
      </c>
      <c r="C247" s="172" t="s">
        <v>233</v>
      </c>
      <c r="D247" s="172">
        <v>3</v>
      </c>
      <c r="E247" s="172">
        <v>26</v>
      </c>
      <c r="F247" s="172" t="s">
        <v>235</v>
      </c>
      <c r="G247" s="23">
        <v>11</v>
      </c>
      <c r="H247" s="23">
        <v>5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0</v>
      </c>
      <c r="O247" s="7">
        <v>2</v>
      </c>
      <c r="P247" s="8">
        <v>0</v>
      </c>
      <c r="Q247" s="7">
        <v>0</v>
      </c>
      <c r="R247" s="19">
        <v>2</v>
      </c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>
        <v>1</v>
      </c>
      <c r="C248" s="172" t="s">
        <v>233</v>
      </c>
      <c r="D248" s="172">
        <v>3</v>
      </c>
      <c r="E248" s="172">
        <v>26</v>
      </c>
      <c r="F248" s="172" t="s">
        <v>235</v>
      </c>
      <c r="G248" s="23">
        <v>11</v>
      </c>
      <c r="H248" s="23">
        <v>3</v>
      </c>
      <c r="I248" s="16">
        <v>2</v>
      </c>
      <c r="J248" s="24"/>
      <c r="K248" s="13">
        <v>1</v>
      </c>
      <c r="L248" s="23">
        <v>1</v>
      </c>
      <c r="M248" s="5">
        <v>1</v>
      </c>
      <c r="N248" s="6">
        <v>0</v>
      </c>
      <c r="O248" s="7">
        <v>0</v>
      </c>
      <c r="P248" s="8">
        <v>0</v>
      </c>
      <c r="Q248" s="7">
        <v>0</v>
      </c>
      <c r="R248" s="19">
        <v>1</v>
      </c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>
        <v>1</v>
      </c>
      <c r="C249" s="172" t="s">
        <v>233</v>
      </c>
      <c r="D249" s="172">
        <v>3</v>
      </c>
      <c r="E249" s="172">
        <v>26</v>
      </c>
      <c r="F249" s="172" t="s">
        <v>235</v>
      </c>
      <c r="G249" s="23">
        <v>11</v>
      </c>
      <c r="H249" s="23">
        <v>3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>
        <v>1</v>
      </c>
      <c r="C250" s="172" t="s">
        <v>233</v>
      </c>
      <c r="D250" s="172">
        <v>3</v>
      </c>
      <c r="E250" s="172">
        <v>26</v>
      </c>
      <c r="F250" s="172" t="s">
        <v>235</v>
      </c>
      <c r="G250" s="23">
        <v>11</v>
      </c>
      <c r="H250" s="23">
        <v>3</v>
      </c>
      <c r="I250" s="16">
        <v>2</v>
      </c>
      <c r="J250" s="24"/>
      <c r="K250" s="13">
        <v>2</v>
      </c>
      <c r="L250" s="23"/>
      <c r="M250" s="5"/>
      <c r="N250" s="6"/>
      <c r="O250" s="7"/>
      <c r="P250" s="8"/>
      <c r="Q250" s="7"/>
      <c r="R250" s="19"/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172" t="s">
        <v>233</v>
      </c>
      <c r="D251" s="172">
        <v>3</v>
      </c>
      <c r="E251" s="172">
        <v>26</v>
      </c>
      <c r="F251" s="172" t="s">
        <v>235</v>
      </c>
      <c r="G251" s="23">
        <v>11</v>
      </c>
      <c r="H251" s="23">
        <v>2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1">
        <v>241</v>
      </c>
      <c r="B252" s="30">
        <v>1</v>
      </c>
      <c r="C252" s="172" t="s">
        <v>233</v>
      </c>
      <c r="D252" s="172">
        <v>3</v>
      </c>
      <c r="E252" s="172">
        <v>26</v>
      </c>
      <c r="F252" s="172" t="s">
        <v>235</v>
      </c>
      <c r="G252" s="23">
        <v>10</v>
      </c>
      <c r="H252" s="23">
        <v>2</v>
      </c>
      <c r="I252" s="16">
        <v>2</v>
      </c>
      <c r="J252" s="24"/>
      <c r="K252" s="13">
        <v>3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>
        <v>1</v>
      </c>
      <c r="T252" s="5">
        <v>0</v>
      </c>
      <c r="U252" s="6">
        <v>1</v>
      </c>
      <c r="V252" s="7">
        <v>0</v>
      </c>
      <c r="W252" s="8">
        <v>0</v>
      </c>
      <c r="X252" s="7">
        <v>1</v>
      </c>
      <c r="Y252" s="7">
        <v>0</v>
      </c>
      <c r="Z252" s="12">
        <v>0</v>
      </c>
      <c r="AA252" s="19">
        <v>2</v>
      </c>
    </row>
    <row r="253" spans="1:27" ht="15.95" customHeight="1" x14ac:dyDescent="0.15">
      <c r="A253" s="1">
        <v>242</v>
      </c>
      <c r="B253" s="30">
        <v>1</v>
      </c>
      <c r="C253" s="172" t="s">
        <v>233</v>
      </c>
      <c r="D253" s="172">
        <v>3</v>
      </c>
      <c r="E253" s="172">
        <v>26</v>
      </c>
      <c r="F253" s="172" t="s">
        <v>235</v>
      </c>
      <c r="G253" s="23">
        <v>11</v>
      </c>
      <c r="H253" s="23">
        <v>4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>
        <v>1</v>
      </c>
      <c r="C254" s="172" t="s">
        <v>233</v>
      </c>
      <c r="D254" s="172">
        <v>3</v>
      </c>
      <c r="E254" s="172">
        <v>26</v>
      </c>
      <c r="F254" s="172" t="s">
        <v>235</v>
      </c>
      <c r="G254" s="23">
        <v>11</v>
      </c>
      <c r="H254" s="23">
        <v>5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>
        <v>1</v>
      </c>
      <c r="C255" s="172" t="s">
        <v>233</v>
      </c>
      <c r="D255" s="172">
        <v>3</v>
      </c>
      <c r="E255" s="172">
        <v>26</v>
      </c>
      <c r="F255" s="172" t="s">
        <v>235</v>
      </c>
      <c r="G255" s="23">
        <v>11</v>
      </c>
      <c r="H255" s="23">
        <v>2</v>
      </c>
      <c r="I255" s="16">
        <v>2</v>
      </c>
      <c r="J255" s="24"/>
      <c r="K255" s="13">
        <v>2</v>
      </c>
      <c r="L255" s="23"/>
      <c r="M255" s="5"/>
      <c r="N255" s="6"/>
      <c r="O255" s="7"/>
      <c r="P255" s="8"/>
      <c r="Q255" s="7"/>
      <c r="R255" s="19"/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1</v>
      </c>
      <c r="Y255" s="7">
        <v>0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172" t="s">
        <v>233</v>
      </c>
      <c r="D256" s="172">
        <v>3</v>
      </c>
      <c r="E256" s="172">
        <v>26</v>
      </c>
      <c r="F256" s="172" t="s">
        <v>235</v>
      </c>
      <c r="G256" s="23">
        <v>11</v>
      </c>
      <c r="H256" s="23">
        <v>7</v>
      </c>
      <c r="I256" s="16">
        <v>2</v>
      </c>
      <c r="J256" s="24"/>
      <c r="K256" s="13">
        <v>2</v>
      </c>
      <c r="L256" s="23">
        <v>1</v>
      </c>
      <c r="M256" s="5">
        <v>0</v>
      </c>
      <c r="N256" s="6">
        <v>0</v>
      </c>
      <c r="O256" s="7">
        <v>1</v>
      </c>
      <c r="P256" s="8">
        <v>0</v>
      </c>
      <c r="Q256" s="7">
        <v>0</v>
      </c>
      <c r="R256" s="19">
        <v>1</v>
      </c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>
        <v>1</v>
      </c>
      <c r="C257" s="172" t="s">
        <v>233</v>
      </c>
      <c r="D257" s="172">
        <v>3</v>
      </c>
      <c r="E257" s="172">
        <v>26</v>
      </c>
      <c r="F257" s="172" t="s">
        <v>235</v>
      </c>
      <c r="G257" s="23">
        <v>11</v>
      </c>
      <c r="H257" s="23">
        <v>5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>
        <v>1</v>
      </c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>
        <v>1</v>
      </c>
      <c r="C258" s="172" t="s">
        <v>233</v>
      </c>
      <c r="D258" s="172">
        <v>3</v>
      </c>
      <c r="E258" s="172">
        <v>26</v>
      </c>
      <c r="F258" s="172" t="s">
        <v>235</v>
      </c>
      <c r="G258" s="23">
        <v>11</v>
      </c>
      <c r="H258" s="23">
        <v>2</v>
      </c>
      <c r="I258" s="16">
        <v>2</v>
      </c>
      <c r="J258" s="24"/>
      <c r="K258" s="13">
        <v>1</v>
      </c>
      <c r="L258" s="23">
        <v>1</v>
      </c>
      <c r="M258" s="5">
        <v>1</v>
      </c>
      <c r="N258" s="6">
        <v>0</v>
      </c>
      <c r="O258" s="7">
        <v>0</v>
      </c>
      <c r="P258" s="8">
        <v>0</v>
      </c>
      <c r="Q258" s="7">
        <v>0</v>
      </c>
      <c r="R258" s="19">
        <v>1</v>
      </c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>
        <v>1</v>
      </c>
      <c r="C259" s="172" t="s">
        <v>233</v>
      </c>
      <c r="D259" s="172">
        <v>3</v>
      </c>
      <c r="E259" s="172">
        <v>26</v>
      </c>
      <c r="F259" s="172" t="s">
        <v>235</v>
      </c>
      <c r="G259" s="23">
        <v>10</v>
      </c>
      <c r="H259" s="23">
        <v>3</v>
      </c>
      <c r="I259" s="16">
        <v>2</v>
      </c>
      <c r="J259" s="24"/>
      <c r="K259" s="13">
        <v>3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>
        <v>1</v>
      </c>
      <c r="T259" s="5">
        <v>0</v>
      </c>
      <c r="U259" s="6">
        <v>1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>
        <v>2</v>
      </c>
    </row>
    <row r="260" spans="1:27" ht="15.95" customHeight="1" x14ac:dyDescent="0.15">
      <c r="A260" s="1">
        <v>249</v>
      </c>
      <c r="B260" s="30">
        <v>1</v>
      </c>
      <c r="C260" s="172" t="s">
        <v>233</v>
      </c>
      <c r="D260" s="172">
        <v>3</v>
      </c>
      <c r="E260" s="172">
        <v>26</v>
      </c>
      <c r="F260" s="172" t="s">
        <v>235</v>
      </c>
      <c r="G260" s="23">
        <v>11</v>
      </c>
      <c r="H260" s="23">
        <v>8</v>
      </c>
      <c r="I260" s="16">
        <v>2</v>
      </c>
      <c r="J260" s="24"/>
      <c r="K260" s="13">
        <v>2</v>
      </c>
      <c r="L260" s="23"/>
      <c r="M260" s="5"/>
      <c r="N260" s="6"/>
      <c r="O260" s="7"/>
      <c r="P260" s="8"/>
      <c r="Q260" s="7"/>
      <c r="R260" s="19"/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172" t="s">
        <v>233</v>
      </c>
      <c r="D261" s="172">
        <v>3</v>
      </c>
      <c r="E261" s="172">
        <v>26</v>
      </c>
      <c r="F261" s="172" t="s">
        <v>235</v>
      </c>
      <c r="G261" s="23">
        <v>10</v>
      </c>
      <c r="H261" s="23">
        <v>2</v>
      </c>
      <c r="I261" s="16">
        <v>2</v>
      </c>
      <c r="J261" s="24"/>
      <c r="K261" s="13">
        <v>3</v>
      </c>
      <c r="L261" s="23">
        <v>1</v>
      </c>
      <c r="M261" s="5">
        <v>0</v>
      </c>
      <c r="N261" s="6">
        <v>1</v>
      </c>
      <c r="O261" s="7">
        <v>1</v>
      </c>
      <c r="P261" s="8">
        <v>0</v>
      </c>
      <c r="Q261" s="7">
        <v>0</v>
      </c>
      <c r="R261" s="19">
        <v>2</v>
      </c>
      <c r="S261" s="23">
        <v>1</v>
      </c>
      <c r="T261" s="5">
        <v>0</v>
      </c>
      <c r="U261" s="6">
        <v>0</v>
      </c>
      <c r="V261" s="7">
        <v>1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172" t="s">
        <v>233</v>
      </c>
      <c r="D262" s="172">
        <v>3</v>
      </c>
      <c r="E262" s="172">
        <v>26</v>
      </c>
      <c r="F262" s="172" t="s">
        <v>235</v>
      </c>
      <c r="G262" s="23">
        <v>11</v>
      </c>
      <c r="H262" s="23">
        <v>3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>
        <v>1</v>
      </c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>
        <v>1</v>
      </c>
      <c r="C263" s="172" t="s">
        <v>233</v>
      </c>
      <c r="D263" s="172">
        <v>3</v>
      </c>
      <c r="E263" s="172">
        <v>26</v>
      </c>
      <c r="F263" s="172" t="s">
        <v>235</v>
      </c>
      <c r="G263" s="23">
        <v>10</v>
      </c>
      <c r="H263" s="23">
        <v>5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0</v>
      </c>
      <c r="O263" s="7">
        <v>1</v>
      </c>
      <c r="P263" s="8">
        <v>0</v>
      </c>
      <c r="Q263" s="7">
        <v>0</v>
      </c>
      <c r="R263" s="19">
        <v>1</v>
      </c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>
        <v>1</v>
      </c>
      <c r="C264" s="172" t="s">
        <v>233</v>
      </c>
      <c r="D264" s="172">
        <v>3</v>
      </c>
      <c r="E264" s="172">
        <v>26</v>
      </c>
      <c r="F264" s="172" t="s">
        <v>235</v>
      </c>
      <c r="G264" s="23">
        <v>10</v>
      </c>
      <c r="H264" s="23">
        <v>5</v>
      </c>
      <c r="I264" s="16">
        <v>2</v>
      </c>
      <c r="J264" s="24"/>
      <c r="K264" s="13">
        <v>1</v>
      </c>
      <c r="L264" s="23">
        <v>2</v>
      </c>
      <c r="M264" s="5">
        <v>0</v>
      </c>
      <c r="N264" s="6">
        <v>0</v>
      </c>
      <c r="O264" s="7">
        <v>1</v>
      </c>
      <c r="P264" s="8">
        <v>0</v>
      </c>
      <c r="Q264" s="7">
        <v>0</v>
      </c>
      <c r="R264" s="19">
        <v>1</v>
      </c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>
        <v>1</v>
      </c>
      <c r="C265" s="172" t="s">
        <v>233</v>
      </c>
      <c r="D265" s="172">
        <v>3</v>
      </c>
      <c r="E265" s="172">
        <v>26</v>
      </c>
      <c r="F265" s="172" t="s">
        <v>235</v>
      </c>
      <c r="G265" s="23">
        <v>10</v>
      </c>
      <c r="H265" s="23">
        <v>8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>
        <v>1</v>
      </c>
      <c r="C266" s="172" t="s">
        <v>233</v>
      </c>
      <c r="D266" s="172">
        <v>3</v>
      </c>
      <c r="E266" s="172">
        <v>26</v>
      </c>
      <c r="F266" s="172" t="s">
        <v>235</v>
      </c>
      <c r="G266" s="23">
        <v>10</v>
      </c>
      <c r="H266" s="23">
        <v>3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9">
        <v>1</v>
      </c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>
        <v>1</v>
      </c>
      <c r="C267" s="172" t="s">
        <v>233</v>
      </c>
      <c r="D267" s="172">
        <v>3</v>
      </c>
      <c r="E267" s="172">
        <v>26</v>
      </c>
      <c r="F267" s="172" t="s">
        <v>235</v>
      </c>
      <c r="G267" s="23">
        <v>10</v>
      </c>
      <c r="H267" s="23">
        <v>2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>
        <v>1</v>
      </c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>
        <v>1</v>
      </c>
      <c r="C268" s="172" t="s">
        <v>233</v>
      </c>
      <c r="D268" s="172">
        <v>3</v>
      </c>
      <c r="E268" s="172">
        <v>26</v>
      </c>
      <c r="F268" s="172" t="s">
        <v>235</v>
      </c>
      <c r="G268" s="23">
        <v>10</v>
      </c>
      <c r="H268" s="23">
        <v>4</v>
      </c>
      <c r="I268" s="16">
        <v>2</v>
      </c>
      <c r="J268" s="24"/>
      <c r="K268" s="13">
        <v>3</v>
      </c>
      <c r="L268" s="23">
        <v>2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>
        <v>2</v>
      </c>
      <c r="T268" s="5">
        <v>0</v>
      </c>
      <c r="U268" s="6">
        <v>1</v>
      </c>
      <c r="V268" s="7">
        <v>0</v>
      </c>
      <c r="W268" s="8">
        <v>0</v>
      </c>
      <c r="X268" s="7">
        <v>1</v>
      </c>
      <c r="Y268" s="7">
        <v>0</v>
      </c>
      <c r="Z268" s="12">
        <v>0</v>
      </c>
      <c r="AA268" s="19">
        <v>2</v>
      </c>
    </row>
    <row r="269" spans="1:27" ht="15.95" customHeight="1" x14ac:dyDescent="0.15">
      <c r="A269" s="1">
        <v>258</v>
      </c>
      <c r="B269" s="30">
        <v>1</v>
      </c>
      <c r="C269" s="172" t="s">
        <v>233</v>
      </c>
      <c r="D269" s="172">
        <v>3</v>
      </c>
      <c r="E269" s="172">
        <v>26</v>
      </c>
      <c r="F269" s="172" t="s">
        <v>235</v>
      </c>
      <c r="G269" s="23">
        <v>10</v>
      </c>
      <c r="H269" s="23">
        <v>2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>
        <v>1</v>
      </c>
      <c r="C270" s="172" t="s">
        <v>233</v>
      </c>
      <c r="D270" s="172">
        <v>3</v>
      </c>
      <c r="E270" s="172">
        <v>26</v>
      </c>
      <c r="F270" s="172" t="s">
        <v>235</v>
      </c>
      <c r="G270" s="23">
        <v>10</v>
      </c>
      <c r="H270" s="23">
        <v>5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0</v>
      </c>
      <c r="O270" s="7">
        <v>2</v>
      </c>
      <c r="P270" s="8">
        <v>0</v>
      </c>
      <c r="Q270" s="7">
        <v>0</v>
      </c>
      <c r="R270" s="19">
        <v>2</v>
      </c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>
        <v>1</v>
      </c>
      <c r="C271" s="172" t="s">
        <v>233</v>
      </c>
      <c r="D271" s="172">
        <v>3</v>
      </c>
      <c r="E271" s="172">
        <v>26</v>
      </c>
      <c r="F271" s="172" t="s">
        <v>235</v>
      </c>
      <c r="G271" s="23">
        <v>10</v>
      </c>
      <c r="H271" s="23">
        <v>6</v>
      </c>
      <c r="I271" s="16">
        <v>2</v>
      </c>
      <c r="J271" s="24"/>
      <c r="K271" s="13">
        <v>1</v>
      </c>
      <c r="L271" s="23">
        <v>1</v>
      </c>
      <c r="M271" s="5">
        <v>1</v>
      </c>
      <c r="N271" s="6">
        <v>1</v>
      </c>
      <c r="O271" s="7">
        <v>0</v>
      </c>
      <c r="P271" s="8">
        <v>0</v>
      </c>
      <c r="Q271" s="7">
        <v>0</v>
      </c>
      <c r="R271" s="19">
        <v>2</v>
      </c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>
        <v>1</v>
      </c>
      <c r="C272" s="172" t="s">
        <v>233</v>
      </c>
      <c r="D272" s="172">
        <v>3</v>
      </c>
      <c r="E272" s="172">
        <v>26</v>
      </c>
      <c r="F272" s="172" t="s">
        <v>235</v>
      </c>
      <c r="G272" s="23">
        <v>10</v>
      </c>
      <c r="H272" s="23">
        <v>8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0</v>
      </c>
      <c r="O272" s="7">
        <v>1</v>
      </c>
      <c r="P272" s="8">
        <v>0</v>
      </c>
      <c r="Q272" s="7">
        <v>0</v>
      </c>
      <c r="R272" s="19">
        <v>1</v>
      </c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>
        <v>1</v>
      </c>
      <c r="C273" s="172" t="s">
        <v>233</v>
      </c>
      <c r="D273" s="172">
        <v>3</v>
      </c>
      <c r="E273" s="172">
        <v>26</v>
      </c>
      <c r="F273" s="172" t="s">
        <v>235</v>
      </c>
      <c r="G273" s="23">
        <v>10</v>
      </c>
      <c r="H273" s="23">
        <v>9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0</v>
      </c>
      <c r="O273" s="7">
        <v>1</v>
      </c>
      <c r="P273" s="8">
        <v>0</v>
      </c>
      <c r="Q273" s="7">
        <v>0</v>
      </c>
      <c r="R273" s="19">
        <v>1</v>
      </c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>
        <v>1</v>
      </c>
      <c r="C274" s="172" t="s">
        <v>233</v>
      </c>
      <c r="D274" s="172">
        <v>3</v>
      </c>
      <c r="E274" s="172">
        <v>26</v>
      </c>
      <c r="F274" s="172" t="s">
        <v>235</v>
      </c>
      <c r="G274" s="23">
        <v>10</v>
      </c>
      <c r="H274" s="23">
        <v>9</v>
      </c>
      <c r="I274" s="16">
        <v>2</v>
      </c>
      <c r="J274" s="24"/>
      <c r="K274" s="13">
        <v>2</v>
      </c>
      <c r="L274" s="23"/>
      <c r="M274" s="5"/>
      <c r="N274" s="6"/>
      <c r="O274" s="7"/>
      <c r="P274" s="8"/>
      <c r="Q274" s="7"/>
      <c r="R274" s="19"/>
      <c r="S274" s="23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2</v>
      </c>
      <c r="Z274" s="12">
        <v>0</v>
      </c>
      <c r="AA274" s="19">
        <v>2</v>
      </c>
    </row>
    <row r="275" spans="1:27" ht="15.95" customHeight="1" x14ac:dyDescent="0.15">
      <c r="A275" s="1">
        <v>264</v>
      </c>
      <c r="B275" s="30">
        <v>1</v>
      </c>
      <c r="C275" s="172" t="s">
        <v>233</v>
      </c>
      <c r="D275" s="172">
        <v>3</v>
      </c>
      <c r="E275" s="172">
        <v>26</v>
      </c>
      <c r="F275" s="172" t="s">
        <v>235</v>
      </c>
      <c r="G275" s="23">
        <v>10</v>
      </c>
      <c r="H275" s="23">
        <v>2</v>
      </c>
      <c r="I275" s="16">
        <v>2</v>
      </c>
      <c r="J275" s="24"/>
      <c r="K275" s="13">
        <v>2</v>
      </c>
      <c r="L275" s="23"/>
      <c r="M275" s="5"/>
      <c r="N275" s="6"/>
      <c r="O275" s="7"/>
      <c r="P275" s="8"/>
      <c r="Q275" s="7"/>
      <c r="R275" s="19"/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172" t="s">
        <v>233</v>
      </c>
      <c r="D276" s="172">
        <v>3</v>
      </c>
      <c r="E276" s="172">
        <v>26</v>
      </c>
      <c r="F276" s="172" t="s">
        <v>235</v>
      </c>
      <c r="G276" s="23">
        <v>10</v>
      </c>
      <c r="H276" s="23">
        <v>2</v>
      </c>
      <c r="I276" s="16">
        <v>2</v>
      </c>
      <c r="J276" s="24"/>
      <c r="K276" s="13">
        <v>2</v>
      </c>
      <c r="L276" s="23"/>
      <c r="M276" s="5"/>
      <c r="N276" s="6"/>
      <c r="O276" s="7"/>
      <c r="P276" s="8"/>
      <c r="Q276" s="7"/>
      <c r="R276" s="19"/>
      <c r="S276" s="23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2">
        <v>0</v>
      </c>
      <c r="AA276" s="19">
        <v>1</v>
      </c>
    </row>
    <row r="277" spans="1:27" ht="15.95" customHeight="1" x14ac:dyDescent="0.15">
      <c r="A277" s="1">
        <v>266</v>
      </c>
      <c r="B277" s="30">
        <v>1</v>
      </c>
      <c r="C277" s="172" t="s">
        <v>233</v>
      </c>
      <c r="D277" s="172">
        <v>3</v>
      </c>
      <c r="E277" s="172">
        <v>26</v>
      </c>
      <c r="F277" s="172" t="s">
        <v>235</v>
      </c>
      <c r="G277" s="23">
        <v>10</v>
      </c>
      <c r="H277" s="23">
        <v>5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>
        <v>1</v>
      </c>
      <c r="C278" s="172" t="s">
        <v>233</v>
      </c>
      <c r="D278" s="172">
        <v>3</v>
      </c>
      <c r="E278" s="172">
        <v>26</v>
      </c>
      <c r="F278" s="172" t="s">
        <v>235</v>
      </c>
      <c r="G278" s="23">
        <v>10</v>
      </c>
      <c r="H278" s="23">
        <v>3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9">
        <v>1</v>
      </c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>
        <v>1</v>
      </c>
      <c r="C279" s="172" t="s">
        <v>233</v>
      </c>
      <c r="D279" s="172">
        <v>3</v>
      </c>
      <c r="E279" s="172">
        <v>26</v>
      </c>
      <c r="F279" s="172" t="s">
        <v>235</v>
      </c>
      <c r="G279" s="23">
        <v>10</v>
      </c>
      <c r="H279" s="23">
        <v>3</v>
      </c>
      <c r="I279" s="16">
        <v>2</v>
      </c>
      <c r="J279" s="24"/>
      <c r="K279" s="13">
        <v>1</v>
      </c>
      <c r="L279" s="23">
        <v>2</v>
      </c>
      <c r="M279" s="5">
        <v>0</v>
      </c>
      <c r="N279" s="6">
        <v>1</v>
      </c>
      <c r="O279" s="7">
        <v>1</v>
      </c>
      <c r="P279" s="8">
        <v>0</v>
      </c>
      <c r="Q279" s="7">
        <v>0</v>
      </c>
      <c r="R279" s="19">
        <v>2</v>
      </c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>
        <v>1</v>
      </c>
      <c r="C280" s="172" t="s">
        <v>233</v>
      </c>
      <c r="D280" s="172">
        <v>3</v>
      </c>
      <c r="E280" s="172">
        <v>26</v>
      </c>
      <c r="F280" s="172" t="s">
        <v>235</v>
      </c>
      <c r="G280" s="23">
        <v>10</v>
      </c>
      <c r="H280" s="23">
        <v>4</v>
      </c>
      <c r="I280" s="16">
        <v>2</v>
      </c>
      <c r="J280" s="24"/>
      <c r="K280" s="13">
        <v>1</v>
      </c>
      <c r="L280" s="23">
        <v>1</v>
      </c>
      <c r="M280" s="5">
        <v>1</v>
      </c>
      <c r="N280" s="6">
        <v>0</v>
      </c>
      <c r="O280" s="7">
        <v>0</v>
      </c>
      <c r="P280" s="8">
        <v>0</v>
      </c>
      <c r="Q280" s="7">
        <v>0</v>
      </c>
      <c r="R280" s="19">
        <v>1</v>
      </c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>
        <v>1</v>
      </c>
      <c r="C281" s="172" t="s">
        <v>233</v>
      </c>
      <c r="D281" s="172">
        <v>3</v>
      </c>
      <c r="E281" s="172">
        <v>26</v>
      </c>
      <c r="F281" s="172" t="s">
        <v>235</v>
      </c>
      <c r="G281" s="23">
        <v>10</v>
      </c>
      <c r="H281" s="23">
        <v>4</v>
      </c>
      <c r="I281" s="16">
        <v>2</v>
      </c>
      <c r="J281" s="24"/>
      <c r="K281" s="13">
        <v>3</v>
      </c>
      <c r="L281" s="23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9">
        <v>1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172" t="s">
        <v>233</v>
      </c>
      <c r="D282" s="172">
        <v>3</v>
      </c>
      <c r="E282" s="172">
        <v>26</v>
      </c>
      <c r="F282" s="172" t="s">
        <v>235</v>
      </c>
      <c r="G282" s="23">
        <v>10</v>
      </c>
      <c r="H282" s="23">
        <v>9</v>
      </c>
      <c r="I282" s="16">
        <v>2</v>
      </c>
      <c r="J282" s="24"/>
      <c r="K282" s="13">
        <v>1</v>
      </c>
      <c r="L282" s="23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>
        <v>1</v>
      </c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>
        <v>1</v>
      </c>
      <c r="C283" s="172" t="s">
        <v>233</v>
      </c>
      <c r="D283" s="172">
        <v>3</v>
      </c>
      <c r="E283" s="172">
        <v>26</v>
      </c>
      <c r="F283" s="172" t="s">
        <v>235</v>
      </c>
      <c r="G283" s="23">
        <v>10</v>
      </c>
      <c r="H283" s="23">
        <v>1</v>
      </c>
      <c r="I283" s="16">
        <v>2</v>
      </c>
      <c r="J283" s="24"/>
      <c r="K283" s="13">
        <v>2</v>
      </c>
      <c r="L283" s="23"/>
      <c r="M283" s="5"/>
      <c r="N283" s="6"/>
      <c r="O283" s="7"/>
      <c r="P283" s="8"/>
      <c r="Q283" s="7"/>
      <c r="R283" s="19"/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1</v>
      </c>
      <c r="Z283" s="12">
        <v>0</v>
      </c>
      <c r="AA283" s="19">
        <v>2</v>
      </c>
    </row>
    <row r="284" spans="1:27" ht="15.95" customHeight="1" x14ac:dyDescent="0.15">
      <c r="A284" s="1">
        <v>273</v>
      </c>
      <c r="B284" s="30">
        <v>1</v>
      </c>
      <c r="C284" s="172" t="s">
        <v>233</v>
      </c>
      <c r="D284" s="172">
        <v>3</v>
      </c>
      <c r="E284" s="172">
        <v>26</v>
      </c>
      <c r="F284" s="172" t="s">
        <v>235</v>
      </c>
      <c r="G284" s="23">
        <v>10</v>
      </c>
      <c r="H284" s="23">
        <v>1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9">
        <v>1</v>
      </c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>
        <v>1</v>
      </c>
      <c r="C285" s="172" t="s">
        <v>233</v>
      </c>
      <c r="D285" s="172">
        <v>3</v>
      </c>
      <c r="E285" s="172">
        <v>26</v>
      </c>
      <c r="F285" s="172" t="s">
        <v>235</v>
      </c>
      <c r="G285" s="23">
        <v>10</v>
      </c>
      <c r="H285" s="23">
        <v>7</v>
      </c>
      <c r="I285" s="16">
        <v>2</v>
      </c>
      <c r="J285" s="24"/>
      <c r="K285" s="13">
        <v>1</v>
      </c>
      <c r="L285" s="23">
        <v>1</v>
      </c>
      <c r="M285" s="5">
        <v>1</v>
      </c>
      <c r="N285" s="6">
        <v>0</v>
      </c>
      <c r="O285" s="7">
        <v>0</v>
      </c>
      <c r="P285" s="8">
        <v>0</v>
      </c>
      <c r="Q285" s="7">
        <v>0</v>
      </c>
      <c r="R285" s="19">
        <v>1</v>
      </c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>
        <v>1</v>
      </c>
      <c r="C286" s="172" t="s">
        <v>233</v>
      </c>
      <c r="D286" s="172">
        <v>3</v>
      </c>
      <c r="E286" s="172">
        <v>26</v>
      </c>
      <c r="F286" s="172" t="s">
        <v>235</v>
      </c>
      <c r="G286" s="23">
        <v>10</v>
      </c>
      <c r="H286" s="23">
        <v>8</v>
      </c>
      <c r="I286" s="16">
        <v>2</v>
      </c>
      <c r="J286" s="24"/>
      <c r="K286" s="13">
        <v>2</v>
      </c>
      <c r="L286" s="23"/>
      <c r="M286" s="5"/>
      <c r="N286" s="6"/>
      <c r="O286" s="7"/>
      <c r="P286" s="8"/>
      <c r="Q286" s="7"/>
      <c r="R286" s="19"/>
      <c r="S286" s="23">
        <v>1</v>
      </c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1</v>
      </c>
      <c r="Z286" s="12">
        <v>0</v>
      </c>
      <c r="AA286" s="19">
        <v>1</v>
      </c>
    </row>
    <row r="287" spans="1:27" ht="15.95" customHeight="1" x14ac:dyDescent="0.15">
      <c r="A287" s="1">
        <v>276</v>
      </c>
      <c r="B287" s="30">
        <v>1</v>
      </c>
      <c r="C287" s="172" t="s">
        <v>233</v>
      </c>
      <c r="D287" s="172">
        <v>3</v>
      </c>
      <c r="E287" s="172">
        <v>26</v>
      </c>
      <c r="F287" s="172" t="s">
        <v>235</v>
      </c>
      <c r="G287" s="23">
        <v>10</v>
      </c>
      <c r="H287" s="23">
        <v>9</v>
      </c>
      <c r="I287" s="16">
        <v>2</v>
      </c>
      <c r="J287" s="24"/>
      <c r="K287" s="13">
        <v>2</v>
      </c>
      <c r="L287" s="23"/>
      <c r="M287" s="5"/>
      <c r="N287" s="6"/>
      <c r="O287" s="7"/>
      <c r="P287" s="8"/>
      <c r="Q287" s="7"/>
      <c r="R287" s="19"/>
      <c r="S287" s="23">
        <v>1</v>
      </c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1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172" t="s">
        <v>233</v>
      </c>
      <c r="D288" s="172">
        <v>3</v>
      </c>
      <c r="E288" s="172">
        <v>26</v>
      </c>
      <c r="F288" s="172" t="s">
        <v>235</v>
      </c>
      <c r="G288" s="23">
        <v>10</v>
      </c>
      <c r="H288" s="23">
        <v>5</v>
      </c>
      <c r="I288" s="16">
        <v>2</v>
      </c>
      <c r="J288" s="24"/>
      <c r="K288" s="13">
        <v>1</v>
      </c>
      <c r="L288" s="23">
        <v>1</v>
      </c>
      <c r="M288" s="5">
        <v>2</v>
      </c>
      <c r="N288" s="6">
        <v>0</v>
      </c>
      <c r="O288" s="7">
        <v>0</v>
      </c>
      <c r="P288" s="8">
        <v>0</v>
      </c>
      <c r="Q288" s="7">
        <v>0</v>
      </c>
      <c r="R288" s="19">
        <v>2</v>
      </c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>
        <v>1</v>
      </c>
      <c r="C289" s="172" t="s">
        <v>233</v>
      </c>
      <c r="D289" s="172">
        <v>3</v>
      </c>
      <c r="E289" s="172">
        <v>26</v>
      </c>
      <c r="F289" s="172" t="s">
        <v>235</v>
      </c>
      <c r="G289" s="23">
        <v>10</v>
      </c>
      <c r="H289" s="23">
        <v>1</v>
      </c>
      <c r="I289" s="16">
        <v>2</v>
      </c>
      <c r="J289" s="24"/>
      <c r="K289" s="13">
        <v>2</v>
      </c>
      <c r="L289" s="23"/>
      <c r="M289" s="5"/>
      <c r="N289" s="6"/>
      <c r="O289" s="7"/>
      <c r="P289" s="8"/>
      <c r="Q289" s="7"/>
      <c r="R289" s="19"/>
      <c r="S289" s="23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172" t="s">
        <v>233</v>
      </c>
      <c r="D290" s="172">
        <v>3</v>
      </c>
      <c r="E290" s="172">
        <v>26</v>
      </c>
      <c r="F290" s="172" t="s">
        <v>235</v>
      </c>
      <c r="G290" s="23">
        <v>10</v>
      </c>
      <c r="H290" s="23">
        <v>7</v>
      </c>
      <c r="I290" s="16">
        <v>2</v>
      </c>
      <c r="J290" s="24"/>
      <c r="K290" s="13">
        <v>1</v>
      </c>
      <c r="L290" s="23">
        <v>1</v>
      </c>
      <c r="M290" s="5">
        <v>1</v>
      </c>
      <c r="N290" s="6">
        <v>0</v>
      </c>
      <c r="O290" s="7">
        <v>0</v>
      </c>
      <c r="P290" s="8">
        <v>0</v>
      </c>
      <c r="Q290" s="7">
        <v>0</v>
      </c>
      <c r="R290" s="19">
        <v>1</v>
      </c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>
        <v>1</v>
      </c>
      <c r="C291" s="172" t="s">
        <v>233</v>
      </c>
      <c r="D291" s="172">
        <v>3</v>
      </c>
      <c r="E291" s="172">
        <v>26</v>
      </c>
      <c r="F291" s="172" t="s">
        <v>235</v>
      </c>
      <c r="G291" s="23">
        <v>10</v>
      </c>
      <c r="H291" s="23">
        <v>5</v>
      </c>
      <c r="I291" s="16">
        <v>2</v>
      </c>
      <c r="J291" s="24"/>
      <c r="K291" s="13">
        <v>1</v>
      </c>
      <c r="L291" s="23">
        <v>2</v>
      </c>
      <c r="M291" s="5">
        <v>0</v>
      </c>
      <c r="N291" s="6">
        <v>0</v>
      </c>
      <c r="O291" s="7">
        <v>1</v>
      </c>
      <c r="P291" s="8">
        <v>0</v>
      </c>
      <c r="Q291" s="7">
        <v>0</v>
      </c>
      <c r="R291" s="19">
        <v>1</v>
      </c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>
        <v>1</v>
      </c>
      <c r="C292" s="172" t="s">
        <v>233</v>
      </c>
      <c r="D292" s="172">
        <v>3</v>
      </c>
      <c r="E292" s="172">
        <v>26</v>
      </c>
      <c r="F292" s="172" t="s">
        <v>235</v>
      </c>
      <c r="G292" s="23">
        <v>10</v>
      </c>
      <c r="H292" s="23">
        <v>5</v>
      </c>
      <c r="I292" s="16">
        <v>2</v>
      </c>
      <c r="J292" s="24"/>
      <c r="K292" s="13">
        <v>1</v>
      </c>
      <c r="L292" s="23">
        <v>1</v>
      </c>
      <c r="M292" s="5">
        <v>1</v>
      </c>
      <c r="N292" s="6">
        <v>0</v>
      </c>
      <c r="O292" s="7">
        <v>0</v>
      </c>
      <c r="P292" s="8">
        <v>0</v>
      </c>
      <c r="Q292" s="7">
        <v>0</v>
      </c>
      <c r="R292" s="19">
        <v>1</v>
      </c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>
        <v>1</v>
      </c>
      <c r="C293" s="172" t="s">
        <v>233</v>
      </c>
      <c r="D293" s="172">
        <v>3</v>
      </c>
      <c r="E293" s="172">
        <v>26</v>
      </c>
      <c r="F293" s="172" t="s">
        <v>235</v>
      </c>
      <c r="G293" s="23">
        <v>10</v>
      </c>
      <c r="H293" s="23">
        <v>6</v>
      </c>
      <c r="I293" s="16">
        <v>2</v>
      </c>
      <c r="J293" s="24"/>
      <c r="K293" s="13">
        <v>2</v>
      </c>
      <c r="L293" s="23"/>
      <c r="M293" s="5"/>
      <c r="N293" s="6"/>
      <c r="O293" s="7"/>
      <c r="P293" s="8"/>
      <c r="Q293" s="7"/>
      <c r="R293" s="19"/>
      <c r="S293" s="23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1">
        <v>283</v>
      </c>
      <c r="B294" s="30">
        <v>1</v>
      </c>
      <c r="C294" s="172" t="s">
        <v>233</v>
      </c>
      <c r="D294" s="172">
        <v>3</v>
      </c>
      <c r="E294" s="172">
        <v>26</v>
      </c>
      <c r="F294" s="172" t="s">
        <v>235</v>
      </c>
      <c r="G294" s="23">
        <v>10</v>
      </c>
      <c r="H294" s="23">
        <v>4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>
        <v>1</v>
      </c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>
        <v>1</v>
      </c>
      <c r="C295" s="172" t="s">
        <v>233</v>
      </c>
      <c r="D295" s="172">
        <v>3</v>
      </c>
      <c r="E295" s="172">
        <v>26</v>
      </c>
      <c r="F295" s="172" t="s">
        <v>235</v>
      </c>
      <c r="G295" s="23">
        <v>10</v>
      </c>
      <c r="H295" s="23">
        <v>8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>
        <v>1</v>
      </c>
      <c r="C296" s="172" t="s">
        <v>233</v>
      </c>
      <c r="D296" s="172">
        <v>3</v>
      </c>
      <c r="E296" s="172">
        <v>26</v>
      </c>
      <c r="F296" s="172" t="s">
        <v>235</v>
      </c>
      <c r="G296" s="23">
        <v>9</v>
      </c>
      <c r="H296" s="23">
        <v>2</v>
      </c>
      <c r="I296" s="16">
        <v>2</v>
      </c>
      <c r="J296" s="24"/>
      <c r="K296" s="13">
        <v>3</v>
      </c>
      <c r="L296" s="23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>
        <v>1</v>
      </c>
      <c r="S296" s="23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2</v>
      </c>
    </row>
    <row r="297" spans="1:27" ht="15.95" customHeight="1" x14ac:dyDescent="0.15">
      <c r="A297" s="1">
        <v>286</v>
      </c>
      <c r="B297" s="30">
        <v>1</v>
      </c>
      <c r="C297" s="172" t="s">
        <v>233</v>
      </c>
      <c r="D297" s="172">
        <v>3</v>
      </c>
      <c r="E297" s="172">
        <v>26</v>
      </c>
      <c r="F297" s="172" t="s">
        <v>235</v>
      </c>
      <c r="G297" s="23">
        <v>10</v>
      </c>
      <c r="H297" s="23">
        <v>4</v>
      </c>
      <c r="I297" s="16">
        <v>2</v>
      </c>
      <c r="J297" s="24"/>
      <c r="K297" s="13">
        <v>1</v>
      </c>
      <c r="L297" s="23">
        <v>1</v>
      </c>
      <c r="M297" s="5">
        <v>1</v>
      </c>
      <c r="N297" s="6">
        <v>0</v>
      </c>
      <c r="O297" s="7">
        <v>0</v>
      </c>
      <c r="P297" s="8">
        <v>0</v>
      </c>
      <c r="Q297" s="7">
        <v>0</v>
      </c>
      <c r="R297" s="19">
        <v>1</v>
      </c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>
        <v>1</v>
      </c>
      <c r="C298" s="172" t="s">
        <v>233</v>
      </c>
      <c r="D298" s="172">
        <v>3</v>
      </c>
      <c r="E298" s="172">
        <v>26</v>
      </c>
      <c r="F298" s="172" t="s">
        <v>235</v>
      </c>
      <c r="G298" s="23">
        <v>10</v>
      </c>
      <c r="H298" s="23">
        <v>8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>
        <v>1</v>
      </c>
      <c r="C299" s="172" t="s">
        <v>233</v>
      </c>
      <c r="D299" s="172">
        <v>3</v>
      </c>
      <c r="E299" s="172">
        <v>26</v>
      </c>
      <c r="F299" s="172" t="s">
        <v>235</v>
      </c>
      <c r="G299" s="23">
        <v>9</v>
      </c>
      <c r="H299" s="23">
        <v>4</v>
      </c>
      <c r="I299" s="16">
        <v>2</v>
      </c>
      <c r="J299" s="24"/>
      <c r="K299" s="13">
        <v>3</v>
      </c>
      <c r="L299" s="23">
        <v>1</v>
      </c>
      <c r="M299" s="5">
        <v>0</v>
      </c>
      <c r="N299" s="6">
        <v>0</v>
      </c>
      <c r="O299" s="7">
        <v>1</v>
      </c>
      <c r="P299" s="8">
        <v>0</v>
      </c>
      <c r="Q299" s="7">
        <v>0</v>
      </c>
      <c r="R299" s="19">
        <v>1</v>
      </c>
      <c r="S299" s="23">
        <v>1</v>
      </c>
      <c r="T299" s="5">
        <v>0</v>
      </c>
      <c r="U299" s="6">
        <v>0</v>
      </c>
      <c r="V299" s="7">
        <v>2</v>
      </c>
      <c r="W299" s="8">
        <v>0</v>
      </c>
      <c r="X299" s="7">
        <v>0</v>
      </c>
      <c r="Y299" s="7">
        <v>0</v>
      </c>
      <c r="Z299" s="12">
        <v>0</v>
      </c>
      <c r="AA299" s="19">
        <v>2</v>
      </c>
    </row>
    <row r="300" spans="1:27" ht="15.95" customHeight="1" x14ac:dyDescent="0.15">
      <c r="A300" s="1">
        <v>289</v>
      </c>
      <c r="B300" s="30">
        <v>1</v>
      </c>
      <c r="C300" s="172" t="s">
        <v>233</v>
      </c>
      <c r="D300" s="172">
        <v>3</v>
      </c>
      <c r="E300" s="172">
        <v>26</v>
      </c>
      <c r="F300" s="172" t="s">
        <v>235</v>
      </c>
      <c r="G300" s="23">
        <v>10</v>
      </c>
      <c r="H300" s="23">
        <v>5</v>
      </c>
      <c r="I300" s="16">
        <v>2</v>
      </c>
      <c r="J300" s="24"/>
      <c r="K300" s="13">
        <v>2</v>
      </c>
      <c r="L300" s="23"/>
      <c r="M300" s="5"/>
      <c r="N300" s="6"/>
      <c r="O300" s="7"/>
      <c r="P300" s="8"/>
      <c r="Q300" s="7"/>
      <c r="R300" s="19"/>
      <c r="S300" s="23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172" t="s">
        <v>233</v>
      </c>
      <c r="D301" s="172">
        <v>3</v>
      </c>
      <c r="E301" s="172">
        <v>26</v>
      </c>
      <c r="F301" s="172" t="s">
        <v>235</v>
      </c>
      <c r="G301" s="23">
        <v>10</v>
      </c>
      <c r="H301" s="23">
        <v>9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0</v>
      </c>
      <c r="O301" s="7">
        <v>1</v>
      </c>
      <c r="P301" s="8">
        <v>0</v>
      </c>
      <c r="Q301" s="7">
        <v>0</v>
      </c>
      <c r="R301" s="19">
        <v>1</v>
      </c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>
        <v>1</v>
      </c>
      <c r="C302" s="172" t="s">
        <v>233</v>
      </c>
      <c r="D302" s="172">
        <v>3</v>
      </c>
      <c r="E302" s="172">
        <v>26</v>
      </c>
      <c r="F302" s="172" t="s">
        <v>235</v>
      </c>
      <c r="G302" s="23">
        <v>10</v>
      </c>
      <c r="H302" s="23">
        <v>5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9">
        <v>1</v>
      </c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>
        <v>1</v>
      </c>
      <c r="C303" s="172" t="s">
        <v>233</v>
      </c>
      <c r="D303" s="172">
        <v>3</v>
      </c>
      <c r="E303" s="172">
        <v>26</v>
      </c>
      <c r="F303" s="172" t="s">
        <v>235</v>
      </c>
      <c r="G303" s="23">
        <v>10</v>
      </c>
      <c r="H303" s="23">
        <v>6</v>
      </c>
      <c r="I303" s="16">
        <v>2</v>
      </c>
      <c r="J303" s="24"/>
      <c r="K303" s="13">
        <v>1</v>
      </c>
      <c r="L303" s="23">
        <v>1</v>
      </c>
      <c r="M303" s="5">
        <v>0</v>
      </c>
      <c r="N303" s="6">
        <v>0</v>
      </c>
      <c r="O303" s="7">
        <v>1</v>
      </c>
      <c r="P303" s="8">
        <v>0</v>
      </c>
      <c r="Q303" s="7">
        <v>0</v>
      </c>
      <c r="R303" s="19">
        <v>1</v>
      </c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>
        <v>1</v>
      </c>
      <c r="C304" s="172" t="s">
        <v>233</v>
      </c>
      <c r="D304" s="172">
        <v>3</v>
      </c>
      <c r="E304" s="172">
        <v>26</v>
      </c>
      <c r="F304" s="172" t="s">
        <v>235</v>
      </c>
      <c r="G304" s="23">
        <v>10</v>
      </c>
      <c r="H304" s="23">
        <v>4</v>
      </c>
      <c r="I304" s="16">
        <v>2</v>
      </c>
      <c r="J304" s="24"/>
      <c r="K304" s="13">
        <v>2</v>
      </c>
      <c r="L304" s="23"/>
      <c r="M304" s="5"/>
      <c r="N304" s="6"/>
      <c r="O304" s="7"/>
      <c r="P304" s="8"/>
      <c r="Q304" s="7"/>
      <c r="R304" s="19"/>
      <c r="S304" s="23">
        <v>1</v>
      </c>
      <c r="T304" s="5">
        <v>0</v>
      </c>
      <c r="U304" s="6">
        <v>0</v>
      </c>
      <c r="V304" s="7">
        <v>0</v>
      </c>
      <c r="W304" s="8">
        <v>0</v>
      </c>
      <c r="X304" s="7">
        <v>1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172" t="s">
        <v>233</v>
      </c>
      <c r="D305" s="172">
        <v>3</v>
      </c>
      <c r="E305" s="172">
        <v>26</v>
      </c>
      <c r="F305" s="172" t="s">
        <v>235</v>
      </c>
      <c r="G305" s="23">
        <v>9</v>
      </c>
      <c r="H305" s="23">
        <v>3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0</v>
      </c>
      <c r="O305" s="7">
        <v>1</v>
      </c>
      <c r="P305" s="8">
        <v>0</v>
      </c>
      <c r="Q305" s="7">
        <v>0</v>
      </c>
      <c r="R305" s="19">
        <v>1</v>
      </c>
      <c r="S305" s="23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172" t="s">
        <v>233</v>
      </c>
      <c r="D306" s="172">
        <v>3</v>
      </c>
      <c r="E306" s="172">
        <v>26</v>
      </c>
      <c r="F306" s="172" t="s">
        <v>235</v>
      </c>
      <c r="G306" s="23">
        <v>10</v>
      </c>
      <c r="H306" s="23">
        <v>4</v>
      </c>
      <c r="I306" s="16">
        <v>2</v>
      </c>
      <c r="J306" s="24"/>
      <c r="K306" s="13">
        <v>1</v>
      </c>
      <c r="L306" s="23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9">
        <v>1</v>
      </c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>
        <v>1</v>
      </c>
      <c r="C307" s="172" t="s">
        <v>233</v>
      </c>
      <c r="D307" s="172">
        <v>3</v>
      </c>
      <c r="E307" s="172">
        <v>26</v>
      </c>
      <c r="F307" s="172" t="s">
        <v>235</v>
      </c>
      <c r="G307" s="23">
        <v>9</v>
      </c>
      <c r="H307" s="23">
        <v>5</v>
      </c>
      <c r="I307" s="16">
        <v>2</v>
      </c>
      <c r="J307" s="24"/>
      <c r="K307" s="13">
        <v>1</v>
      </c>
      <c r="L307" s="23">
        <v>1</v>
      </c>
      <c r="M307" s="5">
        <v>1</v>
      </c>
      <c r="N307" s="6">
        <v>0</v>
      </c>
      <c r="O307" s="7">
        <v>0</v>
      </c>
      <c r="P307" s="8">
        <v>0</v>
      </c>
      <c r="Q307" s="7">
        <v>0</v>
      </c>
      <c r="R307" s="19">
        <v>1</v>
      </c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>
        <v>1</v>
      </c>
      <c r="C308" s="172" t="s">
        <v>233</v>
      </c>
      <c r="D308" s="172">
        <v>3</v>
      </c>
      <c r="E308" s="172">
        <v>26</v>
      </c>
      <c r="F308" s="172" t="s">
        <v>235</v>
      </c>
      <c r="G308" s="23">
        <v>9</v>
      </c>
      <c r="H308" s="23">
        <v>8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>
        <v>1</v>
      </c>
      <c r="C309" s="172" t="s">
        <v>233</v>
      </c>
      <c r="D309" s="172">
        <v>3</v>
      </c>
      <c r="E309" s="172">
        <v>26</v>
      </c>
      <c r="F309" s="172" t="s">
        <v>235</v>
      </c>
      <c r="G309" s="23">
        <v>9</v>
      </c>
      <c r="H309" s="23">
        <v>3</v>
      </c>
      <c r="I309" s="16">
        <v>2</v>
      </c>
      <c r="J309" s="24"/>
      <c r="K309" s="13">
        <v>3</v>
      </c>
      <c r="L309" s="23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9">
        <v>1</v>
      </c>
      <c r="S309" s="23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172" t="s">
        <v>233</v>
      </c>
      <c r="D310" s="172">
        <v>3</v>
      </c>
      <c r="E310" s="172">
        <v>26</v>
      </c>
      <c r="F310" s="172" t="s">
        <v>235</v>
      </c>
      <c r="G310" s="23">
        <v>9</v>
      </c>
      <c r="H310" s="23">
        <v>2</v>
      </c>
      <c r="I310" s="16">
        <v>2</v>
      </c>
      <c r="J310" s="24"/>
      <c r="K310" s="13">
        <v>1</v>
      </c>
      <c r="L310" s="23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>
        <v>1</v>
      </c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>
        <v>1</v>
      </c>
      <c r="C311" s="172" t="s">
        <v>233</v>
      </c>
      <c r="D311" s="172">
        <v>3</v>
      </c>
      <c r="E311" s="172">
        <v>26</v>
      </c>
      <c r="F311" s="172" t="s">
        <v>235</v>
      </c>
      <c r="G311" s="23">
        <v>9</v>
      </c>
      <c r="H311" s="23">
        <v>2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1</v>
      </c>
      <c r="O311" s="7">
        <v>1</v>
      </c>
      <c r="P311" s="8">
        <v>0</v>
      </c>
      <c r="Q311" s="7">
        <v>0</v>
      </c>
      <c r="R311" s="19">
        <v>2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172" t="s">
        <v>233</v>
      </c>
      <c r="D312" s="172">
        <v>3</v>
      </c>
      <c r="E312" s="172">
        <v>26</v>
      </c>
      <c r="F312" s="172" t="s">
        <v>235</v>
      </c>
      <c r="G312" s="23">
        <v>9</v>
      </c>
      <c r="H312" s="23">
        <v>4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>
        <v>1</v>
      </c>
      <c r="C313" s="172" t="s">
        <v>233</v>
      </c>
      <c r="D313" s="172">
        <v>3</v>
      </c>
      <c r="E313" s="172">
        <v>26</v>
      </c>
      <c r="F313" s="172" t="s">
        <v>235</v>
      </c>
      <c r="G313" s="23">
        <v>9</v>
      </c>
      <c r="H313" s="23">
        <v>4</v>
      </c>
      <c r="I313" s="16">
        <v>2</v>
      </c>
      <c r="J313" s="24"/>
      <c r="K313" s="13">
        <v>1</v>
      </c>
      <c r="L313" s="23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9">
        <v>1</v>
      </c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>
        <v>1</v>
      </c>
      <c r="C314" s="172" t="s">
        <v>233</v>
      </c>
      <c r="D314" s="172">
        <v>3</v>
      </c>
      <c r="E314" s="172">
        <v>26</v>
      </c>
      <c r="F314" s="172" t="s">
        <v>235</v>
      </c>
      <c r="G314" s="23">
        <v>9</v>
      </c>
      <c r="H314" s="23">
        <v>4</v>
      </c>
      <c r="I314" s="16">
        <v>2</v>
      </c>
      <c r="J314" s="24"/>
      <c r="K314" s="13">
        <v>1</v>
      </c>
      <c r="L314" s="23">
        <v>1</v>
      </c>
      <c r="M314" s="5">
        <v>0</v>
      </c>
      <c r="N314" s="6">
        <v>1</v>
      </c>
      <c r="O314" s="7">
        <v>1</v>
      </c>
      <c r="P314" s="8">
        <v>0</v>
      </c>
      <c r="Q314" s="7">
        <v>0</v>
      </c>
      <c r="R314" s="19">
        <v>2</v>
      </c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>
        <v>1</v>
      </c>
      <c r="C315" s="172" t="s">
        <v>233</v>
      </c>
      <c r="D315" s="172">
        <v>3</v>
      </c>
      <c r="E315" s="172">
        <v>26</v>
      </c>
      <c r="F315" s="172" t="s">
        <v>235</v>
      </c>
      <c r="G315" s="23">
        <v>9</v>
      </c>
      <c r="H315" s="23">
        <v>4</v>
      </c>
      <c r="I315" s="16">
        <v>2</v>
      </c>
      <c r="J315" s="24"/>
      <c r="K315" s="13">
        <v>2</v>
      </c>
      <c r="L315" s="23"/>
      <c r="M315" s="5"/>
      <c r="N315" s="6"/>
      <c r="O315" s="7"/>
      <c r="P315" s="8"/>
      <c r="Q315" s="7"/>
      <c r="R315" s="19"/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172" t="s">
        <v>233</v>
      </c>
      <c r="D316" s="172">
        <v>3</v>
      </c>
      <c r="E316" s="172">
        <v>26</v>
      </c>
      <c r="F316" s="172" t="s">
        <v>235</v>
      </c>
      <c r="G316" s="23">
        <v>9</v>
      </c>
      <c r="H316" s="23">
        <v>2</v>
      </c>
      <c r="I316" s="16">
        <v>2</v>
      </c>
      <c r="J316" s="24"/>
      <c r="K316" s="13">
        <v>1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>
        <v>1</v>
      </c>
      <c r="C317" s="172" t="s">
        <v>233</v>
      </c>
      <c r="D317" s="172">
        <v>3</v>
      </c>
      <c r="E317" s="172">
        <v>26</v>
      </c>
      <c r="F317" s="172" t="s">
        <v>235</v>
      </c>
      <c r="G317" s="23">
        <v>9</v>
      </c>
      <c r="H317" s="23">
        <v>7</v>
      </c>
      <c r="I317" s="16">
        <v>2</v>
      </c>
      <c r="J317" s="24"/>
      <c r="K317" s="13">
        <v>1</v>
      </c>
      <c r="L317" s="23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9">
        <v>1</v>
      </c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>
        <v>1</v>
      </c>
      <c r="C318" s="172" t="s">
        <v>233</v>
      </c>
      <c r="D318" s="172">
        <v>3</v>
      </c>
      <c r="E318" s="172">
        <v>26</v>
      </c>
      <c r="F318" s="172" t="s">
        <v>235</v>
      </c>
      <c r="G318" s="23">
        <v>9</v>
      </c>
      <c r="H318" s="23">
        <v>2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>
        <v>1</v>
      </c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>
        <v>1</v>
      </c>
      <c r="C319" s="172" t="s">
        <v>233</v>
      </c>
      <c r="D319" s="172">
        <v>3</v>
      </c>
      <c r="E319" s="172">
        <v>26</v>
      </c>
      <c r="F319" s="172" t="s">
        <v>235</v>
      </c>
      <c r="G319" s="23">
        <v>9</v>
      </c>
      <c r="H319" s="23">
        <v>7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0</v>
      </c>
      <c r="O319" s="7">
        <v>1</v>
      </c>
      <c r="P319" s="8">
        <v>0</v>
      </c>
      <c r="Q319" s="7">
        <v>0</v>
      </c>
      <c r="R319" s="19">
        <v>1</v>
      </c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>
        <v>1</v>
      </c>
      <c r="C320" s="172" t="s">
        <v>233</v>
      </c>
      <c r="D320" s="172">
        <v>3</v>
      </c>
      <c r="E320" s="172">
        <v>26</v>
      </c>
      <c r="F320" s="172" t="s">
        <v>235</v>
      </c>
      <c r="G320" s="23">
        <v>9</v>
      </c>
      <c r="H320" s="23">
        <v>6</v>
      </c>
      <c r="I320" s="16">
        <v>2</v>
      </c>
      <c r="J320" s="24"/>
      <c r="K320" s="13">
        <v>1</v>
      </c>
      <c r="L320" s="23">
        <v>1</v>
      </c>
      <c r="M320" s="5">
        <v>1</v>
      </c>
      <c r="N320" s="6">
        <v>0</v>
      </c>
      <c r="O320" s="7">
        <v>1</v>
      </c>
      <c r="P320" s="8">
        <v>0</v>
      </c>
      <c r="Q320" s="7">
        <v>0</v>
      </c>
      <c r="R320" s="19">
        <v>2</v>
      </c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>
        <v>1</v>
      </c>
      <c r="C321" s="172" t="s">
        <v>233</v>
      </c>
      <c r="D321" s="172">
        <v>3</v>
      </c>
      <c r="E321" s="172">
        <v>26</v>
      </c>
      <c r="F321" s="172" t="s">
        <v>235</v>
      </c>
      <c r="G321" s="23">
        <v>9</v>
      </c>
      <c r="H321" s="23">
        <v>2</v>
      </c>
      <c r="I321" s="16">
        <v>2</v>
      </c>
      <c r="J321" s="24"/>
      <c r="K321" s="13">
        <v>3</v>
      </c>
      <c r="L321" s="23">
        <v>1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9">
        <v>1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172" t="s">
        <v>233</v>
      </c>
      <c r="D322" s="172">
        <v>3</v>
      </c>
      <c r="E322" s="172">
        <v>26</v>
      </c>
      <c r="F322" s="172" t="s">
        <v>235</v>
      </c>
      <c r="G322" s="23">
        <v>9</v>
      </c>
      <c r="H322" s="23">
        <v>4</v>
      </c>
      <c r="I322" s="16">
        <v>2</v>
      </c>
      <c r="J322" s="24"/>
      <c r="K322" s="13">
        <v>2</v>
      </c>
      <c r="L322" s="23"/>
      <c r="M322" s="5"/>
      <c r="N322" s="6"/>
      <c r="O322" s="7"/>
      <c r="P322" s="8"/>
      <c r="Q322" s="7"/>
      <c r="R322" s="19"/>
      <c r="S322" s="23">
        <v>1</v>
      </c>
      <c r="T322" s="5">
        <v>1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2</v>
      </c>
    </row>
    <row r="323" spans="1:27" ht="15.95" customHeight="1" x14ac:dyDescent="0.15">
      <c r="A323" s="1">
        <v>312</v>
      </c>
      <c r="B323" s="30">
        <v>1</v>
      </c>
      <c r="C323" s="172" t="s">
        <v>233</v>
      </c>
      <c r="D323" s="172">
        <v>3</v>
      </c>
      <c r="E323" s="172">
        <v>26</v>
      </c>
      <c r="F323" s="172" t="s">
        <v>235</v>
      </c>
      <c r="G323" s="23">
        <v>9</v>
      </c>
      <c r="H323" s="23">
        <v>3</v>
      </c>
      <c r="I323" s="16">
        <v>2</v>
      </c>
      <c r="J323" s="24"/>
      <c r="K323" s="13">
        <v>1</v>
      </c>
      <c r="L323" s="23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9">
        <v>1</v>
      </c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>
        <v>1</v>
      </c>
      <c r="C324" s="172" t="s">
        <v>233</v>
      </c>
      <c r="D324" s="172">
        <v>3</v>
      </c>
      <c r="E324" s="172">
        <v>26</v>
      </c>
      <c r="F324" s="172" t="s">
        <v>235</v>
      </c>
      <c r="G324" s="23">
        <v>9</v>
      </c>
      <c r="H324" s="23">
        <v>5</v>
      </c>
      <c r="I324" s="16">
        <v>2</v>
      </c>
      <c r="J324" s="24"/>
      <c r="K324" s="13">
        <v>1</v>
      </c>
      <c r="L324" s="23">
        <v>1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9">
        <v>1</v>
      </c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>
        <v>1</v>
      </c>
      <c r="C325" s="172" t="s">
        <v>233</v>
      </c>
      <c r="D325" s="172">
        <v>3</v>
      </c>
      <c r="E325" s="172">
        <v>26</v>
      </c>
      <c r="F325" s="172" t="s">
        <v>235</v>
      </c>
      <c r="G325" s="23">
        <v>9</v>
      </c>
      <c r="H325" s="23">
        <v>6</v>
      </c>
      <c r="I325" s="16">
        <v>2</v>
      </c>
      <c r="J325" s="24"/>
      <c r="K325" s="13">
        <v>1</v>
      </c>
      <c r="L325" s="23">
        <v>1</v>
      </c>
      <c r="M325" s="5">
        <v>0</v>
      </c>
      <c r="N325" s="6">
        <v>1</v>
      </c>
      <c r="O325" s="7">
        <v>1</v>
      </c>
      <c r="P325" s="8">
        <v>0</v>
      </c>
      <c r="Q325" s="7">
        <v>0</v>
      </c>
      <c r="R325" s="19">
        <v>2</v>
      </c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>
        <v>1</v>
      </c>
      <c r="C326" s="172" t="s">
        <v>233</v>
      </c>
      <c r="D326" s="172">
        <v>3</v>
      </c>
      <c r="E326" s="172">
        <v>26</v>
      </c>
      <c r="F326" s="172" t="s">
        <v>235</v>
      </c>
      <c r="G326" s="23">
        <v>9</v>
      </c>
      <c r="H326" s="23">
        <v>6</v>
      </c>
      <c r="I326" s="16">
        <v>2</v>
      </c>
      <c r="J326" s="24"/>
      <c r="K326" s="13">
        <v>1</v>
      </c>
      <c r="L326" s="23">
        <v>1</v>
      </c>
      <c r="M326" s="5">
        <v>0</v>
      </c>
      <c r="N326" s="6">
        <v>0</v>
      </c>
      <c r="O326" s="7">
        <v>1</v>
      </c>
      <c r="P326" s="8">
        <v>0</v>
      </c>
      <c r="Q326" s="7">
        <v>0</v>
      </c>
      <c r="R326" s="19">
        <v>1</v>
      </c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>
        <v>1</v>
      </c>
      <c r="C327" s="172" t="s">
        <v>233</v>
      </c>
      <c r="D327" s="172">
        <v>3</v>
      </c>
      <c r="E327" s="172">
        <v>26</v>
      </c>
      <c r="F327" s="172" t="s">
        <v>235</v>
      </c>
      <c r="G327" s="23">
        <v>9</v>
      </c>
      <c r="H327" s="23">
        <v>7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0</v>
      </c>
      <c r="O327" s="7">
        <v>1</v>
      </c>
      <c r="P327" s="8">
        <v>0</v>
      </c>
      <c r="Q327" s="7">
        <v>0</v>
      </c>
      <c r="R327" s="19">
        <v>1</v>
      </c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>
        <v>1</v>
      </c>
      <c r="C328" s="172" t="s">
        <v>233</v>
      </c>
      <c r="D328" s="172">
        <v>3</v>
      </c>
      <c r="E328" s="172">
        <v>26</v>
      </c>
      <c r="F328" s="172" t="s">
        <v>235</v>
      </c>
      <c r="G328" s="23">
        <v>9</v>
      </c>
      <c r="H328" s="23">
        <v>2</v>
      </c>
      <c r="I328" s="16">
        <v>2</v>
      </c>
      <c r="J328" s="24"/>
      <c r="K328" s="13">
        <v>2</v>
      </c>
      <c r="L328" s="23"/>
      <c r="M328" s="5"/>
      <c r="N328" s="6"/>
      <c r="O328" s="7"/>
      <c r="P328" s="8"/>
      <c r="Q328" s="7"/>
      <c r="R328" s="19"/>
      <c r="S328" s="23">
        <v>1</v>
      </c>
      <c r="T328" s="5">
        <v>0</v>
      </c>
      <c r="U328" s="6">
        <v>1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172" t="s">
        <v>233</v>
      </c>
      <c r="D329" s="172">
        <v>3</v>
      </c>
      <c r="E329" s="172">
        <v>26</v>
      </c>
      <c r="F329" s="172" t="s">
        <v>235</v>
      </c>
      <c r="G329" s="23">
        <v>9</v>
      </c>
      <c r="H329" s="23">
        <v>7</v>
      </c>
      <c r="I329" s="16">
        <v>2</v>
      </c>
      <c r="J329" s="24"/>
      <c r="K329" s="13">
        <v>1</v>
      </c>
      <c r="L329" s="23">
        <v>2</v>
      </c>
      <c r="M329" s="5">
        <v>0</v>
      </c>
      <c r="N329" s="6">
        <v>0</v>
      </c>
      <c r="O329" s="7">
        <v>1</v>
      </c>
      <c r="P329" s="8">
        <v>0</v>
      </c>
      <c r="Q329" s="7">
        <v>0</v>
      </c>
      <c r="R329" s="19">
        <v>1</v>
      </c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>
        <v>1</v>
      </c>
      <c r="C330" s="172" t="s">
        <v>233</v>
      </c>
      <c r="D330" s="172">
        <v>3</v>
      </c>
      <c r="E330" s="172">
        <v>26</v>
      </c>
      <c r="F330" s="172" t="s">
        <v>235</v>
      </c>
      <c r="G330" s="23">
        <v>9</v>
      </c>
      <c r="H330" s="23">
        <v>4</v>
      </c>
      <c r="I330" s="16">
        <v>2</v>
      </c>
      <c r="J330" s="24"/>
      <c r="K330" s="13">
        <v>1</v>
      </c>
      <c r="L330" s="23">
        <v>1</v>
      </c>
      <c r="M330" s="5">
        <v>0</v>
      </c>
      <c r="N330" s="6">
        <v>0</v>
      </c>
      <c r="O330" s="7">
        <v>1</v>
      </c>
      <c r="P330" s="8">
        <v>0</v>
      </c>
      <c r="Q330" s="7">
        <v>0</v>
      </c>
      <c r="R330" s="19">
        <v>1</v>
      </c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>
        <v>1</v>
      </c>
      <c r="C331" s="172" t="s">
        <v>233</v>
      </c>
      <c r="D331" s="172">
        <v>3</v>
      </c>
      <c r="E331" s="172">
        <v>26</v>
      </c>
      <c r="F331" s="172" t="s">
        <v>235</v>
      </c>
      <c r="G331" s="23">
        <v>9</v>
      </c>
      <c r="H331" s="23">
        <v>3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9">
        <v>1</v>
      </c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>
        <v>1</v>
      </c>
      <c r="C332" s="172" t="s">
        <v>233</v>
      </c>
      <c r="D332" s="172">
        <v>3</v>
      </c>
      <c r="E332" s="172">
        <v>26</v>
      </c>
      <c r="F332" s="172" t="s">
        <v>235</v>
      </c>
      <c r="G332" s="23">
        <v>9</v>
      </c>
      <c r="H332" s="23">
        <v>3</v>
      </c>
      <c r="I332" s="16">
        <v>2</v>
      </c>
      <c r="J332" s="24"/>
      <c r="K332" s="13">
        <v>3</v>
      </c>
      <c r="L332" s="23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9">
        <v>1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172" t="s">
        <v>233</v>
      </c>
      <c r="D333" s="172">
        <v>3</v>
      </c>
      <c r="E333" s="172">
        <v>26</v>
      </c>
      <c r="F333" s="172" t="s">
        <v>235</v>
      </c>
      <c r="G333" s="23">
        <v>9</v>
      </c>
      <c r="H333" s="23">
        <v>6</v>
      </c>
      <c r="I333" s="16">
        <v>2</v>
      </c>
      <c r="J333" s="24"/>
      <c r="K333" s="13">
        <v>1</v>
      </c>
      <c r="L333" s="23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9">
        <v>1</v>
      </c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>
        <v>1</v>
      </c>
      <c r="C334" s="172" t="s">
        <v>233</v>
      </c>
      <c r="D334" s="172">
        <v>3</v>
      </c>
      <c r="E334" s="172">
        <v>26</v>
      </c>
      <c r="F334" s="172" t="s">
        <v>235</v>
      </c>
      <c r="G334" s="23">
        <v>9</v>
      </c>
      <c r="H334" s="23">
        <v>7</v>
      </c>
      <c r="I334" s="16">
        <v>2</v>
      </c>
      <c r="J334" s="24"/>
      <c r="K334" s="13">
        <v>1</v>
      </c>
      <c r="L334" s="23">
        <v>2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9">
        <v>1</v>
      </c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>
        <v>1</v>
      </c>
      <c r="C335" s="172" t="s">
        <v>233</v>
      </c>
      <c r="D335" s="172">
        <v>3</v>
      </c>
      <c r="E335" s="172">
        <v>26</v>
      </c>
      <c r="F335" s="172" t="s">
        <v>235</v>
      </c>
      <c r="G335" s="23">
        <v>9</v>
      </c>
      <c r="H335" s="23">
        <v>4</v>
      </c>
      <c r="I335" s="16">
        <v>2</v>
      </c>
      <c r="J335" s="24"/>
      <c r="K335" s="13">
        <v>3</v>
      </c>
      <c r="L335" s="23">
        <v>1</v>
      </c>
      <c r="M335" s="5">
        <v>0</v>
      </c>
      <c r="N335" s="6">
        <v>0</v>
      </c>
      <c r="O335" s="7">
        <v>1</v>
      </c>
      <c r="P335" s="8">
        <v>0</v>
      </c>
      <c r="Q335" s="7">
        <v>0</v>
      </c>
      <c r="R335" s="19">
        <v>1</v>
      </c>
      <c r="S335" s="23">
        <v>1</v>
      </c>
      <c r="T335" s="5">
        <v>0</v>
      </c>
      <c r="U335" s="6">
        <v>0</v>
      </c>
      <c r="V335" s="7">
        <v>1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172" t="s">
        <v>233</v>
      </c>
      <c r="D336" s="172">
        <v>3</v>
      </c>
      <c r="E336" s="172">
        <v>26</v>
      </c>
      <c r="F336" s="172" t="s">
        <v>235</v>
      </c>
      <c r="G336" s="23">
        <v>9</v>
      </c>
      <c r="H336" s="23">
        <v>5</v>
      </c>
      <c r="I336" s="16">
        <v>2</v>
      </c>
      <c r="J336" s="24"/>
      <c r="K336" s="13">
        <v>1</v>
      </c>
      <c r="L336" s="23">
        <v>1</v>
      </c>
      <c r="M336" s="5">
        <v>0</v>
      </c>
      <c r="N336" s="6">
        <v>1</v>
      </c>
      <c r="O336" s="7">
        <v>1</v>
      </c>
      <c r="P336" s="8">
        <v>0</v>
      </c>
      <c r="Q336" s="7">
        <v>0</v>
      </c>
      <c r="R336" s="19">
        <v>2</v>
      </c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>
        <v>1</v>
      </c>
      <c r="C337" s="172" t="s">
        <v>233</v>
      </c>
      <c r="D337" s="172">
        <v>3</v>
      </c>
      <c r="E337" s="172">
        <v>26</v>
      </c>
      <c r="F337" s="172" t="s">
        <v>235</v>
      </c>
      <c r="G337" s="23">
        <v>9</v>
      </c>
      <c r="H337" s="23">
        <v>6</v>
      </c>
      <c r="I337" s="16">
        <v>2</v>
      </c>
      <c r="J337" s="24"/>
      <c r="K337" s="13">
        <v>1</v>
      </c>
      <c r="L337" s="23">
        <v>1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>
        <v>1</v>
      </c>
      <c r="C338" s="172" t="s">
        <v>233</v>
      </c>
      <c r="D338" s="172">
        <v>3</v>
      </c>
      <c r="E338" s="172">
        <v>26</v>
      </c>
      <c r="F338" s="172" t="s">
        <v>235</v>
      </c>
      <c r="G338" s="23">
        <v>9</v>
      </c>
      <c r="H338" s="23">
        <v>4</v>
      </c>
      <c r="I338" s="16">
        <v>2</v>
      </c>
      <c r="J338" s="24"/>
      <c r="K338" s="13">
        <v>1</v>
      </c>
      <c r="L338" s="23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>
        <v>1</v>
      </c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>
        <v>1</v>
      </c>
      <c r="C339" s="172" t="s">
        <v>233</v>
      </c>
      <c r="D339" s="172">
        <v>3</v>
      </c>
      <c r="E339" s="172">
        <v>26</v>
      </c>
      <c r="F339" s="172" t="s">
        <v>235</v>
      </c>
      <c r="G339" s="23">
        <v>9</v>
      </c>
      <c r="H339" s="23">
        <v>2</v>
      </c>
      <c r="I339" s="16">
        <v>2</v>
      </c>
      <c r="J339" s="24"/>
      <c r="K339" s="13">
        <v>1</v>
      </c>
      <c r="L339" s="23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9">
        <v>1</v>
      </c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>
        <v>1</v>
      </c>
      <c r="C340" s="172" t="s">
        <v>233</v>
      </c>
      <c r="D340" s="172">
        <v>3</v>
      </c>
      <c r="E340" s="172">
        <v>26</v>
      </c>
      <c r="F340" s="172" t="s">
        <v>235</v>
      </c>
      <c r="G340" s="23">
        <v>9</v>
      </c>
      <c r="H340" s="23">
        <v>8</v>
      </c>
      <c r="I340" s="16">
        <v>2</v>
      </c>
      <c r="J340" s="24"/>
      <c r="K340" s="13">
        <v>2</v>
      </c>
      <c r="L340" s="23"/>
      <c r="M340" s="5"/>
      <c r="N340" s="6"/>
      <c r="O340" s="7"/>
      <c r="P340" s="8"/>
      <c r="Q340" s="7"/>
      <c r="R340" s="19"/>
      <c r="S340" s="23">
        <v>1</v>
      </c>
      <c r="T340" s="5">
        <v>1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172" t="s">
        <v>233</v>
      </c>
      <c r="D341" s="172">
        <v>3</v>
      </c>
      <c r="E341" s="172">
        <v>26</v>
      </c>
      <c r="F341" s="172" t="s">
        <v>235</v>
      </c>
      <c r="G341" s="23">
        <v>10</v>
      </c>
      <c r="H341" s="23">
        <v>3</v>
      </c>
      <c r="I341" s="16">
        <v>2</v>
      </c>
      <c r="J341" s="24"/>
      <c r="K341" s="13">
        <v>2</v>
      </c>
      <c r="L341" s="23"/>
      <c r="M341" s="5"/>
      <c r="N341" s="6"/>
      <c r="O341" s="7"/>
      <c r="P341" s="8"/>
      <c r="Q341" s="7"/>
      <c r="R341" s="19"/>
      <c r="S341" s="23">
        <v>1</v>
      </c>
      <c r="T341" s="5">
        <v>2</v>
      </c>
      <c r="U341" s="6">
        <v>0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2</v>
      </c>
    </row>
    <row r="342" spans="1:27" ht="15.95" customHeight="1" x14ac:dyDescent="0.15">
      <c r="A342" s="1">
        <v>331</v>
      </c>
      <c r="B342" s="30">
        <v>1</v>
      </c>
      <c r="C342" s="172" t="s">
        <v>233</v>
      </c>
      <c r="D342" s="172">
        <v>3</v>
      </c>
      <c r="E342" s="172">
        <v>26</v>
      </c>
      <c r="F342" s="172" t="s">
        <v>235</v>
      </c>
      <c r="G342" s="23">
        <v>11</v>
      </c>
      <c r="H342" s="23">
        <v>2</v>
      </c>
      <c r="I342" s="16">
        <v>2</v>
      </c>
      <c r="J342" s="24"/>
      <c r="K342" s="13">
        <v>3</v>
      </c>
      <c r="L342" s="23">
        <v>1</v>
      </c>
      <c r="M342" s="5">
        <v>1</v>
      </c>
      <c r="N342" s="6">
        <v>0</v>
      </c>
      <c r="O342" s="7">
        <v>0</v>
      </c>
      <c r="P342" s="8">
        <v>0</v>
      </c>
      <c r="Q342" s="7">
        <v>0</v>
      </c>
      <c r="R342" s="19">
        <v>1</v>
      </c>
      <c r="S342" s="23">
        <v>1</v>
      </c>
      <c r="T342" s="5">
        <v>1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172" t="s">
        <v>233</v>
      </c>
      <c r="D343" s="172">
        <v>3</v>
      </c>
      <c r="E343" s="172">
        <v>26</v>
      </c>
      <c r="F343" s="172" t="s">
        <v>235</v>
      </c>
      <c r="G343" s="23">
        <v>14</v>
      </c>
      <c r="H343" s="23">
        <v>3</v>
      </c>
      <c r="I343" s="16">
        <v>2</v>
      </c>
      <c r="J343" s="24"/>
      <c r="K343" s="13">
        <v>2</v>
      </c>
      <c r="L343" s="23"/>
      <c r="M343" s="5"/>
      <c r="N343" s="6"/>
      <c r="O343" s="7"/>
      <c r="P343" s="8"/>
      <c r="Q343" s="7"/>
      <c r="R343" s="19"/>
      <c r="S343" s="23">
        <v>1</v>
      </c>
      <c r="T343" s="5">
        <v>1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172" t="s">
        <v>233</v>
      </c>
      <c r="D344" s="172">
        <v>3</v>
      </c>
      <c r="E344" s="172">
        <v>26</v>
      </c>
      <c r="F344" s="172" t="s">
        <v>235</v>
      </c>
      <c r="G344" s="23">
        <v>16</v>
      </c>
      <c r="H344" s="23">
        <v>3</v>
      </c>
      <c r="I344" s="16">
        <v>2</v>
      </c>
      <c r="J344" s="24"/>
      <c r="K344" s="13">
        <v>2</v>
      </c>
      <c r="L344" s="23"/>
      <c r="M344" s="5"/>
      <c r="N344" s="6"/>
      <c r="O344" s="7"/>
      <c r="P344" s="8"/>
      <c r="Q344" s="7"/>
      <c r="R344" s="19"/>
      <c r="S344" s="23">
        <v>1</v>
      </c>
      <c r="T344" s="5">
        <v>1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172" t="s">
        <v>233</v>
      </c>
      <c r="D345" s="172">
        <v>3</v>
      </c>
      <c r="E345" s="172">
        <v>26</v>
      </c>
      <c r="F345" s="172" t="s">
        <v>235</v>
      </c>
      <c r="G345" s="23">
        <v>15</v>
      </c>
      <c r="H345" s="23">
        <v>3</v>
      </c>
      <c r="I345" s="16">
        <v>2</v>
      </c>
      <c r="J345" s="24"/>
      <c r="K345" s="13">
        <v>2</v>
      </c>
      <c r="L345" s="23"/>
      <c r="M345" s="5"/>
      <c r="N345" s="6"/>
      <c r="O345" s="7"/>
      <c r="P345" s="8"/>
      <c r="Q345" s="7"/>
      <c r="R345" s="19"/>
      <c r="S345" s="23">
        <v>1</v>
      </c>
      <c r="T345" s="5">
        <v>2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2</v>
      </c>
    </row>
    <row r="346" spans="1:27" ht="15.95" customHeight="1" x14ac:dyDescent="0.15">
      <c r="A346" s="1">
        <v>335</v>
      </c>
      <c r="B346" s="30">
        <v>2</v>
      </c>
      <c r="C346" s="172" t="s">
        <v>233</v>
      </c>
      <c r="D346" s="172">
        <v>3</v>
      </c>
      <c r="E346" s="172">
        <v>26</v>
      </c>
      <c r="F346" s="172" t="s">
        <v>235</v>
      </c>
      <c r="G346" s="23"/>
      <c r="H346" s="23"/>
      <c r="I346" s="16"/>
      <c r="J346" s="24"/>
      <c r="K346" s="13">
        <v>1</v>
      </c>
      <c r="L346" s="23">
        <v>5</v>
      </c>
      <c r="M346" s="5">
        <v>2</v>
      </c>
      <c r="N346" s="6">
        <v>1</v>
      </c>
      <c r="O346" s="7">
        <v>0</v>
      </c>
      <c r="P346" s="8">
        <v>0</v>
      </c>
      <c r="Q346" s="7">
        <v>0</v>
      </c>
      <c r="R346" s="19">
        <v>3</v>
      </c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>
        <v>2</v>
      </c>
      <c r="C347" s="172" t="s">
        <v>233</v>
      </c>
      <c r="D347" s="172">
        <v>3</v>
      </c>
      <c r="E347" s="172">
        <v>26</v>
      </c>
      <c r="F347" s="172" t="s">
        <v>235</v>
      </c>
      <c r="G347" s="23"/>
      <c r="H347" s="23"/>
      <c r="I347" s="16"/>
      <c r="J347" s="24"/>
      <c r="K347" s="13">
        <v>1</v>
      </c>
      <c r="L347" s="23">
        <v>5</v>
      </c>
      <c r="M347" s="5">
        <v>2</v>
      </c>
      <c r="N347" s="6">
        <v>2</v>
      </c>
      <c r="O347" s="7">
        <v>0</v>
      </c>
      <c r="P347" s="8">
        <v>0</v>
      </c>
      <c r="Q347" s="7">
        <v>0</v>
      </c>
      <c r="R347" s="19">
        <v>4</v>
      </c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>
        <v>2</v>
      </c>
      <c r="C348" s="172" t="s">
        <v>233</v>
      </c>
      <c r="D348" s="172">
        <v>3</v>
      </c>
      <c r="E348" s="172">
        <v>26</v>
      </c>
      <c r="F348" s="172" t="s">
        <v>235</v>
      </c>
      <c r="G348" s="23"/>
      <c r="H348" s="23"/>
      <c r="I348" s="16"/>
      <c r="J348" s="24"/>
      <c r="K348" s="13">
        <v>1</v>
      </c>
      <c r="L348" s="23">
        <v>5</v>
      </c>
      <c r="M348" s="5">
        <v>1</v>
      </c>
      <c r="N348" s="6">
        <v>1</v>
      </c>
      <c r="O348" s="7">
        <v>0</v>
      </c>
      <c r="P348" s="8">
        <v>0</v>
      </c>
      <c r="Q348" s="7">
        <v>0</v>
      </c>
      <c r="R348" s="19">
        <v>2</v>
      </c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>
        <v>2</v>
      </c>
      <c r="C349" s="172" t="s">
        <v>233</v>
      </c>
      <c r="D349" s="172">
        <v>3</v>
      </c>
      <c r="E349" s="172">
        <v>26</v>
      </c>
      <c r="F349" s="172" t="s">
        <v>235</v>
      </c>
      <c r="G349" s="23"/>
      <c r="H349" s="23"/>
      <c r="I349" s="16"/>
      <c r="J349" s="24"/>
      <c r="K349" s="13">
        <v>1</v>
      </c>
      <c r="L349" s="23">
        <v>5</v>
      </c>
      <c r="M349" s="5">
        <v>1</v>
      </c>
      <c r="N349" s="6">
        <v>1</v>
      </c>
      <c r="O349" s="7">
        <v>0</v>
      </c>
      <c r="P349" s="8">
        <v>0</v>
      </c>
      <c r="Q349" s="7">
        <v>0</v>
      </c>
      <c r="R349" s="19">
        <v>2</v>
      </c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>
        <v>2</v>
      </c>
      <c r="C350" s="172" t="s">
        <v>233</v>
      </c>
      <c r="D350" s="172">
        <v>3</v>
      </c>
      <c r="E350" s="172">
        <v>26</v>
      </c>
      <c r="F350" s="172" t="s">
        <v>235</v>
      </c>
      <c r="G350" s="23"/>
      <c r="H350" s="23"/>
      <c r="I350" s="16"/>
      <c r="J350" s="24"/>
      <c r="K350" s="13">
        <v>1</v>
      </c>
      <c r="L350" s="23">
        <v>5</v>
      </c>
      <c r="M350" s="5">
        <v>1</v>
      </c>
      <c r="N350" s="6">
        <v>1</v>
      </c>
      <c r="O350" s="7">
        <v>0</v>
      </c>
      <c r="P350" s="8">
        <v>0</v>
      </c>
      <c r="Q350" s="7">
        <v>0</v>
      </c>
      <c r="R350" s="19">
        <v>2</v>
      </c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>
        <v>2</v>
      </c>
      <c r="C351" s="172" t="s">
        <v>233</v>
      </c>
      <c r="D351" s="172">
        <v>3</v>
      </c>
      <c r="E351" s="172">
        <v>26</v>
      </c>
      <c r="F351" s="172" t="s">
        <v>235</v>
      </c>
      <c r="G351" s="23"/>
      <c r="H351" s="23"/>
      <c r="I351" s="16"/>
      <c r="J351" s="24"/>
      <c r="K351" s="13">
        <v>1</v>
      </c>
      <c r="L351" s="23">
        <v>5</v>
      </c>
      <c r="M351" s="5">
        <v>1</v>
      </c>
      <c r="N351" s="6">
        <v>0</v>
      </c>
      <c r="O351" s="7">
        <v>0</v>
      </c>
      <c r="P351" s="8">
        <v>0</v>
      </c>
      <c r="Q351" s="7">
        <v>0</v>
      </c>
      <c r="R351" s="19">
        <v>1</v>
      </c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>
        <v>2</v>
      </c>
      <c r="C352" s="172" t="s">
        <v>233</v>
      </c>
      <c r="D352" s="172">
        <v>3</v>
      </c>
      <c r="E352" s="172">
        <v>26</v>
      </c>
      <c r="F352" s="172" t="s">
        <v>235</v>
      </c>
      <c r="G352" s="23"/>
      <c r="H352" s="23"/>
      <c r="I352" s="16"/>
      <c r="J352" s="24"/>
      <c r="K352" s="13">
        <v>1</v>
      </c>
      <c r="L352" s="23">
        <v>5</v>
      </c>
      <c r="M352" s="5">
        <v>1</v>
      </c>
      <c r="N352" s="6">
        <v>1</v>
      </c>
      <c r="O352" s="7">
        <v>0</v>
      </c>
      <c r="P352" s="8">
        <v>0</v>
      </c>
      <c r="Q352" s="7">
        <v>0</v>
      </c>
      <c r="R352" s="19">
        <v>2</v>
      </c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>
        <v>2</v>
      </c>
      <c r="C353" s="172" t="s">
        <v>233</v>
      </c>
      <c r="D353" s="172">
        <v>3</v>
      </c>
      <c r="E353" s="172">
        <v>26</v>
      </c>
      <c r="F353" s="172" t="s">
        <v>235</v>
      </c>
      <c r="G353" s="23"/>
      <c r="H353" s="23"/>
      <c r="I353" s="16"/>
      <c r="J353" s="24"/>
      <c r="K353" s="13">
        <v>1</v>
      </c>
      <c r="L353" s="23">
        <v>5</v>
      </c>
      <c r="M353" s="5">
        <v>3</v>
      </c>
      <c r="N353" s="6">
        <v>2</v>
      </c>
      <c r="O353" s="7">
        <v>0</v>
      </c>
      <c r="P353" s="8">
        <v>0</v>
      </c>
      <c r="Q353" s="7">
        <v>0</v>
      </c>
      <c r="R353" s="19">
        <v>5</v>
      </c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>
        <v>2</v>
      </c>
      <c r="C354" s="172" t="s">
        <v>233</v>
      </c>
      <c r="D354" s="172">
        <v>3</v>
      </c>
      <c r="E354" s="172">
        <v>26</v>
      </c>
      <c r="F354" s="172" t="s">
        <v>235</v>
      </c>
      <c r="G354" s="23"/>
      <c r="H354" s="23"/>
      <c r="I354" s="16"/>
      <c r="J354" s="24"/>
      <c r="K354" s="13">
        <v>1</v>
      </c>
      <c r="L354" s="23">
        <v>5</v>
      </c>
      <c r="M354" s="5">
        <v>1</v>
      </c>
      <c r="N354" s="6">
        <v>0</v>
      </c>
      <c r="O354" s="7">
        <v>0</v>
      </c>
      <c r="P354" s="8">
        <v>0</v>
      </c>
      <c r="Q354" s="7">
        <v>0</v>
      </c>
      <c r="R354" s="19">
        <v>1</v>
      </c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>
        <v>2</v>
      </c>
      <c r="C355" s="172" t="s">
        <v>233</v>
      </c>
      <c r="D355" s="172">
        <v>3</v>
      </c>
      <c r="E355" s="172">
        <v>26</v>
      </c>
      <c r="F355" s="172" t="s">
        <v>235</v>
      </c>
      <c r="G355" s="23"/>
      <c r="H355" s="23"/>
      <c r="I355" s="16"/>
      <c r="J355" s="24"/>
      <c r="K355" s="13">
        <v>1</v>
      </c>
      <c r="L355" s="23">
        <v>5</v>
      </c>
      <c r="M355" s="5">
        <v>1</v>
      </c>
      <c r="N355" s="6">
        <v>1</v>
      </c>
      <c r="O355" s="7">
        <v>0</v>
      </c>
      <c r="P355" s="8">
        <v>0</v>
      </c>
      <c r="Q355" s="7">
        <v>0</v>
      </c>
      <c r="R355" s="19">
        <v>2</v>
      </c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>
        <v>2</v>
      </c>
      <c r="C356" s="172" t="s">
        <v>233</v>
      </c>
      <c r="D356" s="172">
        <v>3</v>
      </c>
      <c r="E356" s="172">
        <v>26</v>
      </c>
      <c r="F356" s="172" t="s">
        <v>235</v>
      </c>
      <c r="G356" s="23"/>
      <c r="H356" s="23"/>
      <c r="I356" s="16"/>
      <c r="J356" s="24"/>
      <c r="K356" s="13">
        <v>1</v>
      </c>
      <c r="L356" s="23">
        <v>5</v>
      </c>
      <c r="M356" s="5">
        <v>1</v>
      </c>
      <c r="N356" s="6">
        <v>0</v>
      </c>
      <c r="O356" s="7">
        <v>0</v>
      </c>
      <c r="P356" s="8">
        <v>0</v>
      </c>
      <c r="Q356" s="7">
        <v>0</v>
      </c>
      <c r="R356" s="19">
        <v>1</v>
      </c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>
        <v>2</v>
      </c>
      <c r="C357" s="172" t="s">
        <v>233</v>
      </c>
      <c r="D357" s="172">
        <v>3</v>
      </c>
      <c r="E357" s="172">
        <v>26</v>
      </c>
      <c r="F357" s="172" t="s">
        <v>235</v>
      </c>
      <c r="G357" s="23"/>
      <c r="H357" s="23"/>
      <c r="I357" s="16"/>
      <c r="J357" s="24"/>
      <c r="K357" s="13">
        <v>1</v>
      </c>
      <c r="L357" s="23">
        <v>5</v>
      </c>
      <c r="M357" s="5">
        <v>1</v>
      </c>
      <c r="N357" s="6">
        <v>1</v>
      </c>
      <c r="O357" s="7">
        <v>0</v>
      </c>
      <c r="P357" s="8">
        <v>0</v>
      </c>
      <c r="Q357" s="7">
        <v>0</v>
      </c>
      <c r="R357" s="19">
        <v>2</v>
      </c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>
        <v>2</v>
      </c>
      <c r="C358" s="172" t="s">
        <v>233</v>
      </c>
      <c r="D358" s="172">
        <v>3</v>
      </c>
      <c r="E358" s="172">
        <v>26</v>
      </c>
      <c r="F358" s="172" t="s">
        <v>235</v>
      </c>
      <c r="G358" s="23"/>
      <c r="H358" s="23"/>
      <c r="I358" s="16"/>
      <c r="J358" s="24"/>
      <c r="K358" s="13">
        <v>1</v>
      </c>
      <c r="L358" s="23">
        <v>5</v>
      </c>
      <c r="M358" s="5">
        <v>2</v>
      </c>
      <c r="N358" s="6">
        <v>1</v>
      </c>
      <c r="O358" s="7">
        <v>0</v>
      </c>
      <c r="P358" s="8">
        <v>0</v>
      </c>
      <c r="Q358" s="7">
        <v>0</v>
      </c>
      <c r="R358" s="19">
        <v>3</v>
      </c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>
        <v>2</v>
      </c>
      <c r="C359" s="172" t="s">
        <v>233</v>
      </c>
      <c r="D359" s="172">
        <v>3</v>
      </c>
      <c r="E359" s="172">
        <v>26</v>
      </c>
      <c r="F359" s="172" t="s">
        <v>235</v>
      </c>
      <c r="G359" s="23"/>
      <c r="H359" s="23"/>
      <c r="I359" s="16"/>
      <c r="J359" s="24"/>
      <c r="K359" s="13">
        <v>1</v>
      </c>
      <c r="L359" s="23">
        <v>5</v>
      </c>
      <c r="M359" s="5">
        <v>1</v>
      </c>
      <c r="N359" s="6">
        <v>0</v>
      </c>
      <c r="O359" s="7">
        <v>0</v>
      </c>
      <c r="P359" s="8">
        <v>0</v>
      </c>
      <c r="Q359" s="7">
        <v>0</v>
      </c>
      <c r="R359" s="19">
        <v>1</v>
      </c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>
        <v>2</v>
      </c>
      <c r="C360" s="172" t="s">
        <v>233</v>
      </c>
      <c r="D360" s="172">
        <v>3</v>
      </c>
      <c r="E360" s="172">
        <v>26</v>
      </c>
      <c r="F360" s="172" t="s">
        <v>235</v>
      </c>
      <c r="G360" s="23"/>
      <c r="H360" s="23"/>
      <c r="I360" s="16"/>
      <c r="J360" s="24"/>
      <c r="K360" s="13">
        <v>1</v>
      </c>
      <c r="L360" s="23">
        <v>5</v>
      </c>
      <c r="M360" s="5">
        <v>3</v>
      </c>
      <c r="N360" s="6">
        <v>3</v>
      </c>
      <c r="O360" s="7">
        <v>0</v>
      </c>
      <c r="P360" s="8">
        <v>0</v>
      </c>
      <c r="Q360" s="7">
        <v>0</v>
      </c>
      <c r="R360" s="19">
        <v>6</v>
      </c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>
        <v>2</v>
      </c>
      <c r="C361" s="172" t="s">
        <v>233</v>
      </c>
      <c r="D361" s="172">
        <v>3</v>
      </c>
      <c r="E361" s="172">
        <v>26</v>
      </c>
      <c r="F361" s="172" t="s">
        <v>235</v>
      </c>
      <c r="G361" s="23"/>
      <c r="H361" s="23"/>
      <c r="I361" s="16"/>
      <c r="J361" s="24"/>
      <c r="K361" s="13">
        <v>1</v>
      </c>
      <c r="L361" s="23">
        <v>5</v>
      </c>
      <c r="M361" s="5">
        <v>1</v>
      </c>
      <c r="N361" s="6">
        <v>1</v>
      </c>
      <c r="O361" s="7">
        <v>0</v>
      </c>
      <c r="P361" s="8">
        <v>0</v>
      </c>
      <c r="Q361" s="7">
        <v>0</v>
      </c>
      <c r="R361" s="19">
        <v>2</v>
      </c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>
        <v>2</v>
      </c>
      <c r="C362" s="172" t="s">
        <v>233</v>
      </c>
      <c r="D362" s="172">
        <v>3</v>
      </c>
      <c r="E362" s="172">
        <v>26</v>
      </c>
      <c r="F362" s="172" t="s">
        <v>235</v>
      </c>
      <c r="G362" s="23"/>
      <c r="H362" s="23"/>
      <c r="I362" s="16"/>
      <c r="J362" s="24"/>
      <c r="K362" s="13">
        <v>1</v>
      </c>
      <c r="L362" s="23">
        <v>5</v>
      </c>
      <c r="M362" s="5">
        <v>2</v>
      </c>
      <c r="N362" s="6">
        <v>1</v>
      </c>
      <c r="O362" s="7">
        <v>0</v>
      </c>
      <c r="P362" s="8">
        <v>0</v>
      </c>
      <c r="Q362" s="7">
        <v>0</v>
      </c>
      <c r="R362" s="19">
        <v>3</v>
      </c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>
        <v>2</v>
      </c>
      <c r="C363" s="172" t="s">
        <v>233</v>
      </c>
      <c r="D363" s="172">
        <v>3</v>
      </c>
      <c r="E363" s="172">
        <v>26</v>
      </c>
      <c r="F363" s="172" t="s">
        <v>235</v>
      </c>
      <c r="G363" s="23"/>
      <c r="H363" s="23"/>
      <c r="I363" s="16"/>
      <c r="J363" s="24"/>
      <c r="K363" s="13">
        <v>1</v>
      </c>
      <c r="L363" s="23">
        <v>5</v>
      </c>
      <c r="M363" s="5">
        <v>1</v>
      </c>
      <c r="N363" s="6">
        <v>0</v>
      </c>
      <c r="O363" s="7">
        <v>0</v>
      </c>
      <c r="P363" s="8">
        <v>0</v>
      </c>
      <c r="Q363" s="7">
        <v>0</v>
      </c>
      <c r="R363" s="19">
        <v>1</v>
      </c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>
        <v>2</v>
      </c>
      <c r="C364" s="172" t="s">
        <v>233</v>
      </c>
      <c r="D364" s="172">
        <v>3</v>
      </c>
      <c r="E364" s="172">
        <v>26</v>
      </c>
      <c r="F364" s="172" t="s">
        <v>235</v>
      </c>
      <c r="G364" s="23"/>
      <c r="H364" s="23"/>
      <c r="I364" s="16"/>
      <c r="J364" s="24"/>
      <c r="K364" s="13">
        <v>1</v>
      </c>
      <c r="L364" s="23">
        <v>5</v>
      </c>
      <c r="M364" s="5">
        <v>1</v>
      </c>
      <c r="N364" s="6">
        <v>1</v>
      </c>
      <c r="O364" s="7">
        <v>0</v>
      </c>
      <c r="P364" s="8">
        <v>0</v>
      </c>
      <c r="Q364" s="7">
        <v>0</v>
      </c>
      <c r="R364" s="19">
        <v>2</v>
      </c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>
        <v>2</v>
      </c>
      <c r="C365" s="172" t="s">
        <v>233</v>
      </c>
      <c r="D365" s="172">
        <v>3</v>
      </c>
      <c r="E365" s="172">
        <v>26</v>
      </c>
      <c r="F365" s="172" t="s">
        <v>235</v>
      </c>
      <c r="G365" s="23"/>
      <c r="H365" s="23"/>
      <c r="I365" s="16"/>
      <c r="J365" s="24"/>
      <c r="K365" s="13">
        <v>1</v>
      </c>
      <c r="L365" s="23">
        <v>5</v>
      </c>
      <c r="M365" s="5">
        <v>1</v>
      </c>
      <c r="N365" s="6">
        <v>1</v>
      </c>
      <c r="O365" s="7">
        <v>0</v>
      </c>
      <c r="P365" s="8">
        <v>0</v>
      </c>
      <c r="Q365" s="7">
        <v>0</v>
      </c>
      <c r="R365" s="19">
        <v>2</v>
      </c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>
        <v>2</v>
      </c>
      <c r="C366" s="172" t="s">
        <v>233</v>
      </c>
      <c r="D366" s="172">
        <v>3</v>
      </c>
      <c r="E366" s="172">
        <v>26</v>
      </c>
      <c r="F366" s="172" t="s">
        <v>235</v>
      </c>
      <c r="G366" s="23"/>
      <c r="H366" s="23"/>
      <c r="I366" s="16"/>
      <c r="J366" s="24"/>
      <c r="K366" s="13">
        <v>1</v>
      </c>
      <c r="L366" s="23">
        <v>5</v>
      </c>
      <c r="M366" s="5">
        <v>1</v>
      </c>
      <c r="N366" s="6">
        <v>0</v>
      </c>
      <c r="O366" s="7">
        <v>0</v>
      </c>
      <c r="P366" s="8">
        <v>0</v>
      </c>
      <c r="Q366" s="7">
        <v>0</v>
      </c>
      <c r="R366" s="19">
        <v>1</v>
      </c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>
        <v>2</v>
      </c>
      <c r="C367" s="172" t="s">
        <v>233</v>
      </c>
      <c r="D367" s="172">
        <v>3</v>
      </c>
      <c r="E367" s="172">
        <v>26</v>
      </c>
      <c r="F367" s="172" t="s">
        <v>235</v>
      </c>
      <c r="G367" s="23"/>
      <c r="H367" s="23"/>
      <c r="I367" s="16"/>
      <c r="J367" s="24"/>
      <c r="K367" s="13">
        <v>1</v>
      </c>
      <c r="L367" s="23">
        <v>5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>
        <v>1</v>
      </c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>
        <v>2</v>
      </c>
      <c r="C368" s="172" t="s">
        <v>233</v>
      </c>
      <c r="D368" s="172">
        <v>3</v>
      </c>
      <c r="E368" s="172">
        <v>26</v>
      </c>
      <c r="F368" s="172" t="s">
        <v>235</v>
      </c>
      <c r="G368" s="23"/>
      <c r="H368" s="23"/>
      <c r="I368" s="16"/>
      <c r="J368" s="24"/>
      <c r="K368" s="13">
        <v>1</v>
      </c>
      <c r="L368" s="23">
        <v>5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9">
        <v>1</v>
      </c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369:J1011">
    <cfRule type="expression" dxfId="10" priority="11">
      <formula>I369=2</formula>
    </cfRule>
  </conditionalFormatting>
  <conditionalFormatting sqref="G369:I1011">
    <cfRule type="expression" dxfId="9" priority="10">
      <formula>XFD369=2</formula>
    </cfRule>
  </conditionalFormatting>
  <conditionalFormatting sqref="G369:G1011">
    <cfRule type="expression" dxfId="8" priority="9">
      <formula>B369=2</formula>
    </cfRule>
  </conditionalFormatting>
  <conditionalFormatting sqref="H369:H1011">
    <cfRule type="expression" dxfId="7" priority="8">
      <formula>B369=2</formula>
    </cfRule>
  </conditionalFormatting>
  <conditionalFormatting sqref="J369:J1011">
    <cfRule type="expression" dxfId="6" priority="7">
      <formula>B369=2</formula>
    </cfRule>
  </conditionalFormatting>
  <conditionalFormatting sqref="J12:J368">
    <cfRule type="expression" dxfId="5" priority="6">
      <formula>I12=2</formula>
    </cfRule>
  </conditionalFormatting>
  <conditionalFormatting sqref="G12:I12 G14:I368 G13 I13">
    <cfRule type="expression" dxfId="4" priority="5">
      <formula>XFD12=2</formula>
    </cfRule>
  </conditionalFormatting>
  <conditionalFormatting sqref="G12:G368">
    <cfRule type="expression" dxfId="3" priority="4">
      <formula>B12=2</formula>
    </cfRule>
  </conditionalFormatting>
  <conditionalFormatting sqref="H12 H14:H368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368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11</v>
      </c>
      <c r="H4" s="147" t="s">
        <v>53</v>
      </c>
      <c r="K4" s="299">
        <f>COUNTIFS(ローデータ!B12:B1011,1,ローデータ!G12:G1011,$G$4)</f>
        <v>41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8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1</v>
      </c>
      <c r="K10" s="56">
        <f>SUM(B10:J10)</f>
        <v>41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41</v>
      </c>
      <c r="D16" s="56">
        <f>SUM(B16:C16)</f>
        <v>41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30</v>
      </c>
      <c r="C23" s="289"/>
      <c r="D23" s="288">
        <f>COUNTIFS(ローデータ!$B$12:$B$1011,1,ローデータ!$G$12:$G$1011,$G$4,ローデータ!$K$12:$K$1011,D21)</f>
        <v>8</v>
      </c>
      <c r="E23" s="289"/>
      <c r="F23" s="288">
        <f>COUNTIFS(ローデータ!$B$12:$B$1011,1,ローデータ!$G$12:$G$1011,$G$4,ローデータ!$K$12:$K$1011,F21)</f>
        <v>3</v>
      </c>
      <c r="G23" s="290"/>
      <c r="H23" s="289"/>
      <c r="I23" s="56">
        <f>SUM(B23:H23)</f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7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4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26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9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8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8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41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1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3</v>
      </c>
      <c r="F76" s="289"/>
      <c r="G76" s="288">
        <f>COUNTIFS(ローデータ!$B$12:$B$1011,1,ローデータ!$G$12:$G$1011,$G$4,ローデータ!$H$12:$H$1011,$A$76,ローデータ!$K$12:$K$1011,G73)</f>
        <v>3</v>
      </c>
      <c r="H76" s="290"/>
      <c r="I76" s="290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7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8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5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5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9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10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2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1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4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5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1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30</v>
      </c>
      <c r="D84" s="332"/>
      <c r="E84" s="331">
        <f>SUM(E75:F83)</f>
        <v>8</v>
      </c>
      <c r="F84" s="332"/>
      <c r="G84" s="333">
        <f>SUM(G75:I83)</f>
        <v>3</v>
      </c>
      <c r="H84" s="333"/>
      <c r="I84" s="331"/>
      <c r="J84" s="106">
        <f t="shared" si="2"/>
        <v>41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8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7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5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8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9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2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2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5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7</v>
      </c>
      <c r="M101" s="103">
        <f>SUM(M92:M100)</f>
        <v>15</v>
      </c>
      <c r="N101" s="103">
        <f>SUM(N92:N100)</f>
        <v>10</v>
      </c>
      <c r="O101" s="103">
        <f>SUM(O92:O100)</f>
        <v>4</v>
      </c>
      <c r="P101" s="103">
        <f>SUM(P92:P100)</f>
        <v>0</v>
      </c>
      <c r="Q101" s="103">
        <f t="shared" si="3"/>
        <v>36</v>
      </c>
    </row>
    <row r="102" spans="1:17" ht="14.1" customHeight="1" x14ac:dyDescent="0.15">
      <c r="A102" s="140" t="s">
        <v>50</v>
      </c>
      <c r="B102" s="141"/>
      <c r="C102" s="56">
        <f>SUM(C93:C101)</f>
        <v>26</v>
      </c>
      <c r="D102" s="56">
        <f>SUM(D93:D101)</f>
        <v>4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2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1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1</v>
      </c>
    </row>
    <row r="118" spans="1:17" ht="14.1" customHeight="1" x14ac:dyDescent="0.15">
      <c r="A118" s="348" t="s">
        <v>50</v>
      </c>
      <c r="B118" s="349"/>
      <c r="C118" s="109">
        <f>SUM(C109:C117)</f>
        <v>7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7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5</v>
      </c>
      <c r="P118" s="109">
        <f t="shared" si="8"/>
        <v>0</v>
      </c>
      <c r="Q118" s="109">
        <f t="shared" si="5"/>
        <v>9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1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1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1</v>
      </c>
      <c r="D152" s="56">
        <f>SUM(D143:D151)</f>
        <v>2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1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30</v>
      </c>
      <c r="G159" s="289"/>
      <c r="H159" s="288">
        <f>COUNTIFS(ローデータ!$B$12:$B$1011,1,ローデータ!$G$12:$G$1011,$G$4,ローデータ!$I$12:$I$1011,$C$14,ローデータ!$K$12:$K$1011,H157)</f>
        <v>8</v>
      </c>
      <c r="I159" s="289"/>
      <c r="J159" s="288">
        <f>COUNTIFS(ローデータ!$B$12:$B$1011,1,ローデータ!$G$12:$G$1011,$G$4,ローデータ!$I$12:$I$1011,$C$14,ローデータ!$K$12:$K$1011,J157)</f>
        <v>3</v>
      </c>
      <c r="K159" s="290"/>
      <c r="L159" s="289"/>
      <c r="M159" s="56">
        <f t="shared" ref="M159:M171" si="16">SUM(F159:L159)</f>
        <v>41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30</v>
      </c>
      <c r="G171" s="289"/>
      <c r="H171" s="288">
        <f>SUM(H159:I170)</f>
        <v>8</v>
      </c>
      <c r="I171" s="289"/>
      <c r="J171" s="288">
        <f>SUM(J159:L170)</f>
        <v>3</v>
      </c>
      <c r="K171" s="290"/>
      <c r="L171" s="289"/>
      <c r="M171" s="56">
        <f t="shared" si="16"/>
        <v>41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26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26</v>
      </c>
      <c r="G191" s="56">
        <f>SUM(G179:G190)</f>
        <v>4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30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7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4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36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7</v>
      </c>
      <c r="G210" s="95">
        <f t="shared" ref="G210:I210" si="19">SUM(G198:G209)</f>
        <v>15</v>
      </c>
      <c r="H210" s="95">
        <f>SUM(H198:H209)</f>
        <v>10</v>
      </c>
      <c r="I210" s="95">
        <f t="shared" si="19"/>
        <v>4</v>
      </c>
      <c r="J210" s="95">
        <f>SUM(J198:J209)</f>
        <v>0</v>
      </c>
      <c r="K210" s="119">
        <f t="shared" si="18"/>
        <v>36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7</v>
      </c>
      <c r="G228" s="56">
        <f>SUM(G216:G227)</f>
        <v>0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5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9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5</v>
      </c>
      <c r="L246" s="95">
        <f t="shared" si="22"/>
        <v>0</v>
      </c>
      <c r="M246" s="56">
        <f t="shared" si="21"/>
        <v>9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1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1</v>
      </c>
      <c r="R284" s="95">
        <f t="shared" si="29"/>
        <v>0</v>
      </c>
      <c r="S284" s="56">
        <f t="shared" si="27"/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12</v>
      </c>
      <c r="H4" s="147" t="s">
        <v>53</v>
      </c>
      <c r="K4" s="299">
        <f>COUNTIFS(ローデータ!B12:B1011,1,ローデータ!G12:G1011,$G$4)</f>
        <v>30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30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30</v>
      </c>
      <c r="D16" s="56">
        <f>SUM(B16:C16)</f>
        <v>30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23</v>
      </c>
      <c r="C23" s="289"/>
      <c r="D23" s="288">
        <f>COUNTIFS(ローデータ!$B$12:$B$1011,1,ローデータ!$G$12:$G$1011,$G$4,ローデータ!$K$12:$K$1011,D21)</f>
        <v>5</v>
      </c>
      <c r="E23" s="289"/>
      <c r="F23" s="288">
        <f>COUNTIFS(ローデータ!$B$12:$B$1011,1,ローデータ!$G$12:$G$1011,$G$4,ローデータ!$K$12:$K$1011,F21)</f>
        <v>2</v>
      </c>
      <c r="G23" s="290"/>
      <c r="H23" s="289"/>
      <c r="I23" s="56">
        <f>SUM(B23:H23)</f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11</v>
      </c>
      <c r="M29" s="86">
        <f>SUMIFS(ローデータ!P12:P1011,ローデータ!$B$12:$B$1011,1,ローデータ!$G$12:$G$1011,$G$4,ローデータ!$K$12:$K$1011,$B$21)</f>
        <v>2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29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23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5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4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4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30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3</v>
      </c>
      <c r="D76" s="289"/>
      <c r="E76" s="288">
        <f>COUNTIFS(ローデータ!$B$12:$B$1011,1,ローデータ!$G$12:$G$1011,$G$4,ローデータ!$H$12:$H$1011,$A$76,ローデータ!$K$12:$K$1011,E73)</f>
        <v>3</v>
      </c>
      <c r="F76" s="289"/>
      <c r="G76" s="288">
        <f>COUNTIFS(ローデータ!$B$12:$B$1011,1,ローデータ!$G$12:$G$1011,$G$4,ローデータ!$H$12:$H$1011,$A$76,ローデータ!$K$12:$K$1011,G73)</f>
        <v>2</v>
      </c>
      <c r="H76" s="290"/>
      <c r="I76" s="290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2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6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3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4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4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4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3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23</v>
      </c>
      <c r="D84" s="332"/>
      <c r="E84" s="331">
        <f>SUM(E75:F83)</f>
        <v>5</v>
      </c>
      <c r="F84" s="332"/>
      <c r="G84" s="333">
        <f>SUM(G75:I83)</f>
        <v>2</v>
      </c>
      <c r="H84" s="333"/>
      <c r="I84" s="331"/>
      <c r="J84" s="106">
        <f t="shared" si="2"/>
        <v>30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4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9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2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3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4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2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4</v>
      </c>
      <c r="M101" s="103">
        <f>SUM(M92:M100)</f>
        <v>12</v>
      </c>
      <c r="N101" s="103">
        <f>SUM(N92:N100)</f>
        <v>11</v>
      </c>
      <c r="O101" s="103">
        <f>SUM(O92:O100)</f>
        <v>2</v>
      </c>
      <c r="P101" s="103">
        <f>SUM(P92:P100)</f>
        <v>0</v>
      </c>
      <c r="Q101" s="103">
        <f t="shared" si="3"/>
        <v>29</v>
      </c>
    </row>
    <row r="102" spans="1:17" ht="14.1" customHeight="1" x14ac:dyDescent="0.15">
      <c r="A102" s="140" t="s">
        <v>50</v>
      </c>
      <c r="B102" s="141"/>
      <c r="C102" s="56">
        <f>SUM(C93:C101)</f>
        <v>21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4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7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2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5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5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6</v>
      </c>
      <c r="L118" s="109">
        <f t="shared" si="8"/>
        <v>0</v>
      </c>
      <c r="M118" s="109">
        <f t="shared" si="8"/>
        <v>0</v>
      </c>
      <c r="N118" s="109">
        <f t="shared" si="8"/>
        <v>4</v>
      </c>
      <c r="O118" s="109">
        <f t="shared" si="8"/>
        <v>0</v>
      </c>
      <c r="P118" s="109">
        <f t="shared" si="8"/>
        <v>0</v>
      </c>
      <c r="Q118" s="109">
        <f t="shared" si="5"/>
        <v>10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2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23</v>
      </c>
      <c r="G159" s="289"/>
      <c r="H159" s="288">
        <f>COUNTIFS(ローデータ!$B$12:$B$1011,1,ローデータ!$G$12:$G$1011,$G$4,ローデータ!$I$12:$I$1011,$C$14,ローデータ!$K$12:$K$1011,H157)</f>
        <v>5</v>
      </c>
      <c r="I159" s="289"/>
      <c r="J159" s="288">
        <f>COUNTIFS(ローデータ!$B$12:$B$1011,1,ローデータ!$G$12:$G$1011,$G$4,ローデータ!$I$12:$I$1011,$C$14,ローデータ!$K$12:$K$1011,J157)</f>
        <v>2</v>
      </c>
      <c r="K159" s="290"/>
      <c r="L159" s="289"/>
      <c r="M159" s="56">
        <f t="shared" ref="M159:M171" si="16">SUM(F159:L159)</f>
        <v>30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23</v>
      </c>
      <c r="G171" s="289"/>
      <c r="H171" s="288">
        <f>SUM(H159:I170)</f>
        <v>5</v>
      </c>
      <c r="I171" s="289"/>
      <c r="J171" s="288">
        <f>SUM(J159:L170)</f>
        <v>2</v>
      </c>
      <c r="K171" s="290"/>
      <c r="L171" s="289"/>
      <c r="M171" s="56">
        <f t="shared" si="16"/>
        <v>30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23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21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23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11</v>
      </c>
      <c r="I198" s="90">
        <f>SUMIFS(ローデータ!P12:P1011,ローデータ!$B$12:$B$1011,1,ローデータ!$G$12:$G$1011,$G$4,ローデータ!$I$12:$I$1011,$C$14,ローデータ!$K$12:$K$1011,$B$21)</f>
        <v>2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29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12</v>
      </c>
      <c r="H210" s="95">
        <f>SUM(H198:H209)</f>
        <v>11</v>
      </c>
      <c r="I210" s="95">
        <f t="shared" si="19"/>
        <v>2</v>
      </c>
      <c r="J210" s="95">
        <f>SUM(J198:J209)</f>
        <v>0</v>
      </c>
      <c r="K210" s="119">
        <f t="shared" si="18"/>
        <v>29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5</v>
      </c>
      <c r="G228" s="56">
        <f>SUM(G216:G227)</f>
        <v>0</v>
      </c>
      <c r="H228" s="56">
        <f>SUM(H216:H227)</f>
        <v>0</v>
      </c>
      <c r="I228" s="56">
        <f t="shared" si="20"/>
        <v>5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4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6</v>
      </c>
      <c r="H246" s="95">
        <f t="shared" si="22"/>
        <v>0</v>
      </c>
      <c r="I246" s="95">
        <f>SUM(I234:I245)</f>
        <v>0</v>
      </c>
      <c r="J246" s="95">
        <f t="shared" si="22"/>
        <v>4</v>
      </c>
      <c r="K246" s="95">
        <f>SUM(K234:K245)</f>
        <v>0</v>
      </c>
      <c r="L246" s="95">
        <f t="shared" si="22"/>
        <v>0</v>
      </c>
      <c r="M246" s="56">
        <f t="shared" si="21"/>
        <v>10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13</v>
      </c>
      <c r="H4" s="147" t="s">
        <v>53</v>
      </c>
      <c r="K4" s="299">
        <f>COUNTIFS(ローデータ!B12:B1011,1,ローデータ!G12:G1011,$G$4)</f>
        <v>34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7</v>
      </c>
      <c r="J10" s="56">
        <f>COUNTIFS(ローデータ!$B$12:$B$1011,1,ローデータ!$G$12:$G$1011,$G$4,ローデータ!$H$12:$H$1011,J8)</f>
        <v>1</v>
      </c>
      <c r="K10" s="56">
        <f>SUM(B10:J10)</f>
        <v>34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34</v>
      </c>
      <c r="D16" s="56">
        <f>SUM(B16:C16)</f>
        <v>34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24</v>
      </c>
      <c r="C23" s="289"/>
      <c r="D23" s="288">
        <f>COUNTIFS(ローデータ!$B$12:$B$1011,1,ローデータ!$G$12:$G$1011,$G$4,ローデータ!$K$12:$K$1011,D21)</f>
        <v>8</v>
      </c>
      <c r="E23" s="289"/>
      <c r="F23" s="288">
        <f>COUNTIFS(ローデータ!$B$12:$B$1011,1,ローデータ!$G$12:$G$1011,$G$4,ローデータ!$K$12:$K$1011,F21)</f>
        <v>2</v>
      </c>
      <c r="G23" s="290"/>
      <c r="H23" s="289"/>
      <c r="I23" s="56">
        <f>SUM(B23:H23)</f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6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5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9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7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4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7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7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34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34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1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4</v>
      </c>
      <c r="D76" s="289"/>
      <c r="E76" s="288">
        <f>COUNTIFS(ローデータ!$B$12:$B$1011,1,ローデータ!$G$12:$G$1011,$G$4,ローデータ!$H$12:$H$1011,$A$76,ローデータ!$K$12:$K$1011,E73)</f>
        <v>3</v>
      </c>
      <c r="F76" s="289"/>
      <c r="G76" s="288">
        <f>COUNTIFS(ローデータ!$B$12:$B$1011,1,ローデータ!$G$12:$G$1011,$G$4,ローデータ!$H$12:$H$1011,$A$76,ローデータ!$K$12:$K$1011,G73)</f>
        <v>1</v>
      </c>
      <c r="H76" s="290"/>
      <c r="I76" s="290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4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5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4</v>
      </c>
      <c r="D78" s="289"/>
      <c r="E78" s="288">
        <f>COUNTIFS(ローデータ!$B$12:$B$1011,1,ローデータ!$G$12:$G$1011,$G$4,ローデータ!$H$12:$H$1011,$A$78,ローデータ!$K$12:$K$1011,E73)</f>
        <v>2</v>
      </c>
      <c r="F78" s="289"/>
      <c r="G78" s="288">
        <f>COUNTIFS(ローデータ!$B$12:$B$1011,1,ローデータ!$G$12:$G$1011,$G$4,ローデータ!$H$12:$H$1011,$A$78,ローデータ!$K$12:$K$1011,G73)</f>
        <v>1</v>
      </c>
      <c r="H78" s="290"/>
      <c r="I78" s="290"/>
      <c r="J78" s="104">
        <f t="shared" si="2"/>
        <v>7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4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4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6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7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24</v>
      </c>
      <c r="D84" s="332"/>
      <c r="E84" s="331">
        <f>SUM(E75:F83)</f>
        <v>8</v>
      </c>
      <c r="F84" s="332"/>
      <c r="G84" s="333">
        <f>SUM(G75:I83)</f>
        <v>2</v>
      </c>
      <c r="H84" s="333"/>
      <c r="I84" s="331"/>
      <c r="J84" s="106">
        <f t="shared" si="2"/>
        <v>34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4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2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4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2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7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5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6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6</v>
      </c>
      <c r="M101" s="103">
        <f>SUM(M92:M100)</f>
        <v>12</v>
      </c>
      <c r="N101" s="103">
        <f>SUM(N92:N100)</f>
        <v>4</v>
      </c>
      <c r="O101" s="103">
        <f>SUM(O92:O100)</f>
        <v>5</v>
      </c>
      <c r="P101" s="103">
        <f>SUM(P92:P100)</f>
        <v>0</v>
      </c>
      <c r="Q101" s="103">
        <f t="shared" si="3"/>
        <v>27</v>
      </c>
    </row>
    <row r="102" spans="1:17" ht="14.1" customHeight="1" x14ac:dyDescent="0.15">
      <c r="A102" s="140" t="s">
        <v>50</v>
      </c>
      <c r="B102" s="141"/>
      <c r="C102" s="56">
        <f>SUM(C93:C101)</f>
        <v>21</v>
      </c>
      <c r="D102" s="56">
        <f>SUM(D93:D101)</f>
        <v>2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1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1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2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7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8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3</v>
      </c>
      <c r="L118" s="109">
        <f t="shared" si="8"/>
        <v>1</v>
      </c>
      <c r="M118" s="109">
        <f t="shared" si="8"/>
        <v>0</v>
      </c>
      <c r="N118" s="109">
        <f t="shared" si="8"/>
        <v>1</v>
      </c>
      <c r="O118" s="109">
        <f t="shared" si="8"/>
        <v>4</v>
      </c>
      <c r="P118" s="109">
        <f t="shared" si="8"/>
        <v>0</v>
      </c>
      <c r="Q118" s="109">
        <f t="shared" si="5"/>
        <v>9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1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24</v>
      </c>
      <c r="G159" s="289"/>
      <c r="H159" s="288">
        <f>COUNTIFS(ローデータ!$B$12:$B$1011,1,ローデータ!$G$12:$G$1011,$G$4,ローデータ!$I$12:$I$1011,$C$14,ローデータ!$K$12:$K$1011,H157)</f>
        <v>8</v>
      </c>
      <c r="I159" s="289"/>
      <c r="J159" s="288">
        <f>COUNTIFS(ローデータ!$B$12:$B$1011,1,ローデータ!$G$12:$G$1011,$G$4,ローデータ!$I$12:$I$1011,$C$14,ローデータ!$K$12:$K$1011,J157)</f>
        <v>2</v>
      </c>
      <c r="K159" s="290"/>
      <c r="L159" s="289"/>
      <c r="M159" s="56">
        <f t="shared" ref="M159:M171" si="16">SUM(F159:L159)</f>
        <v>34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24</v>
      </c>
      <c r="G171" s="289"/>
      <c r="H171" s="288">
        <f>SUM(H159:I170)</f>
        <v>8</v>
      </c>
      <c r="I171" s="289"/>
      <c r="J171" s="288">
        <f>SUM(J159:L170)</f>
        <v>2</v>
      </c>
      <c r="K171" s="290"/>
      <c r="L171" s="289"/>
      <c r="M171" s="56">
        <f t="shared" si="16"/>
        <v>34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24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21</v>
      </c>
      <c r="G191" s="56">
        <f>SUM(G179:G190)</f>
        <v>2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6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5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27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6</v>
      </c>
      <c r="G210" s="95">
        <f t="shared" ref="G210:I210" si="19">SUM(G198:G209)</f>
        <v>12</v>
      </c>
      <c r="H210" s="95">
        <f>SUM(H198:H209)</f>
        <v>4</v>
      </c>
      <c r="I210" s="95">
        <f t="shared" si="19"/>
        <v>5</v>
      </c>
      <c r="J210" s="95">
        <f>SUM(J198:J209)</f>
        <v>0</v>
      </c>
      <c r="K210" s="119">
        <f t="shared" si="18"/>
        <v>27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8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7</v>
      </c>
      <c r="G228" s="56">
        <f>SUM(G216:G227)</f>
        <v>1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9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3</v>
      </c>
      <c r="H246" s="95">
        <f t="shared" si="22"/>
        <v>1</v>
      </c>
      <c r="I246" s="95">
        <f>SUM(I234:I245)</f>
        <v>0</v>
      </c>
      <c r="J246" s="95">
        <f t="shared" si="22"/>
        <v>1</v>
      </c>
      <c r="K246" s="95">
        <f>SUM(K234:K245)</f>
        <v>4</v>
      </c>
      <c r="L246" s="95">
        <f t="shared" si="22"/>
        <v>0</v>
      </c>
      <c r="M246" s="56">
        <f t="shared" si="21"/>
        <v>9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1</v>
      </c>
      <c r="R284" s="95">
        <f t="shared" si="29"/>
        <v>0</v>
      </c>
      <c r="S284" s="56">
        <f t="shared" si="27"/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14</v>
      </c>
      <c r="H4" s="147" t="s">
        <v>53</v>
      </c>
      <c r="K4" s="299">
        <f>COUNTIFS(ローデータ!B12:B1011,1,ローデータ!G12:G1011,$G$4)</f>
        <v>43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21</v>
      </c>
      <c r="D10" s="56">
        <f>COUNTIFS(ローデータ!$B$12:$B$1011,1,ローデータ!$G$12:$G$1011,$G$4,ローデータ!$H$12:$H$1011,D8)</f>
        <v>8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43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43</v>
      </c>
      <c r="D16" s="56">
        <f>SUM(B16:C16)</f>
        <v>43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28</v>
      </c>
      <c r="C23" s="289"/>
      <c r="D23" s="288">
        <f>COUNTIFS(ローデータ!$B$12:$B$1011,1,ローデータ!$G$12:$G$1011,$G$4,ローデータ!$K$12:$K$1011,D21)</f>
        <v>12</v>
      </c>
      <c r="E23" s="289"/>
      <c r="F23" s="288">
        <f>COUNTIFS(ローデータ!$B$12:$B$1011,1,ローデータ!$G$12:$G$1011,$G$4,ローデータ!$K$12:$K$1011,F21)</f>
        <v>3</v>
      </c>
      <c r="G23" s="290"/>
      <c r="H23" s="289"/>
      <c r="I23" s="56">
        <f>SUM(B23:H23)</f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7</v>
      </c>
      <c r="K29" s="86">
        <f>SUMIFS(ローデータ!N12:N1011,ローデータ!$B$12:$B$1011,1,ローデータ!$G$12:$G$1011,$G$4,ローデータ!$K$12:$K$1011,$B$21)</f>
        <v>18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5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27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11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12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21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21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8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8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43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1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11</v>
      </c>
      <c r="D76" s="289"/>
      <c r="E76" s="288">
        <f>COUNTIFS(ローデータ!$B$12:$B$1011,1,ローデータ!$G$12:$G$1011,$G$4,ローデータ!$H$12:$H$1011,$A$76,ローデータ!$K$12:$K$1011,E73)</f>
        <v>8</v>
      </c>
      <c r="F76" s="289"/>
      <c r="G76" s="288">
        <f>COUNTIFS(ローデータ!$B$12:$B$1011,1,ローデータ!$G$12:$G$1011,$G$4,ローデータ!$H$12:$H$1011,$A$76,ローデータ!$K$12:$K$1011,G73)</f>
        <v>2</v>
      </c>
      <c r="H76" s="290"/>
      <c r="I76" s="290"/>
      <c r="J76" s="104">
        <f t="shared" si="2"/>
        <v>21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5</v>
      </c>
      <c r="D77" s="289"/>
      <c r="E77" s="288">
        <f>COUNTIFS(ローデータ!$B$12:$B$1011,1,ローデータ!$G$12:$G$1011,$G$4,ローデータ!$H$12:$H$1011,$A$77,ローデータ!$K$12:$K$1011,E73)</f>
        <v>3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8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5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5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3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1</v>
      </c>
      <c r="H80" s="290"/>
      <c r="I80" s="290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1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28</v>
      </c>
      <c r="D84" s="332"/>
      <c r="E84" s="331">
        <f>SUM(E75:F83)</f>
        <v>12</v>
      </c>
      <c r="F84" s="332"/>
      <c r="G84" s="333">
        <f>SUM(G75:I83)</f>
        <v>3</v>
      </c>
      <c r="H84" s="333"/>
      <c r="I84" s="331"/>
      <c r="J84" s="106">
        <f t="shared" si="2"/>
        <v>43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1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7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4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10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7</v>
      </c>
      <c r="M101" s="103">
        <f>SUM(M92:M100)</f>
        <v>18</v>
      </c>
      <c r="N101" s="103">
        <f>SUM(N92:N100)</f>
        <v>2</v>
      </c>
      <c r="O101" s="103">
        <f>SUM(O92:O100)</f>
        <v>5</v>
      </c>
      <c r="P101" s="103">
        <f>SUM(P92:P100)</f>
        <v>0</v>
      </c>
      <c r="Q101" s="103">
        <f t="shared" si="3"/>
        <v>32</v>
      </c>
    </row>
    <row r="102" spans="1:17" ht="14.1" customHeight="1" x14ac:dyDescent="0.15">
      <c r="A102" s="140" t="s">
        <v>50</v>
      </c>
      <c r="B102" s="141"/>
      <c r="C102" s="56">
        <f>SUM(C93:C101)</f>
        <v>27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8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8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1</v>
      </c>
      <c r="K110" s="109">
        <f>SUMIFS(ローデータ!$U$12:$U$1011,ローデータ!$B$12:$B$1011,1,ローデータ!$G$12:$G$1011,$G$4,ローデータ!$K$12:$K$1011,$D$21,ローデータ!$H$12:$H$1011,H110)</f>
        <v>5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3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3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3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1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11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12</v>
      </c>
      <c r="G118" s="78"/>
      <c r="H118" s="348" t="s">
        <v>50</v>
      </c>
      <c r="I118" s="349"/>
      <c r="J118" s="109">
        <f t="shared" ref="J118:P118" si="8">SUM(J109:J117)</f>
        <v>2</v>
      </c>
      <c r="K118" s="109">
        <f t="shared" si="8"/>
        <v>6</v>
      </c>
      <c r="L118" s="109">
        <f t="shared" si="8"/>
        <v>0</v>
      </c>
      <c r="M118" s="109">
        <f t="shared" si="8"/>
        <v>0</v>
      </c>
      <c r="N118" s="109">
        <f t="shared" si="8"/>
        <v>3</v>
      </c>
      <c r="O118" s="109">
        <f t="shared" si="8"/>
        <v>4</v>
      </c>
      <c r="P118" s="109">
        <f t="shared" si="8"/>
        <v>0</v>
      </c>
      <c r="Q118" s="109">
        <f t="shared" si="5"/>
        <v>15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1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1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1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2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1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1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2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28</v>
      </c>
      <c r="G159" s="289"/>
      <c r="H159" s="288">
        <f>COUNTIFS(ローデータ!$B$12:$B$1011,1,ローデータ!$G$12:$G$1011,$G$4,ローデータ!$I$12:$I$1011,$C$14,ローデータ!$K$12:$K$1011,H157)</f>
        <v>12</v>
      </c>
      <c r="I159" s="289"/>
      <c r="J159" s="288">
        <f>COUNTIFS(ローデータ!$B$12:$B$1011,1,ローデータ!$G$12:$G$1011,$G$4,ローデータ!$I$12:$I$1011,$C$14,ローデータ!$K$12:$K$1011,J157)</f>
        <v>3</v>
      </c>
      <c r="K159" s="290"/>
      <c r="L159" s="289"/>
      <c r="M159" s="56">
        <f t="shared" ref="M159:M171" si="16">SUM(F159:L159)</f>
        <v>43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28</v>
      </c>
      <c r="G171" s="289"/>
      <c r="H171" s="288">
        <f>SUM(H159:I170)</f>
        <v>12</v>
      </c>
      <c r="I171" s="289"/>
      <c r="J171" s="288">
        <f>SUM(J159:L170)</f>
        <v>3</v>
      </c>
      <c r="K171" s="290"/>
      <c r="L171" s="289"/>
      <c r="M171" s="56">
        <f t="shared" si="16"/>
        <v>43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27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28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27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7</v>
      </c>
      <c r="G198" s="90">
        <f>SUMIFS(ローデータ!N12:N1011,ローデータ!$B$12:$B$1011,1,ローデータ!$G$12:$G$1011,$G$4,ローデータ!$I$12:$I$1011,$C$14,ローデータ!$K$12:$K$1011,$B$21)</f>
        <v>18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5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32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7</v>
      </c>
      <c r="G210" s="95">
        <f t="shared" ref="G210:I210" si="19">SUM(G198:G209)</f>
        <v>18</v>
      </c>
      <c r="H210" s="95">
        <f>SUM(H198:H209)</f>
        <v>2</v>
      </c>
      <c r="I210" s="95">
        <f t="shared" si="19"/>
        <v>5</v>
      </c>
      <c r="J210" s="95">
        <f>SUM(J198:J209)</f>
        <v>0</v>
      </c>
      <c r="K210" s="119">
        <f t="shared" si="18"/>
        <v>32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11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12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11</v>
      </c>
      <c r="G228" s="56">
        <f>SUM(G216:G227)</f>
        <v>1</v>
      </c>
      <c r="H228" s="56">
        <f>SUM(H216:H227)</f>
        <v>0</v>
      </c>
      <c r="I228" s="56">
        <f t="shared" si="20"/>
        <v>12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4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15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2</v>
      </c>
      <c r="G246" s="95">
        <f t="shared" ref="G246:L246" si="22">SUM(G234:G245)</f>
        <v>6</v>
      </c>
      <c r="H246" s="95">
        <f t="shared" si="22"/>
        <v>0</v>
      </c>
      <c r="I246" s="95">
        <f>SUM(I234:I245)</f>
        <v>0</v>
      </c>
      <c r="J246" s="95">
        <f t="shared" si="22"/>
        <v>3</v>
      </c>
      <c r="K246" s="95">
        <f>SUM(K234:K245)</f>
        <v>4</v>
      </c>
      <c r="L246" s="95">
        <f t="shared" si="22"/>
        <v>0</v>
      </c>
      <c r="M246" s="56">
        <f t="shared" si="21"/>
        <v>15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2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3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2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6">
        <f t="shared" si="26"/>
        <v>3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15</v>
      </c>
      <c r="H4" s="147" t="s">
        <v>53</v>
      </c>
      <c r="K4" s="299">
        <f>COUNTIFS(ローデータ!B12:B1011,1,ローデータ!G12:G1011,$G$4)</f>
        <v>45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13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45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45</v>
      </c>
      <c r="D16" s="56">
        <f>SUM(B16:C16)</f>
        <v>45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30</v>
      </c>
      <c r="C23" s="289"/>
      <c r="D23" s="288">
        <f>COUNTIFS(ローデータ!$B$12:$B$1011,1,ローデータ!$G$12:$G$1011,$G$4,ローデータ!$K$12:$K$1011,D21)</f>
        <v>13</v>
      </c>
      <c r="E23" s="289"/>
      <c r="F23" s="288">
        <f>COUNTIFS(ローデータ!$B$12:$B$1011,1,ローデータ!$G$12:$G$1011,$G$4,ローデータ!$K$12:$K$1011,F21)</f>
        <v>2</v>
      </c>
      <c r="G23" s="290"/>
      <c r="H23" s="289"/>
      <c r="I23" s="56">
        <f>SUM(B23:H23)</f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8</v>
      </c>
      <c r="K29" s="86">
        <f>SUMIFS(ローデータ!N12:N1011,ローデータ!$B$12:$B$1011,1,ローデータ!$G$12:$G$1011,$G$4,ローデータ!$K$12:$K$1011,$B$21)</f>
        <v>17</v>
      </c>
      <c r="L29" s="86">
        <f>SUMIFS(ローデータ!O12:O1011,ローデータ!$B$12:$B$1011,1,ローデータ!$G$12:$G$1011,$G$4,ローデータ!$K$12:$K$1011,$B$21)</f>
        <v>6</v>
      </c>
      <c r="M29" s="86">
        <f>SUMIFS(ローデータ!P12:P1011,ローデータ!$B$12:$B$1011,1,ローデータ!$G$12:$G$1011,$G$4,ローデータ!$K$12:$K$1011,$B$21)</f>
        <v>6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2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12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12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8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3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0" t="s">
        <v>50</v>
      </c>
      <c r="B68" s="311"/>
      <c r="C68" s="100">
        <f>SUM(C59:C67)</f>
        <v>45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1</v>
      </c>
      <c r="D75" s="289"/>
      <c r="E75" s="288">
        <f>COUNTIFS(ローデータ!$B$12:$B$1011,1,ローデータ!$G$12:$G$1011,$G$4,ローデータ!$H$12:$H$1011,$A$75,ローデータ!$K$12:$K$1011,E73)</f>
        <v>1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6</v>
      </c>
      <c r="D76" s="289"/>
      <c r="E76" s="288">
        <f>COUNTIFS(ローデータ!$B$12:$B$1011,1,ローデータ!$G$12:$G$1011,$G$4,ローデータ!$H$12:$H$1011,$A$76,ローデータ!$K$12:$K$1011,E73)</f>
        <v>7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13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5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7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4</v>
      </c>
      <c r="D78" s="289"/>
      <c r="E78" s="288">
        <f>COUNTIFS(ローデータ!$B$12:$B$1011,1,ローデータ!$G$12:$G$1011,$G$4,ローデータ!$H$12:$H$1011,$A$78,ローデータ!$K$12:$K$1011,E73)</f>
        <v>2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5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1</v>
      </c>
      <c r="H79" s="290"/>
      <c r="I79" s="290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3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3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2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3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1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1</v>
      </c>
    </row>
    <row r="84" spans="1:17" ht="14.1" customHeight="1" thickTop="1" x14ac:dyDescent="0.15">
      <c r="A84" s="310" t="s">
        <v>50</v>
      </c>
      <c r="B84" s="311"/>
      <c r="C84" s="331">
        <f>SUM(C75:D83)</f>
        <v>30</v>
      </c>
      <c r="D84" s="332"/>
      <c r="E84" s="331">
        <f>SUM(E75:F83)</f>
        <v>13</v>
      </c>
      <c r="F84" s="332"/>
      <c r="G84" s="333">
        <f>SUM(G75:I83)</f>
        <v>2</v>
      </c>
      <c r="H84" s="333"/>
      <c r="I84" s="331"/>
      <c r="J84" s="106">
        <f t="shared" si="2"/>
        <v>45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2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8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3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5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6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1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2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1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3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4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8</v>
      </c>
      <c r="M101" s="103">
        <f>SUM(M92:M100)</f>
        <v>17</v>
      </c>
      <c r="N101" s="103">
        <f>SUM(N92:N100)</f>
        <v>6</v>
      </c>
      <c r="O101" s="103">
        <f>SUM(O92:O100)</f>
        <v>6</v>
      </c>
      <c r="P101" s="103">
        <f>SUM(P92:P100)</f>
        <v>0</v>
      </c>
      <c r="Q101" s="103">
        <f t="shared" si="3"/>
        <v>37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4</v>
      </c>
      <c r="E102" s="56">
        <f>SUM(E93:E101)</f>
        <v>2</v>
      </c>
      <c r="F102" s="56">
        <f>SUM(F93:F101)</f>
        <v>0</v>
      </c>
      <c r="G102" s="56">
        <f>SUM(G93:G101)</f>
        <v>0</v>
      </c>
      <c r="H102" s="56">
        <f t="shared" si="4"/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1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7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7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4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3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9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2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2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12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12</v>
      </c>
      <c r="G118" s="78"/>
      <c r="H118" s="348" t="s">
        <v>50</v>
      </c>
      <c r="I118" s="349"/>
      <c r="J118" s="109">
        <f t="shared" ref="J118:P118" si="8">SUM(J109:J117)</f>
        <v>2</v>
      </c>
      <c r="K118" s="109">
        <f t="shared" si="8"/>
        <v>8</v>
      </c>
      <c r="L118" s="109">
        <f t="shared" si="8"/>
        <v>0</v>
      </c>
      <c r="M118" s="109">
        <f t="shared" si="8"/>
        <v>0</v>
      </c>
      <c r="N118" s="109">
        <f t="shared" si="8"/>
        <v>2</v>
      </c>
      <c r="O118" s="109">
        <f t="shared" si="8"/>
        <v>3</v>
      </c>
      <c r="P118" s="109">
        <f t="shared" si="8"/>
        <v>0</v>
      </c>
      <c r="Q118" s="109">
        <f t="shared" si="5"/>
        <v>15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2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30</v>
      </c>
      <c r="G159" s="289"/>
      <c r="H159" s="288">
        <f>COUNTIFS(ローデータ!$B$12:$B$1011,1,ローデータ!$G$12:$G$1011,$G$4,ローデータ!$I$12:$I$1011,$C$14,ローデータ!$K$12:$K$1011,H157)</f>
        <v>13</v>
      </c>
      <c r="I159" s="289"/>
      <c r="J159" s="288">
        <f>COUNTIFS(ローデータ!$B$12:$B$1011,1,ローデータ!$G$12:$G$1011,$G$4,ローデータ!$I$12:$I$1011,$C$14,ローデータ!$K$12:$K$1011,J157)</f>
        <v>2</v>
      </c>
      <c r="K159" s="290"/>
      <c r="L159" s="289"/>
      <c r="M159" s="56">
        <f t="shared" ref="M159:M171" si="16">SUM(F159:L159)</f>
        <v>45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30</v>
      </c>
      <c r="G171" s="289"/>
      <c r="H171" s="288">
        <f>SUM(H159:I170)</f>
        <v>13</v>
      </c>
      <c r="I171" s="289"/>
      <c r="J171" s="288">
        <f>SUM(J159:L170)</f>
        <v>2</v>
      </c>
      <c r="K171" s="290"/>
      <c r="L171" s="289"/>
      <c r="M171" s="56">
        <f t="shared" si="16"/>
        <v>45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2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24</v>
      </c>
      <c r="G191" s="56">
        <f>SUM(G179:G190)</f>
        <v>4</v>
      </c>
      <c r="H191" s="56">
        <f>SUM(H179:H190)</f>
        <v>2</v>
      </c>
      <c r="I191" s="56">
        <f>SUM(I179:I190)</f>
        <v>0</v>
      </c>
      <c r="J191" s="56">
        <f>SUM(J179:J190)</f>
        <v>0</v>
      </c>
      <c r="K191" s="107">
        <f t="shared" si="17"/>
        <v>30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8</v>
      </c>
      <c r="G198" s="90">
        <f>SUMIFS(ローデータ!N12:N1011,ローデータ!$B$12:$B$1011,1,ローデータ!$G$12:$G$1011,$G$4,ローデータ!$I$12:$I$1011,$C$14,ローデータ!$K$12:$K$1011,$B$21)</f>
        <v>17</v>
      </c>
      <c r="H198" s="90">
        <f>SUMIFS(ローデータ!O12:O1011,ローデータ!$B$12:$B$1011,1,ローデータ!$G$12:$G$1011,$G$4,ローデータ!$I$12:$I$1011,$C$14,ローデータ!$K$12:$K$1011,$B$21)</f>
        <v>6</v>
      </c>
      <c r="I198" s="90">
        <f>SUMIFS(ローデータ!P12:P1011,ローデータ!$B$12:$B$1011,1,ローデータ!$G$12:$G$1011,$G$4,ローデータ!$I$12:$I$1011,$C$14,ローデータ!$K$12:$K$1011,$B$21)</f>
        <v>6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37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8</v>
      </c>
      <c r="G210" s="95">
        <f t="shared" ref="G210:I210" si="19">SUM(G198:G209)</f>
        <v>17</v>
      </c>
      <c r="H210" s="95">
        <f>SUM(H198:H209)</f>
        <v>6</v>
      </c>
      <c r="I210" s="95">
        <f t="shared" si="19"/>
        <v>6</v>
      </c>
      <c r="J210" s="95">
        <f>SUM(J198:J209)</f>
        <v>0</v>
      </c>
      <c r="K210" s="119">
        <f t="shared" si="18"/>
        <v>37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12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12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12</v>
      </c>
      <c r="G228" s="56">
        <f>SUM(G216:G227)</f>
        <v>0</v>
      </c>
      <c r="H228" s="56">
        <f>SUM(H216:H227)</f>
        <v>0</v>
      </c>
      <c r="I228" s="56">
        <f t="shared" si="20"/>
        <v>12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8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15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2</v>
      </c>
      <c r="G246" s="95">
        <f t="shared" ref="G246:L246" si="22">SUM(G234:G245)</f>
        <v>8</v>
      </c>
      <c r="H246" s="95">
        <f t="shared" si="22"/>
        <v>0</v>
      </c>
      <c r="I246" s="95">
        <f>SUM(I234:I245)</f>
        <v>0</v>
      </c>
      <c r="J246" s="95">
        <f t="shared" si="22"/>
        <v>2</v>
      </c>
      <c r="K246" s="95">
        <f>SUM(K234:K245)</f>
        <v>3</v>
      </c>
      <c r="L246" s="95">
        <f t="shared" si="22"/>
        <v>0</v>
      </c>
      <c r="M246" s="56">
        <f t="shared" si="21"/>
        <v>15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1</v>
      </c>
      <c r="N284" s="95">
        <f t="shared" si="29"/>
        <v>1</v>
      </c>
      <c r="O284" s="95">
        <f t="shared" si="29"/>
        <v>0</v>
      </c>
      <c r="P284" s="95">
        <f t="shared" si="29"/>
        <v>2</v>
      </c>
      <c r="Q284" s="95">
        <f t="shared" si="29"/>
        <v>0</v>
      </c>
      <c r="R284" s="95">
        <f t="shared" si="29"/>
        <v>0</v>
      </c>
      <c r="S284" s="56">
        <f t="shared" si="27"/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O12" sqref="O1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26"/>
      <c r="B3" s="122" t="s">
        <v>46</v>
      </c>
      <c r="C3" s="288" t="str">
        <f>ローデータ!B2</f>
        <v>旭区</v>
      </c>
      <c r="D3" s="290"/>
      <c r="E3" s="290"/>
      <c r="F3" s="289"/>
    </row>
    <row r="4" spans="1:20" ht="18" customHeight="1" x14ac:dyDescent="0.15">
      <c r="A4" s="126"/>
      <c r="B4" s="303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5.95" customHeight="1" x14ac:dyDescent="0.15">
      <c r="A5" s="126"/>
      <c r="B5" s="303"/>
      <c r="C5" s="127" t="str">
        <f>ローデータ!B4</f>
        <v>令和2年</v>
      </c>
      <c r="D5" s="124">
        <f>ローデータ!C4</f>
        <v>3</v>
      </c>
      <c r="E5" s="124">
        <f>ローデータ!D4</f>
        <v>26</v>
      </c>
      <c r="F5" s="124" t="str">
        <f>ローデータ!E4</f>
        <v>木</v>
      </c>
    </row>
    <row r="6" spans="1:20" ht="15.95" customHeight="1" x14ac:dyDescent="0.15">
      <c r="A6" s="126"/>
    </row>
    <row r="7" spans="1:20" ht="15.95" customHeight="1" x14ac:dyDescent="0.15">
      <c r="A7" s="126"/>
      <c r="B7" s="303" t="s">
        <v>227</v>
      </c>
      <c r="C7" s="303"/>
      <c r="E7" t="s">
        <v>230</v>
      </c>
    </row>
    <row r="8" spans="1:20" ht="15.95" customHeight="1" x14ac:dyDescent="0.15">
      <c r="A8" s="126"/>
      <c r="B8" s="288">
        <f>COUNTIFS(ローデータ!B12:B1011,1)+COUNTIFS(ローデータ!B12:B1011,2)</f>
        <v>357</v>
      </c>
      <c r="C8" s="289"/>
    </row>
    <row r="9" spans="1:20" ht="15.95" customHeight="1" x14ac:dyDescent="0.15">
      <c r="A9" s="126"/>
      <c r="B9" s="126"/>
    </row>
    <row r="10" spans="1:20" ht="15.75" customHeight="1" x14ac:dyDescent="0.15">
      <c r="A10" s="126"/>
      <c r="B10" s="126" t="s">
        <v>48</v>
      </c>
    </row>
    <row r="11" spans="1:20" ht="15.75" customHeight="1" x14ac:dyDescent="0.15">
      <c r="A11" s="126"/>
    </row>
    <row r="12" spans="1:20" ht="15.95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A13" s="126"/>
      <c r="C13" s="125" t="s">
        <v>51</v>
      </c>
      <c r="D13" s="124">
        <f>COUNTIFS(ローデータ!B12:B1011,1)</f>
        <v>334</v>
      </c>
      <c r="E13" s="124">
        <f>COUNTIFS(ローデータ!B12:B1011,2)</f>
        <v>23</v>
      </c>
      <c r="F13" s="124">
        <f>SUM(D13:E13)</f>
        <v>357</v>
      </c>
    </row>
    <row r="14" spans="1:20" ht="15.95" customHeight="1" x14ac:dyDescent="0.15">
      <c r="A14" s="126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70" t="s">
        <v>46</v>
      </c>
      <c r="B16" s="288" t="str">
        <f>ローデータ!B2</f>
        <v>旭区</v>
      </c>
      <c r="C16" s="290"/>
      <c r="D16" s="290"/>
      <c r="E16" s="289"/>
      <c r="G16" s="293" t="s">
        <v>195</v>
      </c>
      <c r="H16" s="294"/>
      <c r="I16" s="295"/>
      <c r="K16" s="83"/>
      <c r="L16" s="62"/>
    </row>
    <row r="17" spans="1:19" ht="15.95" customHeight="1" x14ac:dyDescent="0.15">
      <c r="A17" s="266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96"/>
      <c r="H17" s="297"/>
      <c r="I17" s="298"/>
      <c r="K17" s="62"/>
      <c r="L17" s="62"/>
    </row>
    <row r="18" spans="1:19" ht="15.95" customHeight="1" x14ac:dyDescent="0.15">
      <c r="A18" s="267"/>
      <c r="B18" s="58" t="str">
        <f>ローデータ!B4</f>
        <v>令和2年</v>
      </c>
      <c r="C18" s="121">
        <f>ローデータ!C4</f>
        <v>3</v>
      </c>
      <c r="D18" s="121">
        <f>ローデータ!D4</f>
        <v>26</v>
      </c>
      <c r="E18" s="121" t="str">
        <f>ローデータ!E4</f>
        <v>木</v>
      </c>
      <c r="G18" s="299">
        <f>COUNTIFS(ローデータ!B12:B1011,2)</f>
        <v>23</v>
      </c>
      <c r="H18" s="299"/>
      <c r="I18" s="299"/>
      <c r="K18" s="62"/>
      <c r="L18" s="62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30"/>
      <c r="B23" s="292">
        <v>1</v>
      </c>
      <c r="C23" s="241"/>
      <c r="D23" s="292">
        <v>2</v>
      </c>
      <c r="E23" s="241"/>
      <c r="F23" s="292">
        <v>3</v>
      </c>
      <c r="G23" s="240"/>
      <c r="H23" s="241"/>
      <c r="I23" s="26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32"/>
      <c r="B24" s="300" t="s">
        <v>72</v>
      </c>
      <c r="C24" s="301"/>
      <c r="D24" s="300" t="s">
        <v>74</v>
      </c>
      <c r="E24" s="301"/>
      <c r="F24" s="300" t="s">
        <v>84</v>
      </c>
      <c r="G24" s="302"/>
      <c r="H24" s="301"/>
      <c r="I24" s="267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73" t="s">
        <v>51</v>
      </c>
      <c r="B25" s="288">
        <f>COUNTIFS(ローデータ!$B$12:$B$1011,2,ローデータ!$K$12:$K$1011,B23)</f>
        <v>23</v>
      </c>
      <c r="C25" s="289"/>
      <c r="D25" s="288">
        <f>COUNTIFS(ローデータ!$B$12:$B$1011,2,ローデータ!$K$12:$K$1011,D23)</f>
        <v>0</v>
      </c>
      <c r="E25" s="289"/>
      <c r="F25" s="288">
        <f>COUNTIFS(ローデータ!$B$12:$B$1011,2,ローデータ!$K$12:$K$1011,F23)</f>
        <v>0</v>
      </c>
      <c r="G25" s="290"/>
      <c r="H25" s="289"/>
      <c r="I25" s="56">
        <f>SUM(B25:H25)</f>
        <v>23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40" t="s">
        <v>198</v>
      </c>
    </row>
    <row r="28" spans="1:19" ht="15.95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5.95" customHeight="1" x14ac:dyDescent="0.15">
      <c r="A29" s="230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49" t="s">
        <v>50</v>
      </c>
      <c r="I29" s="268"/>
      <c r="J29" s="284" t="s">
        <v>96</v>
      </c>
      <c r="K29" s="286" t="s">
        <v>97</v>
      </c>
      <c r="L29" s="282" t="s">
        <v>98</v>
      </c>
      <c r="M29" s="286" t="s">
        <v>99</v>
      </c>
      <c r="N29" s="282" t="s">
        <v>100</v>
      </c>
      <c r="O29" s="276" t="s">
        <v>50</v>
      </c>
    </row>
    <row r="30" spans="1:19" ht="15.95" customHeight="1" x14ac:dyDescent="0.15">
      <c r="A30" s="231"/>
      <c r="B30" s="247" t="s">
        <v>65</v>
      </c>
      <c r="C30" s="247" t="s">
        <v>66</v>
      </c>
      <c r="D30" s="277" t="s">
        <v>101</v>
      </c>
      <c r="E30" s="279" t="s">
        <v>102</v>
      </c>
      <c r="F30" s="280" t="s">
        <v>103</v>
      </c>
      <c r="G30" s="291"/>
      <c r="H30" s="39"/>
      <c r="I30" s="269"/>
      <c r="J30" s="285"/>
      <c r="K30" s="287"/>
      <c r="L30" s="283"/>
      <c r="M30" s="287"/>
      <c r="N30" s="283"/>
      <c r="O30" s="276"/>
    </row>
    <row r="31" spans="1:19" ht="15.95" customHeight="1" x14ac:dyDescent="0.15">
      <c r="A31" s="232"/>
      <c r="B31" s="248"/>
      <c r="C31" s="248"/>
      <c r="D31" s="278"/>
      <c r="E31" s="243"/>
      <c r="F31" s="281"/>
      <c r="G31" s="250"/>
      <c r="H31" s="39"/>
      <c r="I31" s="73" t="s">
        <v>51</v>
      </c>
      <c r="J31" s="86">
        <f>SUMIFS(ローデータ!M12:M1011,ローデータ!$B$12:$B$1011,2,ローデータ!$K$12:$K$1011,$B$23)</f>
        <v>29</v>
      </c>
      <c r="K31" s="86">
        <f>SUMIFS(ローデータ!N12:N1011,ローデータ!$B$12:$B$1011,2,ローデータ!$K$12:$K$1011,$B$23)</f>
        <v>21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0</v>
      </c>
      <c r="O31" s="86">
        <f>SUM(J31:N31)</f>
        <v>50</v>
      </c>
    </row>
    <row r="32" spans="1:19" ht="15.95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23</v>
      </c>
      <c r="G32" s="56">
        <f>SUM(B32:F32)</f>
        <v>23</v>
      </c>
    </row>
    <row r="33" spans="1:17" ht="15.95" customHeight="1" x14ac:dyDescent="0.15">
      <c r="A33" s="71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5.95" customHeight="1" x14ac:dyDescent="0.15">
      <c r="A36" s="230"/>
      <c r="B36" s="70">
        <v>1</v>
      </c>
      <c r="C36" s="70">
        <v>2</v>
      </c>
      <c r="D36" s="70">
        <v>3</v>
      </c>
      <c r="E36" s="266" t="s">
        <v>50</v>
      </c>
      <c r="F36" s="39"/>
      <c r="I36" s="268"/>
      <c r="J36" s="270" t="s">
        <v>104</v>
      </c>
      <c r="K36" s="228" t="s">
        <v>105</v>
      </c>
      <c r="L36" s="228" t="s">
        <v>98</v>
      </c>
      <c r="M36" s="228" t="s">
        <v>106</v>
      </c>
      <c r="N36" s="244" t="s">
        <v>107</v>
      </c>
      <c r="O36" s="228" t="s">
        <v>36</v>
      </c>
      <c r="P36" s="244" t="s">
        <v>69</v>
      </c>
      <c r="Q36" s="249" t="s">
        <v>50</v>
      </c>
    </row>
    <row r="37" spans="1:17" ht="15.95" customHeight="1" x14ac:dyDescent="0.15">
      <c r="A37" s="232"/>
      <c r="B37" s="74" t="s">
        <v>67</v>
      </c>
      <c r="C37" s="74" t="s">
        <v>66</v>
      </c>
      <c r="D37" s="74" t="s">
        <v>68</v>
      </c>
      <c r="E37" s="267"/>
      <c r="G37" s="39"/>
      <c r="I37" s="269"/>
      <c r="J37" s="271"/>
      <c r="K37" s="229"/>
      <c r="L37" s="229"/>
      <c r="M37" s="229"/>
      <c r="N37" s="245"/>
      <c r="O37" s="229"/>
      <c r="P37" s="245"/>
      <c r="Q37" s="250"/>
    </row>
    <row r="38" spans="1:17" ht="15.95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78" t="s">
        <v>204</v>
      </c>
    </row>
    <row r="41" spans="1:17" ht="15.95" customHeight="1" x14ac:dyDescent="0.15">
      <c r="A41" s="32" t="s">
        <v>205</v>
      </c>
      <c r="B41" s="40" t="s">
        <v>222</v>
      </c>
    </row>
    <row r="42" spans="1:17" ht="15.95" customHeight="1" x14ac:dyDescent="0.15">
      <c r="A42" s="251"/>
      <c r="B42" s="254" t="s">
        <v>16</v>
      </c>
      <c r="C42" s="255"/>
      <c r="D42" s="255"/>
      <c r="E42" s="255"/>
      <c r="F42" s="256"/>
      <c r="G42" s="257" t="s">
        <v>50</v>
      </c>
      <c r="H42" s="260" t="s">
        <v>13</v>
      </c>
      <c r="I42" s="261"/>
      <c r="J42" s="262"/>
      <c r="K42" s="263" t="s">
        <v>50</v>
      </c>
    </row>
    <row r="43" spans="1:17" ht="15.95" customHeight="1" x14ac:dyDescent="0.15">
      <c r="A43" s="252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58"/>
      <c r="H43" s="64">
        <v>1</v>
      </c>
      <c r="I43" s="63">
        <v>2</v>
      </c>
      <c r="J43" s="63">
        <v>3</v>
      </c>
      <c r="K43" s="264"/>
      <c r="M43" s="39"/>
      <c r="N43" s="39"/>
      <c r="O43" s="39"/>
      <c r="P43" s="39"/>
    </row>
    <row r="44" spans="1:17" ht="15.95" customHeight="1" x14ac:dyDescent="0.15">
      <c r="A44" s="252"/>
      <c r="B44" s="247" t="s">
        <v>65</v>
      </c>
      <c r="C44" s="247" t="s">
        <v>66</v>
      </c>
      <c r="D44" s="272" t="s">
        <v>101</v>
      </c>
      <c r="E44" s="274" t="s">
        <v>102</v>
      </c>
      <c r="F44" s="224" t="s">
        <v>103</v>
      </c>
      <c r="G44" s="258"/>
      <c r="H44" s="226" t="s">
        <v>67</v>
      </c>
      <c r="I44" s="246" t="s">
        <v>66</v>
      </c>
      <c r="J44" s="246" t="s">
        <v>68</v>
      </c>
      <c r="K44" s="264"/>
      <c r="M44" s="39"/>
      <c r="N44" s="39"/>
      <c r="O44" s="39"/>
      <c r="P44" s="39"/>
    </row>
    <row r="45" spans="1:17" ht="15.95" customHeight="1" x14ac:dyDescent="0.15">
      <c r="A45" s="253"/>
      <c r="B45" s="248"/>
      <c r="C45" s="248"/>
      <c r="D45" s="273"/>
      <c r="E45" s="275"/>
      <c r="F45" s="225"/>
      <c r="G45" s="259"/>
      <c r="H45" s="227"/>
      <c r="I45" s="225"/>
      <c r="J45" s="225"/>
      <c r="K45" s="265"/>
      <c r="M45" s="39"/>
      <c r="N45" s="39"/>
      <c r="O45" s="39"/>
      <c r="P45" s="39"/>
    </row>
    <row r="46" spans="1:17" ht="15.95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5.95" customHeight="1" x14ac:dyDescent="0.15">
      <c r="A47" s="32"/>
      <c r="C47" s="71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30"/>
      <c r="B49" s="233" t="s">
        <v>165</v>
      </c>
      <c r="C49" s="234"/>
      <c r="D49" s="234"/>
      <c r="E49" s="234"/>
      <c r="F49" s="235"/>
      <c r="G49" s="236" t="s">
        <v>50</v>
      </c>
      <c r="H49" s="239" t="s">
        <v>71</v>
      </c>
      <c r="I49" s="240"/>
      <c r="J49" s="240"/>
      <c r="K49" s="240"/>
      <c r="L49" s="240"/>
      <c r="M49" s="240"/>
      <c r="N49" s="241"/>
      <c r="O49" s="211" t="s">
        <v>50</v>
      </c>
    </row>
    <row r="50" spans="1:15" ht="15.95" customHeight="1" x14ac:dyDescent="0.15">
      <c r="A50" s="231"/>
      <c r="B50" s="214" t="s">
        <v>96</v>
      </c>
      <c r="C50" s="216" t="s">
        <v>97</v>
      </c>
      <c r="D50" s="218" t="s">
        <v>98</v>
      </c>
      <c r="E50" s="216" t="s">
        <v>99</v>
      </c>
      <c r="F50" s="218" t="s">
        <v>100</v>
      </c>
      <c r="G50" s="237"/>
      <c r="H50" s="220" t="s">
        <v>104</v>
      </c>
      <c r="I50" s="222" t="s">
        <v>105</v>
      </c>
      <c r="J50" s="222" t="s">
        <v>98</v>
      </c>
      <c r="K50" s="222" t="s">
        <v>106</v>
      </c>
      <c r="L50" s="242" t="s">
        <v>107</v>
      </c>
      <c r="M50" s="222" t="s">
        <v>36</v>
      </c>
      <c r="N50" s="242" t="s">
        <v>69</v>
      </c>
      <c r="O50" s="212"/>
    </row>
    <row r="51" spans="1:15" ht="15.95" customHeight="1" x14ac:dyDescent="0.15">
      <c r="A51" s="232"/>
      <c r="B51" s="215"/>
      <c r="C51" s="217"/>
      <c r="D51" s="219"/>
      <c r="E51" s="217"/>
      <c r="F51" s="219"/>
      <c r="G51" s="238"/>
      <c r="H51" s="221"/>
      <c r="I51" s="223"/>
      <c r="J51" s="223"/>
      <c r="K51" s="223"/>
      <c r="L51" s="243"/>
      <c r="M51" s="223"/>
      <c r="N51" s="243"/>
      <c r="O51" s="213"/>
    </row>
    <row r="52" spans="1:15" ht="15.95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16</v>
      </c>
      <c r="H4" s="147" t="s">
        <v>53</v>
      </c>
      <c r="K4" s="299">
        <f>COUNTIFS(ローデータ!B12:B1011,1,ローデータ!G12:G1011,$G$4)</f>
        <v>33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9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33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33</v>
      </c>
      <c r="D16" s="56">
        <f>SUM(B16:C16)</f>
        <v>33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21</v>
      </c>
      <c r="C23" s="289"/>
      <c r="D23" s="288">
        <f>COUNTIFS(ローデータ!$B$12:$B$1011,1,ローデータ!$G$12:$G$1011,$G$4,ローデータ!$K$12:$K$1011,D21)</f>
        <v>6</v>
      </c>
      <c r="E23" s="289"/>
      <c r="F23" s="288">
        <f>COUNTIFS(ローデータ!$B$12:$B$1011,1,ローデータ!$G$12:$G$1011,$G$4,ローデータ!$K$12:$K$1011,F21)</f>
        <v>6</v>
      </c>
      <c r="G23" s="290"/>
      <c r="H23" s="289"/>
      <c r="I23" s="56">
        <f>SUM(B23:H23)</f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3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25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20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6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6</v>
      </c>
      <c r="H44" s="89">
        <f>COUNTIFS(ローデータ!$B$12:$B$1011,1,ローデータ!$G$12:$G$1011,$G$4,ローデータ!$K$12:$K$1011,$F$21,ローデータ!$S$12:$S$1011,H41)</f>
        <v>6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6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3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6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1</v>
      </c>
      <c r="L50" s="91">
        <f>SUMIFS(ローデータ!X12:X1011,ローデータ!$B$12:$B$1011,1,ローデータ!$G$12:$G$1011,$G$4,ローデータ!$K$12:$K$1011,$F$21)</f>
        <v>7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9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9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1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33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6</v>
      </c>
      <c r="D76" s="289"/>
      <c r="E76" s="288">
        <f>COUNTIFS(ローデータ!$B$12:$B$1011,1,ローデータ!$G$12:$G$1011,$G$4,ローデータ!$H$12:$H$1011,$A$76,ローデータ!$K$12:$K$1011,E73)</f>
        <v>3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9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5</v>
      </c>
      <c r="D77" s="289"/>
      <c r="E77" s="288">
        <f>COUNTIFS(ローデータ!$B$12:$B$1011,1,ローデータ!$G$12:$G$1011,$G$4,ローデータ!$H$12:$H$1011,$A$77,ローデータ!$K$12:$K$1011,E73)</f>
        <v>2</v>
      </c>
      <c r="F77" s="289"/>
      <c r="G77" s="288">
        <f>COUNTIFS(ローデータ!$B$12:$B$1011,1,ローデータ!$G$12:$G$1011,$G$4,ローデータ!$H$12:$H$1011,$A$77,ローデータ!$K$12:$K$1011,G73)</f>
        <v>3</v>
      </c>
      <c r="H77" s="290"/>
      <c r="I77" s="290"/>
      <c r="J77" s="104">
        <f t="shared" si="2"/>
        <v>10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3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3</v>
      </c>
      <c r="H78" s="290"/>
      <c r="I78" s="290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5</v>
      </c>
      <c r="D79" s="289"/>
      <c r="E79" s="288">
        <f>COUNTIFS(ローデータ!$B$12:$B$1011,1,ローデータ!$G$12:$G$1011,$G$4,ローデータ!$H$12:$H$1011,$A$79,ローデータ!$K$12:$K$1011,E73)</f>
        <v>1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1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1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21</v>
      </c>
      <c r="D84" s="332"/>
      <c r="E84" s="331">
        <f>SUM(E75:F83)</f>
        <v>6</v>
      </c>
      <c r="F84" s="332"/>
      <c r="G84" s="333">
        <f>SUM(G75:I83)</f>
        <v>6</v>
      </c>
      <c r="H84" s="333"/>
      <c r="I84" s="331"/>
      <c r="J84" s="106">
        <f t="shared" si="2"/>
        <v>33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5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7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4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2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5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1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3</v>
      </c>
      <c r="M101" s="103">
        <f>SUM(M92:M100)</f>
        <v>15</v>
      </c>
      <c r="N101" s="103">
        <f>SUM(N92:N100)</f>
        <v>4</v>
      </c>
      <c r="O101" s="103">
        <f>SUM(O92:O100)</f>
        <v>3</v>
      </c>
      <c r="P101" s="103">
        <f>SUM(P92:P100)</f>
        <v>0</v>
      </c>
      <c r="Q101" s="103">
        <f t="shared" si="3"/>
        <v>25</v>
      </c>
    </row>
    <row r="102" spans="1:17" ht="14.1" customHeight="1" x14ac:dyDescent="0.15">
      <c r="A102" s="140" t="s">
        <v>50</v>
      </c>
      <c r="B102" s="141"/>
      <c r="C102" s="56">
        <f>SUM(C93:C101)</f>
        <v>20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1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6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6</v>
      </c>
      <c r="G118" s="78"/>
      <c r="H118" s="348" t="s">
        <v>50</v>
      </c>
      <c r="I118" s="349"/>
      <c r="J118" s="109">
        <f t="shared" ref="J118:P118" si="8">SUM(J109:J117)</f>
        <v>1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6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3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3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3</v>
      </c>
      <c r="I130" s="115">
        <f>COUNTIFS(ローデータ!$B$12:$B$1011,1,ローデータ!$G$12:$G$1011,$G$4,ローデータ!$K$12:$K$1011,$F$21,ローデータ!$S$12:$S$1011,$I$124,ローデータ!$H$12:$H$1011,A130)</f>
        <v>3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3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6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6</v>
      </c>
      <c r="I136" s="111">
        <f>SUM(I127:I135)</f>
        <v>6</v>
      </c>
      <c r="J136" s="109">
        <f>SUM(J127:J135)</f>
        <v>0</v>
      </c>
      <c r="K136" s="109">
        <f>SUM(K127:K135)</f>
        <v>0</v>
      </c>
      <c r="L136" s="109">
        <f t="shared" si="9"/>
        <v>6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3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3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1</v>
      </c>
      <c r="M145" s="91">
        <f>SUMIFS(ローデータ!$X$12:$X$1011,ローデータ!$B$12:$B$1011,1,ローデータ!$G$12:$G$1011,$G$4,ローデータ!$K$12:$K$1011,$F$21,ローデータ!$H$12:$H$1011,A145)</f>
        <v>2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7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2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5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8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3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6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3</v>
      </c>
      <c r="L152" s="56">
        <f t="shared" si="15"/>
        <v>1</v>
      </c>
      <c r="M152" s="56">
        <f t="shared" si="15"/>
        <v>7</v>
      </c>
      <c r="N152" s="56">
        <f t="shared" si="15"/>
        <v>0</v>
      </c>
      <c r="O152" s="56">
        <f t="shared" si="15"/>
        <v>0</v>
      </c>
      <c r="P152" s="56">
        <f t="shared" si="13"/>
        <v>15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21</v>
      </c>
      <c r="G159" s="289"/>
      <c r="H159" s="288">
        <f>COUNTIFS(ローデータ!$B$12:$B$1011,1,ローデータ!$G$12:$G$1011,$G$4,ローデータ!$I$12:$I$1011,$C$14,ローデータ!$K$12:$K$1011,H157)</f>
        <v>6</v>
      </c>
      <c r="I159" s="289"/>
      <c r="J159" s="288">
        <f>COUNTIFS(ローデータ!$B$12:$B$1011,1,ローデータ!$G$12:$G$1011,$G$4,ローデータ!$I$12:$I$1011,$C$14,ローデータ!$K$12:$K$1011,J157)</f>
        <v>6</v>
      </c>
      <c r="K159" s="290"/>
      <c r="L159" s="289"/>
      <c r="M159" s="56">
        <f t="shared" ref="M159:M171" si="16">SUM(F159:L159)</f>
        <v>33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21</v>
      </c>
      <c r="G171" s="289"/>
      <c r="H171" s="288">
        <f>SUM(H159:I170)</f>
        <v>6</v>
      </c>
      <c r="I171" s="289"/>
      <c r="J171" s="288">
        <f>SUM(J159:L170)</f>
        <v>6</v>
      </c>
      <c r="K171" s="290"/>
      <c r="L171" s="289"/>
      <c r="M171" s="56">
        <f t="shared" si="16"/>
        <v>33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20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21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20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3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25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3</v>
      </c>
      <c r="G210" s="95">
        <f t="shared" ref="G210:I210" si="19">SUM(G198:G209)</f>
        <v>15</v>
      </c>
      <c r="H210" s="95">
        <f>SUM(H198:H209)</f>
        <v>4</v>
      </c>
      <c r="I210" s="95">
        <f t="shared" si="19"/>
        <v>3</v>
      </c>
      <c r="J210" s="95">
        <f>SUM(J198:J209)</f>
        <v>0</v>
      </c>
      <c r="K210" s="119">
        <f t="shared" si="18"/>
        <v>25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1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6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6</v>
      </c>
      <c r="L266" s="95">
        <f>SUM(L254:L265)</f>
        <v>6</v>
      </c>
      <c r="M266" s="95">
        <f>SUM(M254:M265)</f>
        <v>0</v>
      </c>
      <c r="N266" s="95">
        <f>SUM(N254:N265)</f>
        <v>0</v>
      </c>
      <c r="O266" s="56">
        <f>SUM(L266:N266)</f>
        <v>6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1</v>
      </c>
      <c r="P272" s="95">
        <f>SUMIFS(ローデータ!$X$12:$X$1011,ローデータ!$B$12:$B$1011,1,ローデータ!$G$12:$G$1011,$G$4,ローデータ!$I$12:$I$1011,$C$14,ローデータ!$K$12:$K$1011,$F$21)</f>
        <v>7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15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4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6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3</v>
      </c>
      <c r="O284" s="95">
        <f t="shared" si="29"/>
        <v>1</v>
      </c>
      <c r="P284" s="95">
        <f t="shared" si="29"/>
        <v>7</v>
      </c>
      <c r="Q284" s="95">
        <f t="shared" si="29"/>
        <v>0</v>
      </c>
      <c r="R284" s="95">
        <f t="shared" si="29"/>
        <v>0</v>
      </c>
      <c r="S284" s="56">
        <f t="shared" si="27"/>
        <v>15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17</v>
      </c>
      <c r="H4" s="147" t="s">
        <v>53</v>
      </c>
      <c r="K4" s="299">
        <f>COUNTIFS(ローデータ!B12:B1011,1,ローデータ!G12:G1011,$G$4)</f>
        <v>15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4</v>
      </c>
      <c r="D10" s="56">
        <f>COUNTIFS(ローデータ!$B$12:$B$1011,1,ローデータ!$G$12:$G$1011,$G$4,ローデータ!$H$12:$H$1011,D8)</f>
        <v>3</v>
      </c>
      <c r="E10" s="56">
        <f>COUNTIFS(ローデータ!$B$12:$B$1011,1,ローデータ!$G$12:$G$1011,$G$4,ローデータ!$H$12:$H$1011,E8)</f>
        <v>2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15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15</v>
      </c>
      <c r="D16" s="56">
        <f>SUM(B16:C16)</f>
        <v>15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8</v>
      </c>
      <c r="C23" s="289"/>
      <c r="D23" s="288">
        <f>COUNTIFS(ローデータ!$B$12:$B$1011,1,ローデータ!$G$12:$G$1011,$G$4,ローデータ!$K$12:$K$1011,D21)</f>
        <v>4</v>
      </c>
      <c r="E23" s="289"/>
      <c r="F23" s="288">
        <f>COUNTIFS(ローデータ!$B$12:$B$1011,1,ローデータ!$G$12:$G$1011,$G$4,ローデータ!$K$12:$K$1011,F21)</f>
        <v>3</v>
      </c>
      <c r="G23" s="290"/>
      <c r="H23" s="289"/>
      <c r="I23" s="56">
        <f>SUM(B23:H23)</f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</v>
      </c>
      <c r="K29" s="86">
        <f>SUMIFS(ローデータ!N12:N1011,ローデータ!$B$12:$B$1011,1,ローデータ!$G$12:$G$1011,$G$4,ローデータ!$K$12:$K$1011,$B$21)</f>
        <v>7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11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8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8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3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3</v>
      </c>
      <c r="H44" s="89">
        <f>COUNTIFS(ローデータ!$B$12:$B$1011,1,ローデータ!$G$12:$G$1011,$G$4,ローデータ!$K$12:$K$1011,$F$21,ローデータ!$S$12:$S$1011,H41)</f>
        <v>3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3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3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1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4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4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2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2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15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15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1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4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1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3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1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1</v>
      </c>
      <c r="H78" s="290"/>
      <c r="I78" s="290"/>
      <c r="J78" s="104">
        <f t="shared" si="2"/>
        <v>2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2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1</v>
      </c>
      <c r="H81" s="290"/>
      <c r="I81" s="290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8</v>
      </c>
      <c r="D84" s="332"/>
      <c r="E84" s="331">
        <f>SUM(E75:F83)</f>
        <v>4</v>
      </c>
      <c r="F84" s="332"/>
      <c r="G84" s="333">
        <f>SUM(G75:I83)</f>
        <v>3</v>
      </c>
      <c r="H84" s="333"/>
      <c r="I84" s="331"/>
      <c r="J84" s="106">
        <f t="shared" si="2"/>
        <v>15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1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</v>
      </c>
      <c r="M101" s="103">
        <f>SUM(M92:M100)</f>
        <v>7</v>
      </c>
      <c r="N101" s="103">
        <f>SUM(N92:N100)</f>
        <v>2</v>
      </c>
      <c r="O101" s="103">
        <f>SUM(O92:O100)</f>
        <v>0</v>
      </c>
      <c r="P101" s="103">
        <f>SUM(P92:P100)</f>
        <v>0</v>
      </c>
      <c r="Q101" s="103">
        <f t="shared" si="3"/>
        <v>11</v>
      </c>
    </row>
    <row r="102" spans="1:17" ht="14.1" customHeight="1" x14ac:dyDescent="0.15">
      <c r="A102" s="140" t="s">
        <v>50</v>
      </c>
      <c r="B102" s="141"/>
      <c r="C102" s="56">
        <f>SUM(C93:C101)</f>
        <v>8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1</v>
      </c>
      <c r="P118" s="109">
        <f t="shared" si="8"/>
        <v>0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1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COUNTIFS(ローデータ!$B$12:$B$1011,1,ローデータ!$G$12:$G$1011,$G$4,ローデータ!$K$12:$K$1011,$F$21,ローデータ!$S$12:$S$1011,$I$124,ローデータ!$H$12:$H$1011,A133)</f>
        <v>1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</v>
      </c>
      <c r="I136" s="111">
        <f>SUM(I127:I135)</f>
        <v>3</v>
      </c>
      <c r="J136" s="109">
        <f>SUM(J127:J135)</f>
        <v>0</v>
      </c>
      <c r="K136" s="109">
        <f>SUM(K127:K135)</f>
        <v>0</v>
      </c>
      <c r="L136" s="109">
        <f t="shared" si="9"/>
        <v>3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1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1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1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1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</v>
      </c>
      <c r="I152" s="56">
        <f t="shared" ref="I152:O152" si="15">SUM(I143:I151)</f>
        <v>1</v>
      </c>
      <c r="J152" s="56">
        <f t="shared" si="15"/>
        <v>1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8</v>
      </c>
      <c r="G159" s="289"/>
      <c r="H159" s="288">
        <f>COUNTIFS(ローデータ!$B$12:$B$1011,1,ローデータ!$G$12:$G$1011,$G$4,ローデータ!$I$12:$I$1011,$C$14,ローデータ!$K$12:$K$1011,H157)</f>
        <v>4</v>
      </c>
      <c r="I159" s="289"/>
      <c r="J159" s="288">
        <f>COUNTIFS(ローデータ!$B$12:$B$1011,1,ローデータ!$G$12:$G$1011,$G$4,ローデータ!$I$12:$I$1011,$C$14,ローデータ!$K$12:$K$1011,J157)</f>
        <v>3</v>
      </c>
      <c r="K159" s="290"/>
      <c r="L159" s="289"/>
      <c r="M159" s="56">
        <f t="shared" ref="M159:M171" si="16">SUM(F159:L159)</f>
        <v>15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8</v>
      </c>
      <c r="G171" s="289"/>
      <c r="H171" s="288">
        <f>SUM(H159:I170)</f>
        <v>4</v>
      </c>
      <c r="I171" s="289"/>
      <c r="J171" s="288">
        <f>SUM(J159:L170)</f>
        <v>3</v>
      </c>
      <c r="K171" s="290"/>
      <c r="L171" s="289"/>
      <c r="M171" s="56">
        <f t="shared" si="16"/>
        <v>15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8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8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8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8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2</v>
      </c>
      <c r="G198" s="90">
        <f>SUMIFS(ローデータ!N12:N1011,ローデータ!$B$12:$B$1011,1,ローデータ!$G$12:$G$1011,$G$4,ローデータ!$I$12:$I$1011,$C$14,ローデータ!$K$12:$K$1011,$B$21)</f>
        <v>7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11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2</v>
      </c>
      <c r="G210" s="95">
        <f t="shared" ref="G210:I210" si="19">SUM(G198:G209)</f>
        <v>7</v>
      </c>
      <c r="H210" s="95">
        <f>SUM(H198:H209)</f>
        <v>2</v>
      </c>
      <c r="I210" s="95">
        <f t="shared" si="19"/>
        <v>0</v>
      </c>
      <c r="J210" s="95">
        <f>SUM(J198:J209)</f>
        <v>0</v>
      </c>
      <c r="K210" s="119">
        <f t="shared" si="18"/>
        <v>11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5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1</v>
      </c>
      <c r="L246" s="95">
        <f t="shared" si="22"/>
        <v>0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</v>
      </c>
      <c r="L266" s="95">
        <f>SUM(L254:L265)</f>
        <v>3</v>
      </c>
      <c r="M266" s="95">
        <f>SUM(M254:M265)</f>
        <v>0</v>
      </c>
      <c r="N266" s="95">
        <f>SUM(N254:N265)</f>
        <v>0</v>
      </c>
      <c r="O266" s="56">
        <f>SUM(L266:N266)</f>
        <v>3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1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4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1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1</v>
      </c>
      <c r="M284" s="95">
        <f t="shared" ref="M284:R284" si="29">SUM(M272:M283)</f>
        <v>1</v>
      </c>
      <c r="N284" s="95">
        <f t="shared" si="29"/>
        <v>2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18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19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20</v>
      </c>
      <c r="H4" s="147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88" t="str">
        <f>ローデータ!B2</f>
        <v>旭区</v>
      </c>
      <c r="C2" s="290"/>
      <c r="D2" s="290"/>
      <c r="E2" s="289"/>
      <c r="G2" s="167"/>
      <c r="H2" s="406" t="s">
        <v>94</v>
      </c>
      <c r="I2" s="303"/>
      <c r="K2" s="83"/>
      <c r="L2" s="62"/>
    </row>
    <row r="3" spans="1:19" ht="14.1" customHeight="1" x14ac:dyDescent="0.15">
      <c r="A3" s="266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303"/>
      <c r="I3" s="303"/>
      <c r="K3" s="62"/>
      <c r="L3" s="62"/>
    </row>
    <row r="4" spans="1:19" ht="14.1" customHeight="1" x14ac:dyDescent="0.15">
      <c r="A4" s="267"/>
      <c r="B4" s="162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68"/>
      <c r="H4" s="299">
        <f>COUNTIFS(ローデータ!B12:B1011,1)</f>
        <v>334</v>
      </c>
      <c r="I4" s="299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30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10</v>
      </c>
      <c r="C10" s="56">
        <f>COUNTIFS(ローデータ!$B$12:$B$1011,1,ローデータ!$H$12:$H$1011,C8)</f>
        <v>87</v>
      </c>
      <c r="D10" s="56">
        <f>COUNTIFS(ローデータ!$B$12:$B$1011,1,ローデータ!$H$12:$H$1011,D8)</f>
        <v>55</v>
      </c>
      <c r="E10" s="56">
        <f>COUNTIFS(ローデータ!$B$12:$B$1011,1,ローデータ!$H$12:$H$1011,E8)</f>
        <v>56</v>
      </c>
      <c r="F10" s="56">
        <f>COUNTIFS(ローデータ!$B$12:$B$1011,1,ローデータ!$H$12:$H$1011,F8)</f>
        <v>50</v>
      </c>
      <c r="G10" s="56">
        <f>COUNTIFS(ローデータ!$B$12:$B$1011,1,ローデータ!$H$12:$H$1011,G8)</f>
        <v>18</v>
      </c>
      <c r="H10" s="56">
        <f>COUNTIFS(ローデータ!$B$12:$B$1011,1,ローデータ!$H$12:$H$1011,H8)</f>
        <v>19</v>
      </c>
      <c r="I10" s="56">
        <f>COUNTIFS(ローデータ!$B$12:$B$1011,1,ローデータ!$H$12:$H$1011,I8)</f>
        <v>30</v>
      </c>
      <c r="J10" s="56">
        <f>COUNTIFS(ローデータ!$B$12:$B$1011,1,ローデータ!$H$12:$H$1011,J8)</f>
        <v>9</v>
      </c>
      <c r="K10" s="56">
        <f>SUM(B10:J10)</f>
        <v>334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30"/>
      <c r="B14" s="154">
        <v>1</v>
      </c>
      <c r="C14" s="154">
        <v>2</v>
      </c>
      <c r="D14" s="266" t="s">
        <v>50</v>
      </c>
      <c r="F14" s="230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49" t="s">
        <v>50</v>
      </c>
    </row>
    <row r="15" spans="1:19" ht="14.1" customHeight="1" x14ac:dyDescent="0.15">
      <c r="A15" s="232"/>
      <c r="B15" s="160" t="s">
        <v>63</v>
      </c>
      <c r="C15" s="160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334</v>
      </c>
      <c r="D16" s="56">
        <f>SUM(B16:C16)</f>
        <v>334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65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88">
        <f>COUNTIFS(ローデータ!$B$12:$B$1011,1,ローデータ!$K$12:$K$1011,B21)</f>
        <v>227</v>
      </c>
      <c r="C23" s="289"/>
      <c r="D23" s="288">
        <f>COUNTIFS(ローデータ!$B$12:$B$1011,1,ローデータ!$K$12:$K$1011,D21)</f>
        <v>73</v>
      </c>
      <c r="E23" s="289"/>
      <c r="F23" s="288">
        <f>COUNTIFS(ローデータ!$B$12:$B$1011,1,ローデータ!$K$12:$K$1011,F21)</f>
        <v>34</v>
      </c>
      <c r="G23" s="290"/>
      <c r="H23" s="289"/>
      <c r="I23" s="56">
        <f>SUM(B23:H23)</f>
        <v>334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30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61" t="s">
        <v>51</v>
      </c>
      <c r="J29" s="86">
        <f>SUMIFS(ローデータ!M12:M1011,ローデータ!$B$12:$B$1011,1,ローデータ!$K$12:$K$1011,$B$21)</f>
        <v>49</v>
      </c>
      <c r="K29" s="86">
        <f>SUMIFS(ローデータ!N12:N1011,ローデータ!$B$12:$B$1011,1,ローデータ!$K$12:$K$1011,$B$21)</f>
        <v>127</v>
      </c>
      <c r="L29" s="86">
        <f>SUMIFS(ローデータ!O12:O1011,ローデータ!$B$12:$B$1011,1,ローデータ!$K$12:$K$1011,$B$21)</f>
        <v>59</v>
      </c>
      <c r="M29" s="86">
        <f>SUMIFS(ローデータ!P12:P1011,ローデータ!$B$12:$B$1011,1,ローデータ!$K$12:$K$1011,$B$21)</f>
        <v>38</v>
      </c>
      <c r="N29" s="86">
        <f>SUMIFS(ローデータ!Q12:Q1011,ローデータ!$B$12:$B$1011,1,ローデータ!$K$12:$K$1011,$B$21)</f>
        <v>0</v>
      </c>
      <c r="O29" s="86">
        <f>SUM(J29:N29)</f>
        <v>273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205</v>
      </c>
      <c r="C30" s="56">
        <f>COUNTIFS(ローデータ!$B$12:$B$1011,1,ローデータ!$K$12:$K$1011,$B$21,ローデータ!$L$12:$L$1011,C27)</f>
        <v>19</v>
      </c>
      <c r="D30" s="56">
        <f>COUNTIFS(ローデータ!$B$12:$B$1011,1,ローデータ!$K$12:$K$1011,$B$21,ローデータ!$L$12:$L$1011,D27)</f>
        <v>3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0</v>
      </c>
      <c r="G30" s="56">
        <f>SUM(B30:F30)</f>
        <v>227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30"/>
      <c r="B34" s="154">
        <v>1</v>
      </c>
      <c r="C34" s="154">
        <v>2</v>
      </c>
      <c r="D34" s="15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60" t="s">
        <v>67</v>
      </c>
      <c r="C35" s="160" t="s">
        <v>66</v>
      </c>
      <c r="D35" s="160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69</v>
      </c>
      <c r="C36" s="56">
        <f>COUNTIFS(ローデータ!$B$12:$B$1011,1,ローデータ!$K$12:$K$1011,$D$21,ローデータ!$S$12:$S$1011,C34)</f>
        <v>2</v>
      </c>
      <c r="D36" s="56">
        <f>COUNTIFS(ローデータ!$B$12:$B$1011,1,ローデータ!$K$12:$K$1011,$D$21,ローデータ!$S$12:$S$1011,D34)</f>
        <v>0</v>
      </c>
      <c r="E36" s="56">
        <f>SUM(B36:D36)</f>
        <v>71</v>
      </c>
      <c r="I36" s="161" t="s">
        <v>51</v>
      </c>
      <c r="J36" s="56">
        <f>SUMIFS(ローデータ!T12:T1011,ローデータ!$B$12:$B$1011,1,ローデータ!$K$12:$K$1011,$D$21)</f>
        <v>9</v>
      </c>
      <c r="K36" s="56">
        <f>SUMIFS(ローデータ!U12:U1011,ローデータ!$B$12:$B$1011,1,ローデータ!$K$12:$K$1011,$D$21)</f>
        <v>37</v>
      </c>
      <c r="L36" s="56">
        <f>SUMIFS(ローデータ!V12:V1011,ローデータ!$B$12:$B$1011,1,ローデータ!$K$12:$K$1011,$D$21)</f>
        <v>1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19</v>
      </c>
      <c r="O36" s="56">
        <f>SUMIFS(ローデータ!Y12:Y1011,ローデータ!$B$12:$B$1011,1,ローデータ!$K$12:$K$1011,$D$21)</f>
        <v>28</v>
      </c>
      <c r="P36" s="56">
        <f>SUMIFS(ローデータ!Z12:Z1011,ローデータ!$B$12:$B$1011,1,ローデータ!$K$12:$K$1011,$D$21)</f>
        <v>0</v>
      </c>
      <c r="Q36" s="56">
        <f>SUM(J36:P36)</f>
        <v>94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32</v>
      </c>
      <c r="C44" s="86">
        <f>COUNTIFS(ローデータ!$B$12:$B$1011,1,ローデータ!$K$12:$K$1011,$F$21,ローデータ!$L$12:$L$1011,C41)</f>
        <v>2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34</v>
      </c>
      <c r="H44" s="89">
        <f>COUNTIFS(ローデータ!$B$12:$B$1011,1,ローデータ!$K$12:$K$1011,$F$21,ローデータ!$S$12:$S$1011,H41)</f>
        <v>33</v>
      </c>
      <c r="I44" s="90">
        <f>COUNTIFS(ローデータ!$B$12:$B$1011,1,ローデータ!$K$12:$K$1011,$F$21,ローデータ!$S$12:$S$1011,I41)</f>
        <v>1</v>
      </c>
      <c r="J44" s="90">
        <f>COUNTIFS(ローデータ!$B$12:$B$1011,1,ローデータ!$K$12:$K$1011,$F$21,ローデータ!$S$12:$S$1011,J41)</f>
        <v>0</v>
      </c>
      <c r="K44" s="90">
        <f>SUM(H44:J44)</f>
        <v>34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2</v>
      </c>
      <c r="C50" s="91">
        <f>SUMIFS(ローデータ!N12:N1011,ローデータ!$B$12:$B$1011,1,ローデータ!$K$12:$K$1011,$F$21)</f>
        <v>21</v>
      </c>
      <c r="D50" s="91">
        <f>SUMIFS(ローデータ!O12:O1011,ローデータ!$B$12:$B$1011,1,ローデータ!$K$12:$K$1011,$F$21)</f>
        <v>13</v>
      </c>
      <c r="E50" s="92">
        <f>SUMIFS(ローデータ!P12:P1011,ローデータ!$B$12:$B$1011,1,ローデータ!$K$12:$K$1011,$F$21)</f>
        <v>0</v>
      </c>
      <c r="F50" s="91">
        <f>SUMIFS(ローデータ!Q12:Q1011,ローデータ!$B$12:$B$1011,1,ローデータ!$K$12:$K$1011,$F$21)</f>
        <v>0</v>
      </c>
      <c r="G50" s="93">
        <f>SUM(B50:F50)</f>
        <v>36</v>
      </c>
      <c r="H50" s="94">
        <f>SUMIFS(ローデータ!T12:T1011,ローデータ!$B$12:$B$1011,1,ローデータ!$K$12:$K$1011,$F$21)</f>
        <v>2</v>
      </c>
      <c r="I50" s="91">
        <f>SUMIFS(ローデータ!U12:U1011,ローデータ!$B$12:$B$1011,1,ローデータ!$K$12:$K$1011,$F$21)</f>
        <v>21</v>
      </c>
      <c r="J50" s="91">
        <f>SUMIFS(ローデータ!V12:V1011,ローデータ!$B$12:$B$1011,1,ローデータ!$K$12:$K$1011,$F$21)</f>
        <v>12</v>
      </c>
      <c r="K50" s="91">
        <f>SUMIFS(ローデータ!W12:W1011,ローデータ!$B$12:$B$1011,1,ローデータ!$K$12:$K$1011,$F$21)</f>
        <v>1</v>
      </c>
      <c r="L50" s="91">
        <f>SUMIFS(ローデータ!X12:X1011,ローデータ!$B$12:$B$1011,1,ローデータ!$K$12:$K$1011,$F$21)</f>
        <v>11</v>
      </c>
      <c r="M50" s="91">
        <f>SUMIFS(ローデータ!Y12:Y1011,ローデータ!$B$12:$B$1011,1,ローデータ!$K$12:$K$1011,$F$21)</f>
        <v>4</v>
      </c>
      <c r="N50" s="91">
        <f>SUMIFS(ローデータ!Z12:Z1011,ローデータ!$B$12:$B$1011,1,ローデータ!$K$12:$K$1011,$F$21)</f>
        <v>0</v>
      </c>
      <c r="O50" s="95">
        <f>SUM(H50:N50)</f>
        <v>51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10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10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87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87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55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55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56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56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50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50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18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18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19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19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30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30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9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9</v>
      </c>
    </row>
    <row r="68" spans="1:15" ht="14.1" customHeight="1" thickTop="1" x14ac:dyDescent="0.15">
      <c r="A68" s="310" t="s">
        <v>50</v>
      </c>
      <c r="B68" s="311"/>
      <c r="C68" s="100">
        <f>SUM(C59:C67)</f>
        <v>334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334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61">
        <v>1</v>
      </c>
      <c r="B75" s="50" t="s">
        <v>54</v>
      </c>
      <c r="C75" s="288">
        <f>COUNTIFS(ローデータ!$B$12:$B$1011,1,ローデータ!$H$12:$H$1011,$A$75,ローデータ!$K$12:$K$1011,C73)</f>
        <v>5</v>
      </c>
      <c r="D75" s="289"/>
      <c r="E75" s="288">
        <f>COUNTIFS(ローデータ!$B$12:$B$1011,1,ローデータ!$H$12:$H$1011,$A$75,ローデータ!$K$12:$K$1011,E73)</f>
        <v>5</v>
      </c>
      <c r="F75" s="289"/>
      <c r="G75" s="288">
        <f>COUNTIFS(ローデータ!$B$12:$B$1011,1,ローデータ!$H$12:$H$1011,$A$75,ローデータ!$K$12:$K$1011,G73)</f>
        <v>0</v>
      </c>
      <c r="H75" s="290"/>
      <c r="I75" s="290"/>
      <c r="J75" s="104">
        <f t="shared" ref="J75:J84" si="2">SUM(C75:I75)</f>
        <v>10</v>
      </c>
    </row>
    <row r="76" spans="1:15" ht="14.1" customHeight="1" x14ac:dyDescent="0.15">
      <c r="A76" s="161">
        <v>2</v>
      </c>
      <c r="B76" s="50" t="s">
        <v>55</v>
      </c>
      <c r="C76" s="288">
        <f>COUNTIFS(ローデータ!$B$12:$B$1011,1,ローデータ!$H$12:$H$1011,$A$76,ローデータ!$K$12:$K$1011,C73)</f>
        <v>42</v>
      </c>
      <c r="D76" s="289"/>
      <c r="E76" s="288">
        <f>COUNTIFS(ローデータ!$B$12:$B$1011,1,ローデータ!$H$12:$H$1011,$A$76,ローデータ!$K$12:$K$1011,E73)</f>
        <v>32</v>
      </c>
      <c r="F76" s="289"/>
      <c r="G76" s="288">
        <f>COUNTIFS(ローデータ!$B$12:$B$1011,1,ローデータ!$H$12:$H$1011,$A$76,ローデータ!$K$12:$K$1011,G73)</f>
        <v>13</v>
      </c>
      <c r="H76" s="290"/>
      <c r="I76" s="290"/>
      <c r="J76" s="104">
        <f t="shared" si="2"/>
        <v>87</v>
      </c>
    </row>
    <row r="77" spans="1:15" ht="14.1" customHeight="1" x14ac:dyDescent="0.15">
      <c r="A77" s="161">
        <v>3</v>
      </c>
      <c r="B77" s="50" t="s">
        <v>56</v>
      </c>
      <c r="C77" s="288">
        <f>COUNTIFS(ローデータ!$B$12:$B$1011,1,ローデータ!$H$12:$H$1011,$A$77,ローデータ!$K$12:$K$1011,C73)</f>
        <v>35</v>
      </c>
      <c r="D77" s="289"/>
      <c r="E77" s="288">
        <f>COUNTIFS(ローデータ!$B$12:$B$1011,1,ローデータ!$H$12:$H$1011,$A$77,ローデータ!$K$12:$K$1011,E73)</f>
        <v>11</v>
      </c>
      <c r="F77" s="289"/>
      <c r="G77" s="288">
        <f>COUNTIFS(ローデータ!$B$12:$B$1011,1,ローデータ!$H$12:$H$1011,$A$77,ローデータ!$K$12:$K$1011,G73)</f>
        <v>9</v>
      </c>
      <c r="H77" s="290"/>
      <c r="I77" s="290"/>
      <c r="J77" s="104">
        <f t="shared" si="2"/>
        <v>55</v>
      </c>
    </row>
    <row r="78" spans="1:15" ht="14.1" customHeight="1" x14ac:dyDescent="0.15">
      <c r="A78" s="161">
        <v>4</v>
      </c>
      <c r="B78" s="50" t="s">
        <v>57</v>
      </c>
      <c r="C78" s="288">
        <f>COUNTIFS(ローデータ!$B$12:$B$1011,1,ローデータ!$H$12:$H$1011,$A$78,ローデータ!$K$12:$K$1011,C73)</f>
        <v>40</v>
      </c>
      <c r="D78" s="289"/>
      <c r="E78" s="288">
        <f>COUNTIFS(ローデータ!$B$12:$B$1011,1,ローデータ!$H$12:$H$1011,$A$78,ローデータ!$K$12:$K$1011,E73)</f>
        <v>7</v>
      </c>
      <c r="F78" s="289"/>
      <c r="G78" s="288">
        <f>COUNTIFS(ローデータ!$B$12:$B$1011,1,ローデータ!$H$12:$H$1011,$A$78,ローデータ!$K$12:$K$1011,G73)</f>
        <v>9</v>
      </c>
      <c r="H78" s="290"/>
      <c r="I78" s="290"/>
      <c r="J78" s="104">
        <f t="shared" si="2"/>
        <v>56</v>
      </c>
    </row>
    <row r="79" spans="1:15" ht="14.1" customHeight="1" x14ac:dyDescent="0.15">
      <c r="A79" s="161">
        <v>5</v>
      </c>
      <c r="B79" s="50" t="s">
        <v>58</v>
      </c>
      <c r="C79" s="288">
        <f>COUNTIFS(ローデータ!$B$12:$B$1011,1,ローデータ!$H$12:$H$1011,$A$79,ローデータ!$K$12:$K$1011,C73)</f>
        <v>43</v>
      </c>
      <c r="D79" s="289"/>
      <c r="E79" s="288">
        <f>COUNTIFS(ローデータ!$B$12:$B$1011,1,ローデータ!$H$12:$H$1011,$A$79,ローデータ!$K$12:$K$1011,E73)</f>
        <v>6</v>
      </c>
      <c r="F79" s="289"/>
      <c r="G79" s="288">
        <f>COUNTIFS(ローデータ!$B$12:$B$1011,1,ローデータ!$H$12:$H$1011,$A$79,ローデータ!$K$12:$K$1011,G73)</f>
        <v>1</v>
      </c>
      <c r="H79" s="290"/>
      <c r="I79" s="290"/>
      <c r="J79" s="104">
        <f t="shared" si="2"/>
        <v>50</v>
      </c>
    </row>
    <row r="80" spans="1:15" ht="14.1" customHeight="1" x14ac:dyDescent="0.15">
      <c r="A80" s="161">
        <v>6</v>
      </c>
      <c r="B80" s="50" t="s">
        <v>59</v>
      </c>
      <c r="C80" s="288">
        <f>COUNTIFS(ローデータ!$B$12:$B$1011,1,ローデータ!$H$12:$H$1011,$A$80,ローデータ!$K$12:$K$1011,C73)</f>
        <v>16</v>
      </c>
      <c r="D80" s="289"/>
      <c r="E80" s="288">
        <f>COUNTIFS(ローデータ!$B$12:$B$1011,1,ローデータ!$H$12:$H$1011,$A$80,ローデータ!$K$12:$K$1011,E73)</f>
        <v>1</v>
      </c>
      <c r="F80" s="289"/>
      <c r="G80" s="288">
        <f>COUNTIFS(ローデータ!$B$12:$B$1011,1,ローデータ!$H$12:$H$1011,$A$80,ローデータ!$K$12:$K$1011,G73)</f>
        <v>1</v>
      </c>
      <c r="H80" s="290"/>
      <c r="I80" s="290"/>
      <c r="J80" s="104">
        <f t="shared" si="2"/>
        <v>18</v>
      </c>
    </row>
    <row r="81" spans="1:17" ht="14.1" customHeight="1" x14ac:dyDescent="0.15">
      <c r="A81" s="161">
        <v>7</v>
      </c>
      <c r="B81" s="50" t="s">
        <v>60</v>
      </c>
      <c r="C81" s="288">
        <f>COUNTIFS(ローデータ!$B$12:$B$1011,1,ローデータ!$H$12:$H$1011,$A$81,ローデータ!$K$12:$K$1011,C73)</f>
        <v>17</v>
      </c>
      <c r="D81" s="289"/>
      <c r="E81" s="288">
        <f>COUNTIFS(ローデータ!$B$12:$B$1011,1,ローデータ!$H$12:$H$1011,$A$81,ローデータ!$K$12:$K$1011,E73)</f>
        <v>1</v>
      </c>
      <c r="F81" s="289"/>
      <c r="G81" s="288">
        <f>COUNTIFS(ローデータ!$B$12:$B$1011,1,ローデータ!$H$12:$H$1011,$A$81,ローデータ!$K$12:$K$1011,G73)</f>
        <v>1</v>
      </c>
      <c r="H81" s="290"/>
      <c r="I81" s="290"/>
      <c r="J81" s="104">
        <f t="shared" si="2"/>
        <v>19</v>
      </c>
    </row>
    <row r="82" spans="1:17" ht="14.1" customHeight="1" x14ac:dyDescent="0.15">
      <c r="A82" s="161">
        <v>8</v>
      </c>
      <c r="B82" s="50" t="s">
        <v>61</v>
      </c>
      <c r="C82" s="288">
        <f>COUNTIFS(ローデータ!$B$12:$B$1011,1,ローデータ!$H$12:$H$1011,$A$82,ローデータ!$K$12:$K$1011,C73)</f>
        <v>23</v>
      </c>
      <c r="D82" s="289"/>
      <c r="E82" s="288">
        <f>COUNTIFS(ローデータ!$B$12:$B$1011,1,ローデータ!$H$12:$H$1011,$A$82,ローデータ!$K$12:$K$1011,E73)</f>
        <v>7</v>
      </c>
      <c r="F82" s="289"/>
      <c r="G82" s="288">
        <f>COUNTIFS(ローデータ!$B$12:$B$1011,1,ローデータ!$H$12:$H$1011,$A$82,ローデータ!$K$12:$K$1011,G73)</f>
        <v>0</v>
      </c>
      <c r="H82" s="290"/>
      <c r="I82" s="290"/>
      <c r="J82" s="104">
        <f t="shared" si="2"/>
        <v>30</v>
      </c>
    </row>
    <row r="83" spans="1:17" ht="14.1" customHeight="1" thickBot="1" x14ac:dyDescent="0.2">
      <c r="A83" s="159">
        <v>9</v>
      </c>
      <c r="B83" s="68" t="s">
        <v>62</v>
      </c>
      <c r="C83" s="328">
        <f>COUNTIFS(ローデータ!$B$12:$B$1011,1,ローデータ!$H$12:$H$1011,$A$83,ローデータ!$K$12:$K$1011,C73)</f>
        <v>6</v>
      </c>
      <c r="D83" s="329"/>
      <c r="E83" s="328">
        <f>COUNTIFS(ローデータ!$B$12:$B$1011,1,ローデータ!$H$12:$H$1011,$A$83,ローデータ!$K$12:$K$1011,E73)</f>
        <v>3</v>
      </c>
      <c r="F83" s="329"/>
      <c r="G83" s="330">
        <f>COUNTIFS(ローデータ!$B$12:$B$1011,1,ローデータ!$H$12:$H$1011,$A$83,ローデータ!$K$12:$K$1011,G73)</f>
        <v>0</v>
      </c>
      <c r="H83" s="330"/>
      <c r="I83" s="328"/>
      <c r="J83" s="105">
        <f t="shared" si="2"/>
        <v>9</v>
      </c>
    </row>
    <row r="84" spans="1:17" ht="14.1" customHeight="1" thickTop="1" x14ac:dyDescent="0.15">
      <c r="A84" s="310" t="s">
        <v>50</v>
      </c>
      <c r="B84" s="311"/>
      <c r="C84" s="331">
        <f>SUM(C75:D83)</f>
        <v>227</v>
      </c>
      <c r="D84" s="332"/>
      <c r="E84" s="331">
        <f>SUM(E75:F83)</f>
        <v>73</v>
      </c>
      <c r="F84" s="332"/>
      <c r="G84" s="333">
        <f>SUM(G75:I83)</f>
        <v>34</v>
      </c>
      <c r="H84" s="333"/>
      <c r="I84" s="331"/>
      <c r="J84" s="106">
        <f t="shared" si="2"/>
        <v>334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1</v>
      </c>
      <c r="M92" s="88">
        <f>SUMIFS(ローデータ!$N$12:$N$1011,ローデータ!$B$12:$B$1011,1,ローデータ!$K$12:$K$1011,$B$21,ローデータ!$H$12:$H$1011,J92)</f>
        <v>4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5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5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5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3</v>
      </c>
      <c r="M93" s="88">
        <f>SUMIFS(ローデータ!$N$12:$N$1011,ローデータ!$B$12:$B$1011,1,ローデータ!$K$12:$K$1011,$B$21,ローデータ!$H$12:$H$1011,J93)</f>
        <v>32</v>
      </c>
      <c r="N93" s="88">
        <f>SUMIFS(ローデータ!$O$12:$O$1011,ローデータ!$B$12:$B$1011,1,ローデータ!$K$12:$K$1011,$B$21,ローデータ!$H$12:$H$1011,J93)</f>
        <v>4</v>
      </c>
      <c r="O93" s="88">
        <f>SUMIFS(ローデータ!$P$12:$P$1011,ローデータ!$B$12:$B$1011,1,ローデータ!$K$12:$K$1011,$B$21,ローデータ!$H$12:$H$1011,J93)</f>
        <v>9</v>
      </c>
      <c r="P93" s="108">
        <f>SUMIFS(ローデータ!$Q$12:$Q$1011,ローデータ!$B$12:$B$1011,1,ローデータ!$K$12:$K$1011,$B$21,ローデータ!$H$12:$H$1011,J93)</f>
        <v>0</v>
      </c>
      <c r="Q93" s="103">
        <f t="shared" si="3"/>
        <v>48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38</v>
      </c>
      <c r="D94" s="56">
        <f>COUNTIFS(ローデータ!$B$12:$B$1011,1,ローデータ!$K$12:$K$1011,$B$21,ローデータ!$L$12:$L$1011,$D$90,ローデータ!$H$12:$H$1011,A94)</f>
        <v>4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42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9</v>
      </c>
      <c r="M94" s="88">
        <f>SUMIFS(ローデータ!$N$12:$N$1011,ローデータ!$B$12:$B$1011,1,ローデータ!$K$12:$K$1011,$B$21,ローデータ!$H$12:$H$1011,J94)</f>
        <v>26</v>
      </c>
      <c r="N94" s="88">
        <f>SUMIFS(ローデータ!$O$12:$O$1011,ローデータ!$B$12:$B$1011,1,ローデータ!$K$12:$K$1011,$B$21,ローデータ!$H$12:$H$1011,J94)</f>
        <v>4</v>
      </c>
      <c r="O94" s="88">
        <f>SUMIFS(ローデータ!$P$12:$P$1011,ローデータ!$B$12:$B$1011,1,ローデータ!$K$12:$K$1011,$B$21,ローデータ!$H$12:$H$1011,J94)</f>
        <v>4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43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32</v>
      </c>
      <c r="D95" s="56">
        <f>COUNTIFS(ローデータ!$B$12:$B$1011,1,ローデータ!$K$12:$K$1011,$B$21,ローデータ!$L$12:$L$1011,$D$90,ローデータ!$H$12:$H$1011,A95)</f>
        <v>2</v>
      </c>
      <c r="E95" s="56">
        <f>COUNTIFS(ローデータ!$B$12:$B$1011,1,ローデータ!$K$12:$K$1011,$B$21,ローデータ!$L$12:$L$1011,$E$90,ローデータ!$H$12:$H$1011,A95)</f>
        <v>1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35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7</v>
      </c>
      <c r="M95" s="88">
        <f>SUMIFS(ローデータ!$N$12:$N$1011,ローデータ!$B$12:$B$1011,1,ローデータ!$K$12:$K$1011,$B$21,ローデータ!$H$12:$H$1011,J95)</f>
        <v>22</v>
      </c>
      <c r="N95" s="88">
        <f>SUMIFS(ローデータ!$O$12:$O$1011,ローデータ!$B$12:$B$1011,1,ローデータ!$K$12:$K$1011,$B$21,ローデータ!$H$12:$H$1011,J95)</f>
        <v>12</v>
      </c>
      <c r="O95" s="88">
        <f>SUMIFS(ローデータ!$P$12:$P$1011,ローデータ!$B$12:$B$1011,1,ローデータ!$K$12:$K$1011,$B$21,ローデータ!$H$12:$H$1011,J95)</f>
        <v>12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53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38</v>
      </c>
      <c r="D96" s="56">
        <f>COUNTIFS(ローデータ!$B$12:$B$1011,1,ローデータ!$K$12:$K$1011,$B$21,ローデータ!$L$12:$L$1011,$D$90,ローデータ!$H$12:$H$1011,A96)</f>
        <v>2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0</v>
      </c>
      <c r="H96" s="56">
        <f t="shared" si="4"/>
        <v>40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13</v>
      </c>
      <c r="M96" s="88">
        <f>SUMIFS(ローデータ!$N$12:$N$1011,ローデータ!$B$12:$B$1011,1,ローデータ!$K$12:$K$1011,$B$21,ローデータ!$H$12:$H$1011,J96)</f>
        <v>18</v>
      </c>
      <c r="N96" s="88">
        <f>SUMIFS(ローデータ!$O$12:$O$1011,ローデータ!$B$12:$B$1011,1,ローデータ!$K$12:$K$1011,$B$21,ローデータ!$H$12:$H$1011,J96)</f>
        <v>17</v>
      </c>
      <c r="O96" s="88">
        <f>SUMIFS(ローデータ!$P$12:$P$1011,ローデータ!$B$12:$B$1011,1,ローデータ!$K$12:$K$1011,$B$21,ローデータ!$H$12:$H$1011,J96)</f>
        <v>5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53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38</v>
      </c>
      <c r="D97" s="56">
        <f>COUNTIFS(ローデータ!$B$12:$B$1011,1,ローデータ!$K$12:$K$1011,$B$21,ローデータ!$L$12:$L$1011,$D$90,ローデータ!$H$12:$H$1011,A97)</f>
        <v>4</v>
      </c>
      <c r="E97" s="56">
        <f>COUNTIFS(ローデータ!$B$12:$B$1011,1,ローデータ!$K$12:$K$1011,$B$21,ローデータ!$L$12:$L$1011,$E$90,ローデータ!$H$12:$H$1011,A97)</f>
        <v>1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43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4</v>
      </c>
      <c r="M97" s="88">
        <f>SUMIFS(ローデータ!$N$12:$N$1011,ローデータ!$B$12:$B$1011,1,ローデータ!$K$12:$K$1011,$B$21,ローデータ!$H$12:$H$1011,J97)</f>
        <v>4</v>
      </c>
      <c r="N97" s="88">
        <f>SUMIFS(ローデータ!$O$12:$O$1011,ローデータ!$B$12:$B$1011,1,ローデータ!$K$12:$K$1011,$B$21,ローデータ!$H$12:$H$1011,J97)</f>
        <v>10</v>
      </c>
      <c r="O97" s="88">
        <f>SUMIFS(ローデータ!$P$12:$P$1011,ローデータ!$B$12:$B$1011,1,ローデータ!$K$12:$K$1011,$B$21,ローデータ!$H$12:$H$1011,J97)</f>
        <v>2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20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14</v>
      </c>
      <c r="D98" s="56">
        <f>COUNTIFS(ローデータ!$B$12:$B$1011,1,ローデータ!$K$12:$K$1011,$B$21,ローデータ!$L$12:$L$1011,$D$90,ローデータ!$H$12:$H$1011,A98)</f>
        <v>1</v>
      </c>
      <c r="E98" s="56">
        <f>COUNTIFS(ローデータ!$B$12:$B$1011,1,ローデータ!$K$12:$K$1011,$B$21,ローデータ!$L$12:$L$1011,$E$90,ローデータ!$H$12:$H$1011,A98)</f>
        <v>1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16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8</v>
      </c>
      <c r="M98" s="88">
        <f>SUMIFS(ローデータ!$N$12:$N$1011,ローデータ!$B$12:$B$1011,1,ローデータ!$K$12:$K$1011,$B$21,ローデータ!$H$12:$H$1011,J98)</f>
        <v>3</v>
      </c>
      <c r="N98" s="88">
        <f>SUMIFS(ローデータ!$O$12:$O$1011,ローデータ!$B$12:$B$1011,1,ローデータ!$K$12:$K$1011,$B$21,ローデータ!$H$12:$H$1011,J98)</f>
        <v>6</v>
      </c>
      <c r="O98" s="88">
        <f>SUMIFS(ローデータ!$P$12:$P$1011,ローデータ!$B$12:$B$1011,1,ローデータ!$K$12:$K$1011,$B$21,ローデータ!$H$12:$H$1011,J98)</f>
        <v>1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18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13</v>
      </c>
      <c r="D99" s="56">
        <f>COUNTIFS(ローデータ!$B$12:$B$1011,1,ローデータ!$K$12:$K$1011,$B$21,ローデータ!$L$12:$L$1011,$D$90,ローデータ!$H$12:$H$1011,A99)</f>
        <v>4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17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4</v>
      </c>
      <c r="M99" s="88">
        <f>SUMIFS(ローデータ!$N$12:$N$1011,ローデータ!$B$12:$B$1011,1,ローデータ!$K$12:$K$1011,$B$21,ローデータ!$H$12:$H$1011,J99)</f>
        <v>15</v>
      </c>
      <c r="N99" s="88">
        <f>SUMIFS(ローデータ!$O$12:$O$1011,ローデータ!$B$12:$B$1011,1,ローデータ!$K$12:$K$1011,$B$21,ローデータ!$H$12:$H$1011,J99)</f>
        <v>2</v>
      </c>
      <c r="O99" s="88">
        <f>SUMIFS(ローデータ!$P$12:$P$1011,ローデータ!$B$12:$B$1011,1,ローデータ!$K$12:$K$1011,$B$21,ローデータ!$H$12:$H$1011,J99)</f>
        <v>5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26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21</v>
      </c>
      <c r="D100" s="56">
        <f>COUNTIFS(ローデータ!$B$12:$B$1011,1,ローデータ!$K$12:$K$1011,$B$21,ローデータ!$L$12:$L$1011,$D$90,ローデータ!$H$12:$H$1011,A100)</f>
        <v>2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23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0</v>
      </c>
      <c r="M100" s="88">
        <f>SUMIFS(ローデータ!$N$12:$N$1011,ローデータ!$B$12:$B$1011,1,ローデータ!$K$12:$K$1011,$B$21,ローデータ!$H$12:$H$1011,J100)</f>
        <v>3</v>
      </c>
      <c r="N100" s="88">
        <f>SUMIFS(ローデータ!$O$12:$O$1011,ローデータ!$B$12:$B$1011,1,ローデータ!$K$12:$K$1011,$B$21,ローデータ!$H$12:$H$1011,J100)</f>
        <v>4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7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6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6</v>
      </c>
      <c r="J101" s="155" t="s">
        <v>50</v>
      </c>
      <c r="K101" s="156"/>
      <c r="L101" s="103">
        <f>SUM(L92:L100)</f>
        <v>49</v>
      </c>
      <c r="M101" s="103">
        <f>SUM(M92:M100)</f>
        <v>127</v>
      </c>
      <c r="N101" s="103">
        <f>SUM(N92:N100)</f>
        <v>59</v>
      </c>
      <c r="O101" s="103">
        <f>SUM(O92:O100)</f>
        <v>38</v>
      </c>
      <c r="P101" s="103">
        <f>SUM(P92:P100)</f>
        <v>0</v>
      </c>
      <c r="Q101" s="103">
        <f t="shared" si="3"/>
        <v>273</v>
      </c>
    </row>
    <row r="102" spans="1:17" ht="14.1" customHeight="1" x14ac:dyDescent="0.15">
      <c r="A102" s="155" t="s">
        <v>50</v>
      </c>
      <c r="B102" s="156"/>
      <c r="C102" s="56">
        <f>SUM(C93:C101)</f>
        <v>205</v>
      </c>
      <c r="D102" s="56">
        <f>SUM(D93:D101)</f>
        <v>19</v>
      </c>
      <c r="E102" s="56">
        <f>SUM(E93:E101)</f>
        <v>3</v>
      </c>
      <c r="F102" s="56">
        <f>SUM(F93:F101)</f>
        <v>0</v>
      </c>
      <c r="G102" s="56">
        <f>SUM(G93:G101)</f>
        <v>0</v>
      </c>
      <c r="H102" s="56">
        <f t="shared" si="4"/>
        <v>227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54">
        <v>1</v>
      </c>
      <c r="D107" s="154">
        <v>2</v>
      </c>
      <c r="E107" s="15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60" t="s">
        <v>67</v>
      </c>
      <c r="D108" s="160" t="s">
        <v>66</v>
      </c>
      <c r="E108" s="160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5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5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3</v>
      </c>
      <c r="L109" s="109">
        <f>SUMIFS(ローデータ!$V$12:$V$1011,ローデータ!$B$12:$B$1011,1,ローデータ!$K$12:$K$1011,$D$21,ローデータ!$H$12:$H$1011,H109)</f>
        <v>1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0</v>
      </c>
      <c r="O109" s="109">
        <f>SUMIFS(ローデータ!$Y$12:$Y$1011,ローデータ!$B$12:$B$1011,1,ローデータ!$K$12:$K$1011,$D$21,ローデータ!$H$12:$H$1011,H109)</f>
        <v>2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6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32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32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1</v>
      </c>
      <c r="K110" s="109">
        <f>SUMIFS(ローデータ!$U$12:$U$1011,ローデータ!$B$12:$B$1011,1,ローデータ!$K$12:$K$1011,$D$21,ローデータ!$H$12:$H$1011,H110)</f>
        <v>22</v>
      </c>
      <c r="L110" s="109">
        <f>SUMIFS(ローデータ!$V$12:$V$1011,ローデータ!$B$12:$B$1011,1,ローデータ!$K$12:$K$1011,$D$21,ローデータ!$H$12:$H$1011,H110)</f>
        <v>0</v>
      </c>
      <c r="M110" s="109">
        <f>SUMIFS(ローデータ!$W$12:$W$1011,ローデータ!$B$12:$B$1011,1,ローデータ!$K$12:$K$1011,$D$21,ローデータ!$H$12:$H$1011,H110)</f>
        <v>0</v>
      </c>
      <c r="N110" s="109">
        <f>SUMIFS(ローデータ!$X$12:$X$1011,ローデータ!$B$12:$B$1011,1,ローデータ!$K$12:$K$1011,$D$21,ローデータ!$H$12:$H$1011,H110)</f>
        <v>12</v>
      </c>
      <c r="O110" s="109">
        <f>SUMIFS(ローデータ!$Y$12:$Y$1011,ローデータ!$B$12:$B$1011,1,ローデータ!$K$12:$K$1011,$D$21,ローデータ!$H$12:$H$1011,H110)</f>
        <v>8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43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11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0</v>
      </c>
      <c r="F111" s="110">
        <f t="shared" si="6"/>
        <v>11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6</v>
      </c>
      <c r="K111" s="109">
        <f>SUMIFS(ローデータ!$U$12:$U$1011,ローデータ!$B$12:$B$1011,1,ローデータ!$K$12:$K$1011,$D$21,ローデータ!$H$12:$H$1011,H111)</f>
        <v>4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0</v>
      </c>
      <c r="N111" s="109">
        <f>SUMIFS(ローデータ!$X$12:$X$1011,ローデータ!$B$12:$B$1011,1,ローデータ!$K$12:$K$1011,$D$21,ローデータ!$H$12:$H$1011,H111)</f>
        <v>0</v>
      </c>
      <c r="O111" s="109">
        <f>SUMIFS(ローデータ!$Y$12:$Y$1011,ローデータ!$B$12:$B$1011,1,ローデータ!$K$12:$K$1011,$D$21,ローデータ!$H$12:$H$1011,H111)</f>
        <v>3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13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6</v>
      </c>
      <c r="D112" s="109">
        <f>COUNTIFS(ローデータ!$B$12:$B$1011,1,ローデータ!$K$12:$K$1011,$D$21,ローデータ!$S$12:$S$1011,$D$107,ローデータ!$H$12:$H$1011,A112)</f>
        <v>1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7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1</v>
      </c>
      <c r="K112" s="109">
        <f>SUMIFS(ローデータ!$U$12:$U$1011,ローデータ!$B$12:$B$1011,1,ローデータ!$K$12:$K$1011,$D$21,ローデータ!$H$12:$H$1011,H112)</f>
        <v>3</v>
      </c>
      <c r="L112" s="109">
        <f>SUMIFS(ローデータ!$V$12:$V$1011,ローデータ!$B$12:$B$1011,1,ローデータ!$K$12:$K$1011,$D$21,ローデータ!$H$12:$H$1011,H112)</f>
        <v>0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1</v>
      </c>
      <c r="O112" s="109">
        <f>SUMIFS(ローデータ!$Y$12:$Y$1011,ローデータ!$B$12:$B$1011,1,ローデータ!$K$12:$K$1011,$D$21,ローデータ!$H$12:$H$1011,H112)</f>
        <v>3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8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6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6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0</v>
      </c>
      <c r="K113" s="109">
        <f>SUMIFS(ローデータ!$U$12:$U$1011,ローデータ!$B$12:$B$1011,1,ローデータ!$K$12:$K$1011,$D$21,ローデータ!$H$12:$H$1011,H113)</f>
        <v>3</v>
      </c>
      <c r="L113" s="109">
        <f>SUMIFS(ローデータ!$V$12:$V$1011,ローデータ!$B$12:$B$1011,1,ローデータ!$K$12:$K$1011,$D$21,ローデータ!$H$12:$H$1011,H113)</f>
        <v>0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5</v>
      </c>
      <c r="O113" s="109">
        <f>SUMIFS(ローデータ!$Y$12:$Y$1011,ローデータ!$B$12:$B$1011,1,ローデータ!$K$12:$K$1011,$D$21,ローデータ!$H$12:$H$1011,H113)</f>
        <v>4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12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1</v>
      </c>
      <c r="D114" s="109">
        <f>COUNTIFS(ローデータ!$B$12:$B$1011,1,ローデータ!$K$12:$K$1011,$D$21,ローデータ!$S$12:$S$1011,$D$107,ローデータ!$H$12:$H$1011,A114)</f>
        <v>0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1</v>
      </c>
      <c r="L114" s="109">
        <f>SUMIFS(ローデータ!$V$12:$V$1011,ローデータ!$B$12:$B$1011,1,ローデータ!$K$12:$K$1011,$D$21,ローデータ!$H$12:$H$1011,H114)</f>
        <v>0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0</v>
      </c>
      <c r="O114" s="109">
        <f>SUMIFS(ローデータ!$Y$12:$Y$1011,ローデータ!$B$12:$B$1011,1,ローデータ!$K$12:$K$1011,$D$21,ローデータ!$H$12:$H$1011,H114)</f>
        <v>0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0</v>
      </c>
      <c r="D115" s="109">
        <f>COUNTIFS(ローデータ!$B$12:$B$1011,1,ローデータ!$K$12:$K$1011,$D$21,ローデータ!$S$12:$S$1011,$D$107,ローデータ!$H$12:$H$1011,A115)</f>
        <v>0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0</v>
      </c>
      <c r="L115" s="109">
        <f>SUMIFS(ローデータ!$V$12:$V$1011,ローデータ!$B$12:$B$1011,1,ローデータ!$K$12:$K$1011,$D$21,ローデータ!$H$12:$H$1011,H115)</f>
        <v>0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0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5</v>
      </c>
      <c r="D116" s="109">
        <f>COUNTIFS(ローデータ!$B$12:$B$1011,1,ローデータ!$K$12:$K$1011,$D$21,ローデータ!$S$12:$S$1011,$D$107,ローデータ!$H$12:$H$1011,A116)</f>
        <v>1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6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1</v>
      </c>
      <c r="K116" s="109">
        <f>SUMIFS(ローデータ!$U$12:$U$1011,ローデータ!$B$12:$B$1011,1,ローデータ!$K$12:$K$1011,$D$21,ローデータ!$H$12:$H$1011,H116)</f>
        <v>1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1</v>
      </c>
      <c r="O116" s="109">
        <f>SUMIFS(ローデータ!$Y$12:$Y$1011,ローデータ!$B$12:$B$1011,1,ローデータ!$K$12:$K$1011,$D$21,ローデータ!$H$12:$H$1011,H116)</f>
        <v>4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7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3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3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0</v>
      </c>
      <c r="O117" s="109">
        <f>SUMIFS(ローデータ!$Y$12:$Y$1011,ローデータ!$B$12:$B$1011,1,ローデータ!$K$12:$K$1011,$D$21,ローデータ!$H$12:$H$1011,H117)</f>
        <v>4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4</v>
      </c>
    </row>
    <row r="118" spans="1:17" ht="14.1" customHeight="1" x14ac:dyDescent="0.15">
      <c r="A118" s="348" t="s">
        <v>50</v>
      </c>
      <c r="B118" s="349"/>
      <c r="C118" s="109">
        <f>SUM(C109:C117)</f>
        <v>69</v>
      </c>
      <c r="D118" s="109">
        <f t="shared" ref="D118:E118" si="7">SUM(D109:D117)</f>
        <v>2</v>
      </c>
      <c r="E118" s="109">
        <f t="shared" si="7"/>
        <v>0</v>
      </c>
      <c r="F118" s="109">
        <f>SUM(C118:E118)</f>
        <v>71</v>
      </c>
      <c r="G118" s="78"/>
      <c r="H118" s="348" t="s">
        <v>50</v>
      </c>
      <c r="I118" s="349"/>
      <c r="J118" s="109">
        <f t="shared" ref="J118:P118" si="8">SUM(J109:J117)</f>
        <v>9</v>
      </c>
      <c r="K118" s="109">
        <f t="shared" si="8"/>
        <v>37</v>
      </c>
      <c r="L118" s="109">
        <f t="shared" si="8"/>
        <v>1</v>
      </c>
      <c r="M118" s="109">
        <f t="shared" si="8"/>
        <v>0</v>
      </c>
      <c r="N118" s="109">
        <f t="shared" si="8"/>
        <v>19</v>
      </c>
      <c r="O118" s="109">
        <f t="shared" si="8"/>
        <v>28</v>
      </c>
      <c r="P118" s="109">
        <f t="shared" si="8"/>
        <v>0</v>
      </c>
      <c r="Q118" s="109">
        <f t="shared" si="5"/>
        <v>94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0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COUNTIFS(ローデータ!$B$12:$B$1011,1,ローデータ!$K$12:$K$1011,$F$21,ローデータ!$S$12:$S$1011,$I$124,ローデータ!$H$12:$H$1011,A127)</f>
        <v>0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12</v>
      </c>
      <c r="D128" s="112">
        <f>COUNTIFS(ローデータ!$B$12:$B$1011,1,ローデータ!$K$12:$K$1011,$F$21,ローデータ!$L$12:$L$1011,$D$124,ローデータ!$H$12:$H$1011,A128)</f>
        <v>1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13</v>
      </c>
      <c r="I128" s="115">
        <f>COUNTIFS(ローデータ!$B$12:$B$1011,1,ローデータ!$K$12:$K$1011,$F$21,ローデータ!$S$12:$S$1011,$I$124,ローデータ!$H$12:$H$1011,A128)</f>
        <v>13</v>
      </c>
      <c r="J128" s="112">
        <f>COUNTIFS(ローデータ!$B$12:$B$1011,1,ローデータ!$K$12:$K$1011,$F$21,ローデータ!$S$12:$S$1011,$J$124,ローデータ!$H$12:$H$1011,A128)</f>
        <v>0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13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9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9</v>
      </c>
      <c r="I129" s="115">
        <f>COUNTIFS(ローデータ!$B$12:$B$1011,1,ローデータ!$K$12:$K$1011,$F$21,ローデータ!$S$12:$S$1011,$I$124,ローデータ!$H$12:$H$1011,A129)</f>
        <v>9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9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8</v>
      </c>
      <c r="D130" s="112">
        <f>COUNTIFS(ローデータ!$B$12:$B$1011,1,ローデータ!$K$12:$K$1011,$F$21,ローデータ!$L$12:$L$1011,$D$124,ローデータ!$H$12:$H$1011,A130)</f>
        <v>1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9</v>
      </c>
      <c r="I130" s="115">
        <f>COUNTIFS(ローデータ!$B$12:$B$1011,1,ローデータ!$K$12:$K$1011,$F$21,ローデータ!$S$12:$S$1011,$I$124,ローデータ!$H$12:$H$1011,A130)</f>
        <v>8</v>
      </c>
      <c r="J130" s="112">
        <f>COUNTIFS(ローデータ!$B$12:$B$1011,1,ローデータ!$K$12:$K$1011,$F$21,ローデータ!$S$12:$S$1011,$J$124,ローデータ!$H$12:$H$1011,A130)</f>
        <v>1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9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1</v>
      </c>
      <c r="D131" s="112">
        <f>COUNTIFS(ローデータ!$B$12:$B$1011,1,ローデータ!$K$12:$K$1011,$F$21,ローデータ!$L$12:$L$1011,$D$124,ローデータ!$H$12:$H$1011,A131)</f>
        <v>0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COUNTIFS(ローデータ!$B$12:$B$1011,1,ローデータ!$K$12:$K$1011,$F$21,ローデータ!$S$12:$S$1011,$I$124,ローデータ!$H$12:$H$1011,A131)</f>
        <v>1</v>
      </c>
      <c r="J131" s="112">
        <f>COUNTIFS(ローデータ!$B$12:$B$1011,1,ローデータ!$K$12:$K$1011,$F$21,ローデータ!$S$12:$S$1011,$J$124,ローデータ!$H$12:$H$1011,A131)</f>
        <v>0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1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COUNTIFS(ローデータ!$B$12:$B$1011,1,ローデータ!$K$12:$K$1011,$F$21,ローデータ!$S$12:$S$1011,$I$124,ローデータ!$H$12:$H$1011,A132)</f>
        <v>1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1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1</v>
      </c>
      <c r="I133" s="115">
        <f>COUNTIFS(ローデータ!$B$12:$B$1011,1,ローデータ!$K$12:$K$1011,$F$21,ローデータ!$S$12:$S$1011,$I$124,ローデータ!$H$12:$H$1011,A133)</f>
        <v>1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1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0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COUNTIFS(ローデータ!$B$12:$B$1011,1,ローデータ!$K$12:$K$1011,$F$21,ローデータ!$S$12:$S$1011,$I$124,ローデータ!$H$12:$H$1011,A134)</f>
        <v>0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32</v>
      </c>
      <c r="D136" s="109">
        <f t="shared" ref="D136:G136" si="11">SUM(D127:D135)</f>
        <v>2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34</v>
      </c>
      <c r="I136" s="111">
        <f>SUM(I127:I135)</f>
        <v>33</v>
      </c>
      <c r="J136" s="109">
        <f>SUM(J127:J135)</f>
        <v>1</v>
      </c>
      <c r="K136" s="109">
        <f>SUM(K127:K135)</f>
        <v>0</v>
      </c>
      <c r="L136" s="109">
        <f t="shared" si="9"/>
        <v>34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0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0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0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2</v>
      </c>
      <c r="D144" s="91">
        <f>SUMIFS(ローデータ!$N$12:$N$1011,ローデータ!$B$12:$B$1011,1,ローデータ!$K$12:$K$1011,$F$21,ローデータ!$H$12:$H$1011,A144)</f>
        <v>11</v>
      </c>
      <c r="E144" s="91">
        <f>SUMIFS(ローデータ!$O$12:$O$1011,ローデータ!$B$12:$B$1011,1,ローデータ!$K$12:$K$1011,$F$21,ローデータ!$H$12:$H$1011,A144)</f>
        <v>2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15</v>
      </c>
      <c r="I144" s="94">
        <f>SUMIFS(ローデータ!$T$12:$T$1011,ローデータ!$B$12:$B$1011,1,ローデータ!$K$12:$K$1011,$F$21,ローデータ!$H$12:$H$1011,A144)</f>
        <v>1</v>
      </c>
      <c r="J144" s="91">
        <f>SUMIFS(ローデータ!$U$12:$U$1011,ローデータ!$B$12:$B$1011,1,ローデータ!$K$12:$K$1011,$F$21,ローデータ!$H$12:$H$1011,A144)</f>
        <v>10</v>
      </c>
      <c r="K144" s="91">
        <f>SUMIFS(ローデータ!$V$12:$V$1011,ローデータ!$B$12:$B$1011,1,ローデータ!$K$12:$K$1011,$F$21,ローデータ!$H$12:$H$1011,A144)</f>
        <v>1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1</v>
      </c>
      <c r="N144" s="91">
        <f>SUMIFS(ローデータ!$Y$12:$Y$1011,ローデータ!$B$12:$B$1011,1,ローデータ!$K$12:$K$1011,$F$21,ローデータ!$H$12:$H$1011,A144)</f>
        <v>2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15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0</v>
      </c>
      <c r="D145" s="91">
        <f>SUMIFS(ローデータ!$N$12:$N$1011,ローデータ!$B$12:$B$1011,1,ローデータ!$K$12:$K$1011,$F$21,ローデータ!$H$12:$H$1011,A145)</f>
        <v>7</v>
      </c>
      <c r="E145" s="91">
        <f>SUMIFS(ローデータ!$O$12:$O$1011,ローデータ!$B$12:$B$1011,1,ローデータ!$K$12:$K$1011,$F$21,ローデータ!$H$12:$H$1011,A145)</f>
        <v>2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9</v>
      </c>
      <c r="I145" s="94">
        <f>SUMIFS(ローデータ!$T$12:$T$1011,ローデータ!$B$12:$B$1011,1,ローデータ!$K$12:$K$1011,$F$21,ローデータ!$H$12:$H$1011,A145)</f>
        <v>1</v>
      </c>
      <c r="J145" s="91">
        <f>SUMIFS(ローデータ!$U$12:$U$1011,ローデータ!$B$12:$B$1011,1,ローデータ!$K$12:$K$1011,$F$21,ローデータ!$H$12:$H$1011,A145)</f>
        <v>8</v>
      </c>
      <c r="K145" s="91">
        <f>SUMIFS(ローデータ!$V$12:$V$1011,ローデータ!$B$12:$B$1011,1,ローデータ!$K$12:$K$1011,$F$21,ローデータ!$H$12:$H$1011,A145)</f>
        <v>2</v>
      </c>
      <c r="L145" s="91">
        <f>SUMIFS(ローデータ!$W$12:$W$1011,ローデータ!$B$12:$B$1011,1,ローデータ!$K$12:$K$1011,$F$21,ローデータ!$H$12:$H$1011,A145)</f>
        <v>1</v>
      </c>
      <c r="M145" s="91">
        <f>SUMIFS(ローデータ!$X$12:$X$1011,ローデータ!$B$12:$B$1011,1,ローデータ!$K$12:$K$1011,$F$21,ローデータ!$H$12:$H$1011,A145)</f>
        <v>4</v>
      </c>
      <c r="N145" s="91">
        <f>SUMIFS(ローデータ!$Y$12:$Y$1011,ローデータ!$B$12:$B$1011,1,ローデータ!$K$12:$K$1011,$F$21,ローデータ!$H$12:$H$1011,A145)</f>
        <v>1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17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0</v>
      </c>
      <c r="D146" s="91">
        <f>SUMIFS(ローデータ!$N$12:$N$1011,ローデータ!$B$12:$B$1011,1,ローデータ!$K$12:$K$1011,$F$21,ローデータ!$H$12:$H$1011,A146)</f>
        <v>3</v>
      </c>
      <c r="E146" s="91">
        <f>SUMIFS(ローデータ!$O$12:$O$1011,ローデータ!$B$12:$B$1011,1,ローデータ!$K$12:$K$1011,$F$21,ローデータ!$H$12:$H$1011,A146)</f>
        <v>6</v>
      </c>
      <c r="F146" s="92">
        <f>SUMIFS(ローデータ!$P$12:$P$1011,ローデータ!$B$12:$B$1011,1,ローデータ!$K$12:$K$1011,$F$21,ローデータ!$H$12:$H$1011,A146)</f>
        <v>0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9</v>
      </c>
      <c r="I146" s="94">
        <f>SUMIFS(ローデータ!$T$12:$T$1011,ローデータ!$B$12:$B$1011,1,ローデータ!$K$12:$K$1011,$F$21,ローデータ!$H$12:$H$1011,A146)</f>
        <v>0</v>
      </c>
      <c r="J146" s="91">
        <f>SUMIFS(ローデータ!$U$12:$U$1011,ローデータ!$B$12:$B$1011,1,ローデータ!$K$12:$K$1011,$F$21,ローデータ!$H$12:$H$1011,A146)</f>
        <v>3</v>
      </c>
      <c r="K146" s="91">
        <f>SUMIFS(ローデータ!$V$12:$V$1011,ローデータ!$B$12:$B$1011,1,ローデータ!$K$12:$K$1011,$F$21,ローデータ!$H$12:$H$1011,A146)</f>
        <v>6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6</v>
      </c>
      <c r="N146" s="91">
        <f>SUMIFS(ローデータ!$Y$12:$Y$1011,ローデータ!$B$12:$B$1011,1,ローデータ!$K$12:$K$1011,$F$21,ローデータ!$H$12:$H$1011,A146)</f>
        <v>1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16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0</v>
      </c>
      <c r="D147" s="91">
        <f>SUMIFS(ローデータ!$N$12:$N$1011,ローデータ!$B$12:$B$1011,1,ローデータ!$K$12:$K$1011,$F$21,ローデータ!$H$12:$H$1011,A147)</f>
        <v>0</v>
      </c>
      <c r="E147" s="91">
        <f>SUMIFS(ローデータ!$O$12:$O$1011,ローデータ!$B$12:$B$1011,1,ローデータ!$K$12:$K$1011,$F$21,ローデータ!$H$12:$H$1011,A147)</f>
        <v>1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0</v>
      </c>
      <c r="K147" s="91">
        <f>SUMIFS(ローデータ!$V$12:$V$1011,ローデータ!$B$12:$B$1011,1,ローデータ!$K$12:$K$1011,$F$21,ローデータ!$H$12:$H$1011,A147)</f>
        <v>1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0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0</v>
      </c>
      <c r="E148" s="91">
        <f>SUMIFS(ローデータ!$O$12:$O$1011,ローデータ!$B$12:$B$1011,1,ローデータ!$K$12:$K$1011,$F$21,ローデータ!$H$12:$H$1011,A148)</f>
        <v>1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1</v>
      </c>
      <c r="I148" s="94">
        <f>SUMIFS(ローデータ!$T$12:$T$1011,ローデータ!$B$12:$B$1011,1,ローデータ!$K$12:$K$1011,$F$21,ローデータ!$H$12:$H$1011,A148)</f>
        <v>0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1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1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1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1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0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0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2</v>
      </c>
      <c r="D152" s="56">
        <f>SUM(D143:D151)</f>
        <v>21</v>
      </c>
      <c r="E152" s="56">
        <f>SUM(E143:E151)</f>
        <v>13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36</v>
      </c>
      <c r="I152" s="56">
        <f t="shared" ref="I152:O152" si="15">SUM(I143:I151)</f>
        <v>2</v>
      </c>
      <c r="J152" s="56">
        <f t="shared" si="15"/>
        <v>21</v>
      </c>
      <c r="K152" s="56">
        <f t="shared" si="15"/>
        <v>12</v>
      </c>
      <c r="L152" s="56">
        <f t="shared" si="15"/>
        <v>1</v>
      </c>
      <c r="M152" s="56">
        <f t="shared" si="15"/>
        <v>11</v>
      </c>
      <c r="N152" s="56">
        <f t="shared" si="15"/>
        <v>4</v>
      </c>
      <c r="O152" s="56">
        <f t="shared" si="15"/>
        <v>0</v>
      </c>
      <c r="P152" s="56">
        <f t="shared" si="13"/>
        <v>51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63" t="s">
        <v>85</v>
      </c>
      <c r="C159" s="377" t="s">
        <v>87</v>
      </c>
      <c r="D159" s="378"/>
      <c r="E159" s="379"/>
      <c r="F159" s="288">
        <f>COUNTIFS(ローデータ!$B$12:$B$1011,1,ローデータ!$I$12:$I$1011,$C$14,ローデータ!$K$12:$K$1011,F157)</f>
        <v>227</v>
      </c>
      <c r="G159" s="289"/>
      <c r="H159" s="288">
        <f>COUNTIFS(ローデータ!$B$12:$B$1011,1,ローデータ!$I$12:$I$1011,$C$14,ローデータ!$K$12:$K$1011,H157)</f>
        <v>73</v>
      </c>
      <c r="I159" s="289"/>
      <c r="J159" s="288">
        <f>COUNTIFS(ローデータ!$B$12:$B$1011,1,ローデータ!$I$12:$I$1011,$C$14,ローデータ!$K$12:$K$1011,J157)</f>
        <v>34</v>
      </c>
      <c r="K159" s="290"/>
      <c r="L159" s="289"/>
      <c r="M159" s="56">
        <f t="shared" ref="M159:M171" si="16">SUM(F159:L159)</f>
        <v>334</v>
      </c>
    </row>
    <row r="160" spans="1:16" ht="14.1" customHeight="1" x14ac:dyDescent="0.15">
      <c r="A160" s="375"/>
      <c r="B160" s="380" t="s">
        <v>86</v>
      </c>
      <c r="C160" s="157">
        <v>1</v>
      </c>
      <c r="D160" s="372" t="s">
        <v>75</v>
      </c>
      <c r="E160" s="373"/>
      <c r="F160" s="288">
        <f>COUNTIFS(ローデータ!$B$12:$B$1011,1,ローデータ!$I$12:$I$1011,$B$14,ローデータ!$J$12:$J$1011,C160,ローデータ!$K$12:$K$1011,$F$157)</f>
        <v>0</v>
      </c>
      <c r="G160" s="289"/>
      <c r="H160" s="288">
        <f>COUNTIFS(ローデータ!$B$12:$B$1011,1,ローデータ!$I$12:$I$1011,$B$14,ローデータ!$J$12:$J$1011,C160,ローデータ!$K$12:$K$1011,$H$157)</f>
        <v>0</v>
      </c>
      <c r="I160" s="289"/>
      <c r="J160" s="288">
        <f>COUNTIFS(ローデータ!$B$12:$B$1011,1,ローデータ!$I$12:$I$1011,$B$14,ローデータ!$J$12:$J$1011,C160,ローデータ!$K$12:$K$1011,$J$157)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57">
        <v>2</v>
      </c>
      <c r="D161" s="372" t="s">
        <v>76</v>
      </c>
      <c r="E161" s="373"/>
      <c r="F161" s="288">
        <f>COUNTIFS(ローデータ!$B$12:$B$1011,1,ローデータ!$I$12:$I$1011,$B$14,ローデータ!$J$12:$J$1011,C161,ローデータ!$K$12:$K$1011,$F$157)</f>
        <v>0</v>
      </c>
      <c r="G161" s="289"/>
      <c r="H161" s="288">
        <f>COUNTIFS(ローデータ!$B$12:$B$1011,1,ローデータ!$I$12:$I$1011,$B$14,ローデータ!$J$12:$J$1011,C161,ローデータ!$K$12:$K$1011,$H$157)</f>
        <v>0</v>
      </c>
      <c r="I161" s="289"/>
      <c r="J161" s="288">
        <f>COUNTIFS(ローデータ!$B$12:$B$1011,1,ローデータ!$I$12:$I$1011,$B$14,ローデータ!$J$12:$J$1011,C161,ローデータ!$K$12:$K$1011,$J$157)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57">
        <v>3</v>
      </c>
      <c r="D162" s="372" t="s">
        <v>77</v>
      </c>
      <c r="E162" s="373"/>
      <c r="F162" s="288">
        <f>COUNTIFS(ローデータ!$B$12:$B$1011,1,ローデータ!$I$12:$I$1011,$B$14,ローデータ!$J$12:$J$1011,C162,ローデータ!$K$12:$K$1011,$F$157)</f>
        <v>0</v>
      </c>
      <c r="G162" s="289"/>
      <c r="H162" s="288">
        <f>COUNTIFS(ローデータ!$B$12:$B$1011,1,ローデータ!$I$12:$I$1011,$B$14,ローデータ!$J$12:$J$1011,C162,ローデータ!$K$12:$K$1011,$H$157)</f>
        <v>0</v>
      </c>
      <c r="I162" s="289"/>
      <c r="J162" s="288">
        <f>COUNTIFS(ローデータ!$B$12:$B$1011,1,ローデータ!$I$12:$I$1011,$B$14,ローデータ!$J$12:$J$1011,C162,ローデータ!$K$12:$K$1011,$J$157)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57">
        <v>4</v>
      </c>
      <c r="D163" s="372" t="s">
        <v>110</v>
      </c>
      <c r="E163" s="373"/>
      <c r="F163" s="288">
        <f>COUNTIFS(ローデータ!$B$12:$B$1011,1,ローデータ!$I$12:$I$1011,$B$14,ローデータ!$J$12:$J$1011,C163,ローデータ!$K$12:$K$1011,$F$157)</f>
        <v>0</v>
      </c>
      <c r="G163" s="289"/>
      <c r="H163" s="288">
        <f>COUNTIFS(ローデータ!$B$12:$B$1011,1,ローデータ!$I$12:$I$1011,$B$14,ローデータ!$J$12:$J$1011,C163,ローデータ!$K$12:$K$1011,$H$157)</f>
        <v>0</v>
      </c>
      <c r="I163" s="289"/>
      <c r="J163" s="288">
        <f>COUNTIFS(ローデータ!$B$12:$B$1011,1,ローデータ!$I$12:$I$1011,$B$14,ローデータ!$J$12:$J$1011,C163,ローデータ!$K$12:$K$1011,$J$157)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57">
        <v>5</v>
      </c>
      <c r="D164" s="372" t="s">
        <v>78</v>
      </c>
      <c r="E164" s="373"/>
      <c r="F164" s="288">
        <f>COUNTIFS(ローデータ!$B$12:$B$1011,1,ローデータ!$I$12:$I$1011,$B$14,ローデータ!$J$12:$J$1011,C164,ローデータ!$K$12:$K$1011,$F$157)</f>
        <v>0</v>
      </c>
      <c r="G164" s="289"/>
      <c r="H164" s="288">
        <f>COUNTIFS(ローデータ!$B$12:$B$1011,1,ローデータ!$I$12:$I$1011,$B$14,ローデータ!$J$12:$J$1011,C164,ローデータ!$K$12:$K$1011,$H$157)</f>
        <v>0</v>
      </c>
      <c r="I164" s="289"/>
      <c r="J164" s="288">
        <f>COUNTIFS(ローデータ!$B$12:$B$1011,1,ローデータ!$I$12:$I$1011,$B$14,ローデータ!$J$12:$J$1011,C164,ローデータ!$K$12:$K$1011,$J$157)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57">
        <v>6</v>
      </c>
      <c r="D165" s="372" t="s">
        <v>79</v>
      </c>
      <c r="E165" s="373"/>
      <c r="F165" s="288">
        <f>COUNTIFS(ローデータ!$B$12:$B$1011,1,ローデータ!$I$12:$I$1011,$B$14,ローデータ!$J$12:$J$1011,C165,ローデータ!$K$12:$K$1011,$F$157)</f>
        <v>0</v>
      </c>
      <c r="G165" s="289"/>
      <c r="H165" s="288">
        <f>COUNTIFS(ローデータ!$B$12:$B$1011,1,ローデータ!$I$12:$I$1011,$B$14,ローデータ!$J$12:$J$1011,C165,ローデータ!$K$12:$K$1011,$H$157)</f>
        <v>0</v>
      </c>
      <c r="I165" s="289"/>
      <c r="J165" s="288">
        <f>COUNTIFS(ローデータ!$B$12:$B$1011,1,ローデータ!$I$12:$I$1011,$B$14,ローデータ!$J$12:$J$1011,C165,ローデータ!$K$12:$K$1011,$J$157)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57">
        <v>7</v>
      </c>
      <c r="D166" s="372" t="s">
        <v>80</v>
      </c>
      <c r="E166" s="373"/>
      <c r="F166" s="288">
        <f>COUNTIFS(ローデータ!$B$12:$B$1011,1,ローデータ!$I$12:$I$1011,$B$14,ローデータ!$J$12:$J$1011,C166,ローデータ!$K$12:$K$1011,$F$157)</f>
        <v>0</v>
      </c>
      <c r="G166" s="289"/>
      <c r="H166" s="288">
        <f>COUNTIFS(ローデータ!$B$12:$B$1011,1,ローデータ!$I$12:$I$1011,$B$14,ローデータ!$J$12:$J$1011,C166,ローデータ!$K$12:$K$1011,$H$157)</f>
        <v>0</v>
      </c>
      <c r="I166" s="289"/>
      <c r="J166" s="288">
        <f>COUNTIFS(ローデータ!$B$12:$B$1011,1,ローデータ!$I$12:$I$1011,$B$14,ローデータ!$J$12:$J$1011,C166,ローデータ!$K$12:$K$1011,$J$157)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57">
        <v>8</v>
      </c>
      <c r="D167" s="372" t="s">
        <v>81</v>
      </c>
      <c r="E167" s="373"/>
      <c r="F167" s="288">
        <f>COUNTIFS(ローデータ!$B$12:$B$1011,1,ローデータ!$I$12:$I$1011,$B$14,ローデータ!$J$12:$J$1011,C167,ローデータ!$K$12:$K$1011,$F$157)</f>
        <v>0</v>
      </c>
      <c r="G167" s="289"/>
      <c r="H167" s="288">
        <f>COUNTIFS(ローデータ!$B$12:$B$1011,1,ローデータ!$I$12:$I$1011,$B$14,ローデータ!$J$12:$J$1011,C167,ローデータ!$K$12:$K$1011,$H$157)</f>
        <v>0</v>
      </c>
      <c r="I167" s="289"/>
      <c r="J167" s="288">
        <f>COUNTIFS(ローデータ!$B$12:$B$1011,1,ローデータ!$I$12:$I$1011,$B$14,ローデータ!$J$12:$J$1011,C167,ローデータ!$K$12:$K$1011,$J$157)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57">
        <v>9</v>
      </c>
      <c r="D168" s="372" t="s">
        <v>82</v>
      </c>
      <c r="E168" s="373"/>
      <c r="F168" s="288">
        <f>COUNTIFS(ローデータ!$B$12:$B$1011,1,ローデータ!$I$12:$I$1011,$B$14,ローデータ!$J$12:$J$1011,C168,ローデータ!$K$12:$K$1011,$F$157)</f>
        <v>0</v>
      </c>
      <c r="G168" s="289"/>
      <c r="H168" s="288">
        <f>COUNTIFS(ローデータ!$B$12:$B$1011,1,ローデータ!$I$12:$I$1011,$B$14,ローデータ!$J$12:$J$1011,C168,ローデータ!$K$12:$K$1011,$H$157)</f>
        <v>0</v>
      </c>
      <c r="I168" s="289"/>
      <c r="J168" s="288">
        <f>COUNTIFS(ローデータ!$B$12:$B$1011,1,ローデータ!$I$12:$I$1011,$B$14,ローデータ!$J$12:$J$1011,C168,ローデータ!$K$12:$K$1011,$J$157)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57">
        <v>10</v>
      </c>
      <c r="D169" s="372" t="s">
        <v>111</v>
      </c>
      <c r="E169" s="373"/>
      <c r="F169" s="288">
        <f>COUNTIFS(ローデータ!$B$12:$B$1011,1,ローデータ!$I$12:$I$1011,$B$14,ローデータ!$J$12:$J$1011,C169,ローデータ!$K$12:$K$1011,$F$157)</f>
        <v>0</v>
      </c>
      <c r="G169" s="289"/>
      <c r="H169" s="288">
        <f>COUNTIFS(ローデータ!$B$12:$B$1011,1,ローデータ!$I$12:$I$1011,$B$14,ローデータ!$J$12:$J$1011,C169,ローデータ!$K$12:$K$1011,$H$157)</f>
        <v>0</v>
      </c>
      <c r="I169" s="289"/>
      <c r="J169" s="288">
        <f>COUNTIFS(ローデータ!$B$12:$B$1011,1,ローデータ!$I$12:$I$1011,$B$14,ローデータ!$J$12:$J$1011,C169,ローデータ!$K$12:$K$1011,$J$157)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57">
        <v>11</v>
      </c>
      <c r="D170" s="372" t="s">
        <v>83</v>
      </c>
      <c r="E170" s="373"/>
      <c r="F170" s="288">
        <f>COUNTIFS(ローデータ!$B$12:$B$1011,1,ローデータ!$I$12:$I$1011,$B$14,ローデータ!$J$12:$J$1011,C170,ローデータ!$K$12:$K$1011,$F$157)</f>
        <v>0</v>
      </c>
      <c r="G170" s="289"/>
      <c r="H170" s="288">
        <f>COUNTIFS(ローデータ!$B$12:$B$1011,1,ローデータ!$I$12:$I$1011,$B$14,ローデータ!$J$12:$J$1011,C170,ローデータ!$K$12:$K$1011,$H$157)</f>
        <v>0</v>
      </c>
      <c r="I170" s="289"/>
      <c r="J170" s="288">
        <f>COUNTIFS(ローデータ!$B$12:$B$1011,1,ローデータ!$I$12:$I$1011,$B$14,ローデータ!$J$12:$J$1011,C170,ローデータ!$K$12:$K$1011,$J$157)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227</v>
      </c>
      <c r="G171" s="289"/>
      <c r="H171" s="288">
        <f>SUM(H159:I170)</f>
        <v>73</v>
      </c>
      <c r="I171" s="289"/>
      <c r="J171" s="288">
        <f>SUM(J159:L170)</f>
        <v>34</v>
      </c>
      <c r="K171" s="290"/>
      <c r="L171" s="289"/>
      <c r="M171" s="56">
        <f t="shared" si="16"/>
        <v>334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COUNTIFS(ローデータ!$B$12:$B$1011,1,ローデータ!$I$12:$I$1011,$C$14,ローデータ!$K$12:$K$1011,$B$21,ローデータ!$L$12:$L$1011,F176)</f>
        <v>205</v>
      </c>
      <c r="G179" s="56">
        <f>COUNTIFS(ローデータ!$B$12:$B$1011,1,ローデータ!$I$12:$I$1011,$C$14,ローデータ!$K$12:$K$1011,$B$21,ローデータ!$L$12:$L$1011,G176)</f>
        <v>19</v>
      </c>
      <c r="H179" s="56">
        <f>COUNTIFS(ローデータ!$B$12:$B$1011,1,ローデータ!$I$12:$I$1011,$C$14,ローデータ!$K$12:$K$1011,$B$21,ローデータ!$L$12:$L$1011,H176)</f>
        <v>3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0</v>
      </c>
      <c r="K179" s="107">
        <f t="shared" ref="K179:K191" si="17">SUM(F179:J179)</f>
        <v>227</v>
      </c>
      <c r="L179" s="9"/>
    </row>
    <row r="180" spans="1:13" ht="14.1" customHeight="1" x14ac:dyDescent="0.15">
      <c r="A180" s="375"/>
      <c r="B180" s="380" t="s">
        <v>86</v>
      </c>
      <c r="C180" s="157">
        <v>1</v>
      </c>
      <c r="D180" s="372" t="s">
        <v>75</v>
      </c>
      <c r="E180" s="373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57">
        <v>2</v>
      </c>
      <c r="D181" s="372" t="s">
        <v>76</v>
      </c>
      <c r="E181" s="373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57">
        <v>3</v>
      </c>
      <c r="D182" s="372" t="s">
        <v>77</v>
      </c>
      <c r="E182" s="373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57">
        <v>4</v>
      </c>
      <c r="D183" s="372" t="s">
        <v>110</v>
      </c>
      <c r="E183" s="373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57">
        <v>5</v>
      </c>
      <c r="D184" s="372" t="s">
        <v>78</v>
      </c>
      <c r="E184" s="373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57">
        <v>6</v>
      </c>
      <c r="D185" s="372" t="s">
        <v>79</v>
      </c>
      <c r="E185" s="373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57">
        <v>7</v>
      </c>
      <c r="D186" s="372" t="s">
        <v>80</v>
      </c>
      <c r="E186" s="373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57">
        <v>8</v>
      </c>
      <c r="D187" s="372" t="s">
        <v>81</v>
      </c>
      <c r="E187" s="373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57">
        <v>9</v>
      </c>
      <c r="D188" s="372" t="s">
        <v>82</v>
      </c>
      <c r="E188" s="373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57">
        <v>10</v>
      </c>
      <c r="D189" s="372" t="s">
        <v>111</v>
      </c>
      <c r="E189" s="373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57">
        <v>11</v>
      </c>
      <c r="D190" s="372" t="s">
        <v>83</v>
      </c>
      <c r="E190" s="373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205</v>
      </c>
      <c r="G191" s="56">
        <f>SUM(G179:G190)</f>
        <v>19</v>
      </c>
      <c r="H191" s="56">
        <f>SUM(H179:H190)</f>
        <v>3</v>
      </c>
      <c r="I191" s="56">
        <f>SUM(I179:I190)</f>
        <v>0</v>
      </c>
      <c r="J191" s="56">
        <f>SUM(J179:J190)</f>
        <v>0</v>
      </c>
      <c r="K191" s="107">
        <f t="shared" si="17"/>
        <v>227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SUMIFS(ローデータ!M12:M1011,ローデータ!$B$12:$B$1011,1,ローデータ!$I$12:$I$1011,$C$14,ローデータ!$K$12:$K$1011,$B$21)</f>
        <v>49</v>
      </c>
      <c r="G198" s="90">
        <f>SUMIFS(ローデータ!N12:N1011,ローデータ!$B$12:$B$1011,1,ローデータ!$I$12:$I$1011,$C$14,ローデータ!$K$12:$K$1011,$B$21)</f>
        <v>127</v>
      </c>
      <c r="H198" s="90">
        <f>SUMIFS(ローデータ!O12:O1011,ローデータ!$B$12:$B$1011,1,ローデータ!$I$12:$I$1011,$C$14,ローデータ!$K$12:$K$1011,$B$21)</f>
        <v>59</v>
      </c>
      <c r="I198" s="90">
        <f>SUMIFS(ローデータ!P12:P1011,ローデータ!$B$12:$B$1011,1,ローデータ!$I$12:$I$1011,$C$14,ローデータ!$K$12:$K$1011,$B$21)</f>
        <v>38</v>
      </c>
      <c r="J198" s="90">
        <f>SUMIFS(ローデータ!Q12:Q1011,ローデータ!$B$12:$B$1011,1,ローデータ!$I$12:$I$1011,$C$14,ローデータ!$K$12:$K$1011,$B$21)</f>
        <v>0</v>
      </c>
      <c r="K198" s="119">
        <f>SUM(F198:J198)</f>
        <v>273</v>
      </c>
      <c r="L198" s="9"/>
    </row>
    <row r="199" spans="1:18" ht="14.1" customHeight="1" x14ac:dyDescent="0.15">
      <c r="A199" s="375"/>
      <c r="B199" s="380" t="s">
        <v>86</v>
      </c>
      <c r="C199" s="157">
        <v>1</v>
      </c>
      <c r="D199" s="372" t="s">
        <v>75</v>
      </c>
      <c r="E199" s="373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57">
        <v>2</v>
      </c>
      <c r="D200" s="372" t="s">
        <v>76</v>
      </c>
      <c r="E200" s="373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57">
        <v>3</v>
      </c>
      <c r="D201" s="372" t="s">
        <v>77</v>
      </c>
      <c r="E201" s="373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57">
        <v>4</v>
      </c>
      <c r="D202" s="372" t="s">
        <v>110</v>
      </c>
      <c r="E202" s="373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57">
        <v>5</v>
      </c>
      <c r="D203" s="372" t="s">
        <v>78</v>
      </c>
      <c r="E203" s="373"/>
      <c r="F203" s="95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57">
        <v>6</v>
      </c>
      <c r="D204" s="372" t="s">
        <v>79</v>
      </c>
      <c r="E204" s="373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57">
        <v>7</v>
      </c>
      <c r="D205" s="372" t="s">
        <v>80</v>
      </c>
      <c r="E205" s="373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57">
        <v>8</v>
      </c>
      <c r="D206" s="372" t="s">
        <v>81</v>
      </c>
      <c r="E206" s="373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57">
        <v>9</v>
      </c>
      <c r="D207" s="372" t="s">
        <v>82</v>
      </c>
      <c r="E207" s="373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57">
        <v>10</v>
      </c>
      <c r="D208" s="372" t="s">
        <v>111</v>
      </c>
      <c r="E208" s="373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57">
        <v>11</v>
      </c>
      <c r="D209" s="372" t="s">
        <v>83</v>
      </c>
      <c r="E209" s="373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49</v>
      </c>
      <c r="G210" s="95">
        <f t="shared" ref="G210:I210" si="19">SUM(G198:G209)</f>
        <v>127</v>
      </c>
      <c r="H210" s="95">
        <f>SUM(H198:H209)</f>
        <v>59</v>
      </c>
      <c r="I210" s="95">
        <f t="shared" si="19"/>
        <v>38</v>
      </c>
      <c r="J210" s="95">
        <f>SUM(J198:J209)</f>
        <v>0</v>
      </c>
      <c r="K210" s="119">
        <f t="shared" si="18"/>
        <v>273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54">
        <v>1</v>
      </c>
      <c r="G214" s="154">
        <v>2</v>
      </c>
      <c r="H214" s="15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60" t="s">
        <v>67</v>
      </c>
      <c r="G215" s="160" t="s">
        <v>66</v>
      </c>
      <c r="H215" s="160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COUNTIFS(ローデータ!$B$12:$B$1011,1,ローデータ!$I$12:$I$1011,$C$14,ローデータ!$K$12:$K$1011,$D$21,ローデータ!$S$12:$S$1011,F214)</f>
        <v>69</v>
      </c>
      <c r="G216" s="56">
        <f>COUNTIFS(ローデータ!$B$12:$B$1011,1,ローデータ!$I$12:$I$1011,$C$14,ローデータ!$K$12:$K$1011,$D$21,ローデータ!$S$12:$S$1011,G214)</f>
        <v>2</v>
      </c>
      <c r="H216" s="56">
        <f>COUNTIFS(ローデータ!$B$12:$B$1011,1,ローデータ!$I$12:$I$1011,$C$14,ローデータ!$K$12:$K$1011,$D$21,ローデータ!$S$12:$S$1011,H214)</f>
        <v>0</v>
      </c>
      <c r="I216" s="56">
        <f>SUM(F216:H216)</f>
        <v>71</v>
      </c>
    </row>
    <row r="217" spans="1:18" ht="14.1" customHeight="1" x14ac:dyDescent="0.15">
      <c r="A217" s="375"/>
      <c r="B217" s="380" t="s">
        <v>86</v>
      </c>
      <c r="C217" s="157">
        <v>1</v>
      </c>
      <c r="D217" s="372" t="s">
        <v>75</v>
      </c>
      <c r="E217" s="373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57">
        <v>2</v>
      </c>
      <c r="D218" s="372" t="s">
        <v>76</v>
      </c>
      <c r="E218" s="373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57">
        <v>3</v>
      </c>
      <c r="D219" s="372" t="s">
        <v>77</v>
      </c>
      <c r="E219" s="373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57">
        <v>4</v>
      </c>
      <c r="D220" s="372" t="s">
        <v>110</v>
      </c>
      <c r="E220" s="373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57">
        <v>5</v>
      </c>
      <c r="D221" s="372" t="s">
        <v>78</v>
      </c>
      <c r="E221" s="373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57">
        <v>6</v>
      </c>
      <c r="D222" s="372" t="s">
        <v>79</v>
      </c>
      <c r="E222" s="373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57">
        <v>7</v>
      </c>
      <c r="D223" s="372" t="s">
        <v>80</v>
      </c>
      <c r="E223" s="373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57">
        <v>8</v>
      </c>
      <c r="D224" s="372" t="s">
        <v>81</v>
      </c>
      <c r="E224" s="373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57">
        <v>9</v>
      </c>
      <c r="D225" s="372" t="s">
        <v>82</v>
      </c>
      <c r="E225" s="373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57">
        <v>10</v>
      </c>
      <c r="D226" s="372" t="s">
        <v>111</v>
      </c>
      <c r="E226" s="373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57">
        <v>11</v>
      </c>
      <c r="D227" s="372" t="s">
        <v>83</v>
      </c>
      <c r="E227" s="373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69</v>
      </c>
      <c r="G228" s="56">
        <f>SUM(G216:G227)</f>
        <v>2</v>
      </c>
      <c r="H228" s="56">
        <f>SUM(H216:H227)</f>
        <v>0</v>
      </c>
      <c r="I228" s="56">
        <f t="shared" si="20"/>
        <v>71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SUMIFS(ローデータ!T12:T1011,ローデータ!$B$12:$B$1011,1,ローデータ!$I$12:$I$1011,$C$14,ローデータ!$K$12:$K$1011,$D$21)</f>
        <v>9</v>
      </c>
      <c r="G234" s="90">
        <f>SUMIFS(ローデータ!U12:U1011,ローデータ!$B$12:$B$1011,1,ローデータ!$I$12:$I$1011,$C$14,ローデータ!$K$12:$K$1011,$D$21)</f>
        <v>37</v>
      </c>
      <c r="H234" s="90">
        <f>SUMIFS(ローデータ!V12:V1011,ローデータ!$B$12:$B$1011,1,ローデータ!$I$12:$I$1011,$C$14,ローデータ!$K$12:$K$1011,$D$21)</f>
        <v>1</v>
      </c>
      <c r="I234" s="90">
        <f>SUMIFS(ローデータ!W12:W1011,ローデータ!$B$12:$B$1011,1,ローデータ!$I$12:$I$1011,$C$14,ローデータ!$K$12:$K$1011,$D$21)</f>
        <v>0</v>
      </c>
      <c r="J234" s="90">
        <f>SUMIFS(ローデータ!X12:X1011,ローデータ!$B$12:$B$1011,1,ローデータ!$I$12:$I$1011,$C$14,ローデータ!$K$12:$K$1011,$D$21)</f>
        <v>19</v>
      </c>
      <c r="K234" s="90">
        <f>SUMIFS(ローデータ!Y12:Y1011,ローデータ!$B$12:$B$1011,1,ローデータ!$I$12:$I$1011,$C$14,ローデータ!$K$12:$K$1011,$D$21)</f>
        <v>28</v>
      </c>
      <c r="L234" s="90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94</v>
      </c>
    </row>
    <row r="235" spans="1:14" ht="14.1" customHeight="1" x14ac:dyDescent="0.15">
      <c r="A235" s="375"/>
      <c r="B235" s="380" t="s">
        <v>86</v>
      </c>
      <c r="C235" s="157">
        <v>1</v>
      </c>
      <c r="D235" s="372" t="s">
        <v>75</v>
      </c>
      <c r="E235" s="373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57">
        <v>2</v>
      </c>
      <c r="D236" s="372" t="s">
        <v>76</v>
      </c>
      <c r="E236" s="373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57">
        <v>3</v>
      </c>
      <c r="D237" s="372" t="s">
        <v>77</v>
      </c>
      <c r="E237" s="373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57">
        <v>4</v>
      </c>
      <c r="D238" s="372" t="s">
        <v>110</v>
      </c>
      <c r="E238" s="373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57">
        <v>5</v>
      </c>
      <c r="D239" s="372" t="s">
        <v>78</v>
      </c>
      <c r="E239" s="373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0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0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57">
        <v>6</v>
      </c>
      <c r="D240" s="372" t="s">
        <v>79</v>
      </c>
      <c r="E240" s="373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57">
        <v>7</v>
      </c>
      <c r="D241" s="372" t="s">
        <v>80</v>
      </c>
      <c r="E241" s="373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57">
        <v>8</v>
      </c>
      <c r="D242" s="372" t="s">
        <v>81</v>
      </c>
      <c r="E242" s="373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57">
        <v>9</v>
      </c>
      <c r="D243" s="372" t="s">
        <v>82</v>
      </c>
      <c r="E243" s="373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57">
        <v>10</v>
      </c>
      <c r="D244" s="372" t="s">
        <v>111</v>
      </c>
      <c r="E244" s="373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57">
        <v>11</v>
      </c>
      <c r="D245" s="372" t="s">
        <v>83</v>
      </c>
      <c r="E245" s="373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9</v>
      </c>
      <c r="G246" s="95">
        <f t="shared" ref="G246:L246" si="22">SUM(G234:G245)</f>
        <v>37</v>
      </c>
      <c r="H246" s="95">
        <f t="shared" si="22"/>
        <v>1</v>
      </c>
      <c r="I246" s="95">
        <f>SUM(I234:I245)</f>
        <v>0</v>
      </c>
      <c r="J246" s="95">
        <f t="shared" si="22"/>
        <v>19</v>
      </c>
      <c r="K246" s="95">
        <f>SUM(K234:K245)</f>
        <v>28</v>
      </c>
      <c r="L246" s="95">
        <f t="shared" si="22"/>
        <v>0</v>
      </c>
      <c r="M246" s="56">
        <f t="shared" si="21"/>
        <v>94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COUNTIFS(ローデータ!$B$12:$B$1011,1,ローデータ!$I$12:$I$1011,$C$14,ローデータ!$K$12:$K$1011,$F$21,ローデータ!$L$12:$L$1011,F251)</f>
        <v>32</v>
      </c>
      <c r="G254" s="56">
        <f>COUNTIFS(ローデータ!$B$12:$B$1011,1,ローデータ!$I$12:$I$1011,$C$14,ローデータ!$K$12:$K$1011,$F$21,ローデータ!$L$12:$L$1011,G251)</f>
        <v>2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34</v>
      </c>
      <c r="L254" s="56">
        <f>COUNTIFS(ローデータ!$B$12:$B$1011,1,ローデータ!$I$12:$I$1011,$C$14,ローデータ!$K$12:$K$1011,$F$21,ローデータ!$S$12:$S$1011,L251)</f>
        <v>33</v>
      </c>
      <c r="M254" s="56">
        <f>COUNTIFS(ローデータ!$B$12:$B$1011,1,ローデータ!$I$12:$I$1011,$C$14,ローデータ!$K$12:$K$1011,$F$21,ローデータ!$S$12:$S$1011,M251)</f>
        <v>1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34</v>
      </c>
    </row>
    <row r="255" spans="1:17" ht="14.1" customHeight="1" x14ac:dyDescent="0.15">
      <c r="A255" s="399"/>
      <c r="B255" s="401" t="s">
        <v>86</v>
      </c>
      <c r="C255" s="157">
        <v>1</v>
      </c>
      <c r="D255" s="372" t="s">
        <v>75</v>
      </c>
      <c r="E255" s="379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57">
        <v>2</v>
      </c>
      <c r="D256" s="372" t="s">
        <v>76</v>
      </c>
      <c r="E256" s="379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57">
        <v>3</v>
      </c>
      <c r="D257" s="372" t="s">
        <v>77</v>
      </c>
      <c r="E257" s="379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57">
        <v>4</v>
      </c>
      <c r="D258" s="372" t="s">
        <v>110</v>
      </c>
      <c r="E258" s="373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57">
        <v>5</v>
      </c>
      <c r="D259" s="372" t="s">
        <v>78</v>
      </c>
      <c r="E259" s="379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57">
        <v>6</v>
      </c>
      <c r="D260" s="372" t="s">
        <v>79</v>
      </c>
      <c r="E260" s="379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57">
        <v>7</v>
      </c>
      <c r="D261" s="372" t="s">
        <v>80</v>
      </c>
      <c r="E261" s="379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57">
        <v>8</v>
      </c>
      <c r="D262" s="372" t="s">
        <v>81</v>
      </c>
      <c r="E262" s="379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57">
        <v>9</v>
      </c>
      <c r="D263" s="372" t="s">
        <v>82</v>
      </c>
      <c r="E263" s="379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57">
        <v>10</v>
      </c>
      <c r="D264" s="372" t="s">
        <v>111</v>
      </c>
      <c r="E264" s="373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57">
        <v>11</v>
      </c>
      <c r="D265" s="372" t="s">
        <v>83</v>
      </c>
      <c r="E265" s="379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32</v>
      </c>
      <c r="G266" s="56">
        <f t="shared" ref="G266" si="25">SUM(G254:G265)</f>
        <v>2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34</v>
      </c>
      <c r="L266" s="95">
        <f>SUM(L254:L265)</f>
        <v>33</v>
      </c>
      <c r="M266" s="95">
        <f>SUM(M254:M265)</f>
        <v>1</v>
      </c>
      <c r="N266" s="95">
        <f>SUM(N254:N265)</f>
        <v>0</v>
      </c>
      <c r="O266" s="56">
        <f>SUM(L266:N266)</f>
        <v>34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SUMIFS(ローデータ!M86:M1085,ローデータ!$B$12:$B$1011,1,ローデータ!$I$12:$I$1011,$C$14,ローデータ!$K$12:$K$1011,$F$21)</f>
        <v>3</v>
      </c>
      <c r="G272" s="90">
        <f>SUMIFS(ローデータ!N86:N1085,ローデータ!$B$12:$B$1011,1,ローデータ!$I$12:$I$1011,$C$14,ローデータ!$K$12:$K$1011,$F$21)</f>
        <v>13</v>
      </c>
      <c r="H272" s="90">
        <f>SUMIFS(ローデータ!O86:O1085,ローデータ!$B$12:$B$1011,1,ローデータ!$I$12:$I$1011,$C$14,ローデータ!$K$12:$K$1011,$F$21)</f>
        <v>9</v>
      </c>
      <c r="I272" s="90">
        <f>SUMIFS(ローデータ!P86:P1085,ローデータ!$B$12:$B$1011,1,ローデータ!$I$12:$I$1011,$C$14,ローデータ!$K$12:$K$1011,$F$21)</f>
        <v>0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25</v>
      </c>
      <c r="L272" s="95">
        <f>SUMIFS(ローデータ!$T$12:$T$1011,ローデータ!$B$12:$B$1011,1,ローデータ!$I$12:$I$1011,$C$14,ローデータ!$K$12:$K$1011,$F$21)</f>
        <v>2</v>
      </c>
      <c r="M272" s="95">
        <f>SUMIFS(ローデータ!$U$12:$U$1011,ローデータ!$B$12:$B$1011,1,ローデータ!$I$12:$I$1011,$C$14,ローデータ!$K$12:$K$1011,$F$21)</f>
        <v>21</v>
      </c>
      <c r="N272" s="95">
        <f>SUMIFS(ローデータ!$V$12:$V$1011,ローデータ!$B$12:$B$1011,1,ローデータ!$I$12:$I$1011,$C$14,ローデータ!$K$12:$K$1011,$F$21)</f>
        <v>12</v>
      </c>
      <c r="O272" s="95">
        <f>SUMIFS(ローデータ!$W$12:$W$1011,ローデータ!$B$12:$B$1011,1,ローデータ!$I$12:$I$1011,$C$14,ローデータ!$K$12:$K$1011,$F$21)</f>
        <v>1</v>
      </c>
      <c r="P272" s="95">
        <f>SUMIFS(ローデータ!$X$12:$X$1011,ローデータ!$B$12:$B$1011,1,ローデータ!$I$12:$I$1011,$C$14,ローデータ!$K$12:$K$1011,$F$21)</f>
        <v>11</v>
      </c>
      <c r="Q272" s="95">
        <f>SUMIFS(ローデータ!$Y$12:$Y$1011,ローデータ!$B$12:$B$1011,1,ローデータ!$I$12:$I$1011,$C$14,ローデータ!$K$12:$K$1011,$F$21)</f>
        <v>4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51</v>
      </c>
    </row>
    <row r="273" spans="1:19" ht="14.1" customHeight="1" x14ac:dyDescent="0.15">
      <c r="A273" s="375"/>
      <c r="B273" s="380" t="s">
        <v>86</v>
      </c>
      <c r="C273" s="157">
        <v>1</v>
      </c>
      <c r="D273" s="372" t="s">
        <v>75</v>
      </c>
      <c r="E273" s="373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57">
        <v>2</v>
      </c>
      <c r="D274" s="372" t="s">
        <v>76</v>
      </c>
      <c r="E274" s="373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57">
        <v>3</v>
      </c>
      <c r="D275" s="372" t="s">
        <v>77</v>
      </c>
      <c r="E275" s="373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57">
        <v>4</v>
      </c>
      <c r="D276" s="407" t="s">
        <v>110</v>
      </c>
      <c r="E276" s="408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57">
        <v>5</v>
      </c>
      <c r="D277" s="372" t="s">
        <v>78</v>
      </c>
      <c r="E277" s="373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0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57">
        <v>6</v>
      </c>
      <c r="D278" s="372" t="s">
        <v>79</v>
      </c>
      <c r="E278" s="373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57">
        <v>7</v>
      </c>
      <c r="D279" s="372" t="s">
        <v>80</v>
      </c>
      <c r="E279" s="373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57">
        <v>8</v>
      </c>
      <c r="D280" s="372" t="s">
        <v>81</v>
      </c>
      <c r="E280" s="373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57">
        <v>9</v>
      </c>
      <c r="D281" s="372" t="s">
        <v>82</v>
      </c>
      <c r="E281" s="373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57">
        <v>10</v>
      </c>
      <c r="D282" s="372" t="s">
        <v>111</v>
      </c>
      <c r="E282" s="373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57">
        <v>11</v>
      </c>
      <c r="D283" s="372" t="s">
        <v>83</v>
      </c>
      <c r="E283" s="373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3</v>
      </c>
      <c r="G284" s="56">
        <f t="shared" ref="G284:J284" si="28">SUM(G272:G283)</f>
        <v>13</v>
      </c>
      <c r="H284" s="56">
        <f t="shared" si="28"/>
        <v>9</v>
      </c>
      <c r="I284" s="56">
        <f t="shared" si="28"/>
        <v>0</v>
      </c>
      <c r="J284" s="56">
        <f t="shared" si="28"/>
        <v>0</v>
      </c>
      <c r="K284" s="96">
        <f t="shared" si="26"/>
        <v>25</v>
      </c>
      <c r="L284" s="95">
        <f>SUM(L272:L283)</f>
        <v>2</v>
      </c>
      <c r="M284" s="95">
        <f t="shared" ref="M284:R284" si="29">SUM(M272:M283)</f>
        <v>21</v>
      </c>
      <c r="N284" s="95">
        <f t="shared" si="29"/>
        <v>12</v>
      </c>
      <c r="O284" s="95">
        <f t="shared" si="29"/>
        <v>1</v>
      </c>
      <c r="P284" s="95">
        <f t="shared" si="29"/>
        <v>11</v>
      </c>
      <c r="Q284" s="95">
        <f t="shared" si="29"/>
        <v>4</v>
      </c>
      <c r="R284" s="95">
        <f t="shared" si="29"/>
        <v>0</v>
      </c>
      <c r="S284" s="56">
        <f t="shared" si="27"/>
        <v>51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64">
        <v>2</v>
      </c>
      <c r="Q3" s="417" t="s">
        <v>55</v>
      </c>
      <c r="R3" s="418"/>
      <c r="S3" s="418"/>
      <c r="T3" s="419"/>
      <c r="U3" s="164">
        <v>3</v>
      </c>
      <c r="V3" s="417" t="s">
        <v>56</v>
      </c>
      <c r="W3" s="418"/>
      <c r="X3" s="418"/>
      <c r="Y3" s="419"/>
      <c r="Z3" s="164">
        <v>4</v>
      </c>
      <c r="AA3" s="417" t="s">
        <v>57</v>
      </c>
      <c r="AB3" s="418"/>
      <c r="AC3" s="418"/>
      <c r="AD3" s="419"/>
      <c r="AE3" s="164">
        <v>5</v>
      </c>
      <c r="AF3" s="417" t="s">
        <v>58</v>
      </c>
      <c r="AG3" s="418"/>
      <c r="AH3" s="418"/>
      <c r="AI3" s="419"/>
      <c r="AJ3" s="164">
        <v>6</v>
      </c>
      <c r="AK3" s="417" t="s">
        <v>134</v>
      </c>
      <c r="AL3" s="418"/>
      <c r="AM3" s="418"/>
      <c r="AN3" s="419"/>
      <c r="AO3" s="164">
        <v>7</v>
      </c>
      <c r="AP3" s="417" t="s">
        <v>135</v>
      </c>
      <c r="AQ3" s="418"/>
      <c r="AR3" s="418"/>
      <c r="AS3" s="419"/>
      <c r="AT3" s="164">
        <v>8</v>
      </c>
      <c r="AU3" s="417" t="s">
        <v>61</v>
      </c>
      <c r="AV3" s="418"/>
      <c r="AW3" s="418"/>
      <c r="AX3" s="419"/>
      <c r="AY3" s="164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64">
        <v>2</v>
      </c>
      <c r="Q13" s="417" t="s">
        <v>55</v>
      </c>
      <c r="R13" s="418"/>
      <c r="S13" s="418"/>
      <c r="T13" s="419"/>
      <c r="U13" s="164">
        <v>3</v>
      </c>
      <c r="V13" s="417" t="s">
        <v>56</v>
      </c>
      <c r="W13" s="418"/>
      <c r="X13" s="418"/>
      <c r="Y13" s="419"/>
      <c r="Z13" s="164">
        <v>4</v>
      </c>
      <c r="AA13" s="417" t="s">
        <v>57</v>
      </c>
      <c r="AB13" s="418"/>
      <c r="AC13" s="418"/>
      <c r="AD13" s="419"/>
      <c r="AE13" s="164">
        <v>5</v>
      </c>
      <c r="AF13" s="417" t="s">
        <v>58</v>
      </c>
      <c r="AG13" s="418"/>
      <c r="AH13" s="418"/>
      <c r="AI13" s="419"/>
      <c r="AJ13" s="164">
        <v>6</v>
      </c>
      <c r="AK13" s="417" t="s">
        <v>134</v>
      </c>
      <c r="AL13" s="418"/>
      <c r="AM13" s="418"/>
      <c r="AN13" s="419"/>
      <c r="AO13" s="164">
        <v>7</v>
      </c>
      <c r="AP13" s="417" t="s">
        <v>135</v>
      </c>
      <c r="AQ13" s="418"/>
      <c r="AR13" s="418"/>
      <c r="AS13" s="419"/>
      <c r="AT13" s="164">
        <v>8</v>
      </c>
      <c r="AU13" s="417" t="s">
        <v>61</v>
      </c>
      <c r="AV13" s="418"/>
      <c r="AW13" s="418"/>
      <c r="AX13" s="419"/>
      <c r="AY13" s="164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64">
        <v>2</v>
      </c>
      <c r="Q23" s="417" t="s">
        <v>55</v>
      </c>
      <c r="R23" s="418"/>
      <c r="S23" s="418"/>
      <c r="T23" s="419"/>
      <c r="U23" s="164">
        <v>3</v>
      </c>
      <c r="V23" s="417" t="s">
        <v>56</v>
      </c>
      <c r="W23" s="418"/>
      <c r="X23" s="418"/>
      <c r="Y23" s="419"/>
      <c r="Z23" s="164">
        <v>4</v>
      </c>
      <c r="AA23" s="417" t="s">
        <v>57</v>
      </c>
      <c r="AB23" s="418"/>
      <c r="AC23" s="418"/>
      <c r="AD23" s="419"/>
      <c r="AE23" s="164">
        <v>5</v>
      </c>
      <c r="AF23" s="417" t="s">
        <v>58</v>
      </c>
      <c r="AG23" s="418"/>
      <c r="AH23" s="418"/>
      <c r="AI23" s="419"/>
      <c r="AJ23" s="164">
        <v>6</v>
      </c>
      <c r="AK23" s="417" t="s">
        <v>134</v>
      </c>
      <c r="AL23" s="418"/>
      <c r="AM23" s="418"/>
      <c r="AN23" s="419"/>
      <c r="AO23" s="164">
        <v>7</v>
      </c>
      <c r="AP23" s="417" t="s">
        <v>135</v>
      </c>
      <c r="AQ23" s="418"/>
      <c r="AR23" s="418"/>
      <c r="AS23" s="419"/>
      <c r="AT23" s="164">
        <v>8</v>
      </c>
      <c r="AU23" s="417" t="s">
        <v>61</v>
      </c>
      <c r="AV23" s="418"/>
      <c r="AW23" s="418"/>
      <c r="AX23" s="419"/>
      <c r="AY23" s="164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64">
        <v>2</v>
      </c>
      <c r="Q33" s="417" t="s">
        <v>55</v>
      </c>
      <c r="R33" s="418"/>
      <c r="S33" s="418"/>
      <c r="T33" s="419"/>
      <c r="U33" s="164">
        <v>3</v>
      </c>
      <c r="V33" s="417" t="s">
        <v>56</v>
      </c>
      <c r="W33" s="418"/>
      <c r="X33" s="418"/>
      <c r="Y33" s="419"/>
      <c r="Z33" s="164">
        <v>4</v>
      </c>
      <c r="AA33" s="417" t="s">
        <v>57</v>
      </c>
      <c r="AB33" s="418"/>
      <c r="AC33" s="418"/>
      <c r="AD33" s="419"/>
      <c r="AE33" s="164">
        <v>5</v>
      </c>
      <c r="AF33" s="417" t="s">
        <v>58</v>
      </c>
      <c r="AG33" s="418"/>
      <c r="AH33" s="418"/>
      <c r="AI33" s="419"/>
      <c r="AJ33" s="164">
        <v>6</v>
      </c>
      <c r="AK33" s="417" t="s">
        <v>134</v>
      </c>
      <c r="AL33" s="418"/>
      <c r="AM33" s="418"/>
      <c r="AN33" s="419"/>
      <c r="AO33" s="164">
        <v>7</v>
      </c>
      <c r="AP33" s="417" t="s">
        <v>135</v>
      </c>
      <c r="AQ33" s="418"/>
      <c r="AR33" s="418"/>
      <c r="AS33" s="419"/>
      <c r="AT33" s="164">
        <v>8</v>
      </c>
      <c r="AU33" s="417" t="s">
        <v>61</v>
      </c>
      <c r="AV33" s="418"/>
      <c r="AW33" s="418"/>
      <c r="AX33" s="419"/>
      <c r="AY33" s="164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64">
        <v>2</v>
      </c>
      <c r="Q43" s="417" t="s">
        <v>55</v>
      </c>
      <c r="R43" s="418"/>
      <c r="S43" s="418"/>
      <c r="T43" s="419"/>
      <c r="U43" s="164">
        <v>3</v>
      </c>
      <c r="V43" s="417" t="s">
        <v>56</v>
      </c>
      <c r="W43" s="418"/>
      <c r="X43" s="418"/>
      <c r="Y43" s="419"/>
      <c r="Z43" s="164">
        <v>4</v>
      </c>
      <c r="AA43" s="417" t="s">
        <v>57</v>
      </c>
      <c r="AB43" s="418"/>
      <c r="AC43" s="418"/>
      <c r="AD43" s="419"/>
      <c r="AE43" s="164">
        <v>5</v>
      </c>
      <c r="AF43" s="417" t="s">
        <v>58</v>
      </c>
      <c r="AG43" s="418"/>
      <c r="AH43" s="418"/>
      <c r="AI43" s="419"/>
      <c r="AJ43" s="164">
        <v>6</v>
      </c>
      <c r="AK43" s="417" t="s">
        <v>134</v>
      </c>
      <c r="AL43" s="418"/>
      <c r="AM43" s="418"/>
      <c r="AN43" s="419"/>
      <c r="AO43" s="164">
        <v>7</v>
      </c>
      <c r="AP43" s="417" t="s">
        <v>135</v>
      </c>
      <c r="AQ43" s="418"/>
      <c r="AR43" s="418"/>
      <c r="AS43" s="419"/>
      <c r="AT43" s="164">
        <v>8</v>
      </c>
      <c r="AU43" s="417" t="s">
        <v>61</v>
      </c>
      <c r="AV43" s="418"/>
      <c r="AW43" s="418"/>
      <c r="AX43" s="419"/>
      <c r="AY43" s="164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64">
        <v>2</v>
      </c>
      <c r="Q53" s="417" t="s">
        <v>55</v>
      </c>
      <c r="R53" s="418"/>
      <c r="S53" s="418"/>
      <c r="T53" s="419"/>
      <c r="U53" s="164">
        <v>3</v>
      </c>
      <c r="V53" s="417" t="s">
        <v>56</v>
      </c>
      <c r="W53" s="418"/>
      <c r="X53" s="418"/>
      <c r="Y53" s="419"/>
      <c r="Z53" s="164">
        <v>4</v>
      </c>
      <c r="AA53" s="417" t="s">
        <v>57</v>
      </c>
      <c r="AB53" s="418"/>
      <c r="AC53" s="418"/>
      <c r="AD53" s="419"/>
      <c r="AE53" s="164">
        <v>5</v>
      </c>
      <c r="AF53" s="417" t="s">
        <v>58</v>
      </c>
      <c r="AG53" s="418"/>
      <c r="AH53" s="418"/>
      <c r="AI53" s="419"/>
      <c r="AJ53" s="164">
        <v>6</v>
      </c>
      <c r="AK53" s="417" t="s">
        <v>134</v>
      </c>
      <c r="AL53" s="418"/>
      <c r="AM53" s="418"/>
      <c r="AN53" s="419"/>
      <c r="AO53" s="164">
        <v>7</v>
      </c>
      <c r="AP53" s="417" t="s">
        <v>135</v>
      </c>
      <c r="AQ53" s="418"/>
      <c r="AR53" s="418"/>
      <c r="AS53" s="419"/>
      <c r="AT53" s="164">
        <v>8</v>
      </c>
      <c r="AU53" s="417" t="s">
        <v>61</v>
      </c>
      <c r="AV53" s="418"/>
      <c r="AW53" s="418"/>
      <c r="AX53" s="419"/>
      <c r="AY53" s="164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64">
        <v>2</v>
      </c>
      <c r="Q63" s="417" t="s">
        <v>55</v>
      </c>
      <c r="R63" s="418"/>
      <c r="S63" s="418"/>
      <c r="T63" s="419"/>
      <c r="U63" s="164">
        <v>3</v>
      </c>
      <c r="V63" s="417" t="s">
        <v>56</v>
      </c>
      <c r="W63" s="418"/>
      <c r="X63" s="418"/>
      <c r="Y63" s="419"/>
      <c r="Z63" s="164">
        <v>4</v>
      </c>
      <c r="AA63" s="417" t="s">
        <v>57</v>
      </c>
      <c r="AB63" s="418"/>
      <c r="AC63" s="418"/>
      <c r="AD63" s="419"/>
      <c r="AE63" s="164">
        <v>5</v>
      </c>
      <c r="AF63" s="417" t="s">
        <v>58</v>
      </c>
      <c r="AG63" s="418"/>
      <c r="AH63" s="418"/>
      <c r="AI63" s="419"/>
      <c r="AJ63" s="164">
        <v>6</v>
      </c>
      <c r="AK63" s="417" t="s">
        <v>134</v>
      </c>
      <c r="AL63" s="418"/>
      <c r="AM63" s="418"/>
      <c r="AN63" s="419"/>
      <c r="AO63" s="164">
        <v>7</v>
      </c>
      <c r="AP63" s="417" t="s">
        <v>135</v>
      </c>
      <c r="AQ63" s="418"/>
      <c r="AR63" s="418"/>
      <c r="AS63" s="419"/>
      <c r="AT63" s="164">
        <v>8</v>
      </c>
      <c r="AU63" s="417" t="s">
        <v>61</v>
      </c>
      <c r="AV63" s="418"/>
      <c r="AW63" s="418"/>
      <c r="AX63" s="419"/>
      <c r="AY63" s="164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64">
        <v>2</v>
      </c>
      <c r="Q73" s="417" t="s">
        <v>55</v>
      </c>
      <c r="R73" s="418"/>
      <c r="S73" s="418"/>
      <c r="T73" s="419"/>
      <c r="U73" s="164">
        <v>3</v>
      </c>
      <c r="V73" s="417" t="s">
        <v>56</v>
      </c>
      <c r="W73" s="418"/>
      <c r="X73" s="418"/>
      <c r="Y73" s="419"/>
      <c r="Z73" s="164">
        <v>4</v>
      </c>
      <c r="AA73" s="417" t="s">
        <v>57</v>
      </c>
      <c r="AB73" s="418"/>
      <c r="AC73" s="418"/>
      <c r="AD73" s="419"/>
      <c r="AE73" s="164">
        <v>5</v>
      </c>
      <c r="AF73" s="417" t="s">
        <v>58</v>
      </c>
      <c r="AG73" s="418"/>
      <c r="AH73" s="418"/>
      <c r="AI73" s="419"/>
      <c r="AJ73" s="164">
        <v>6</v>
      </c>
      <c r="AK73" s="417" t="s">
        <v>134</v>
      </c>
      <c r="AL73" s="418"/>
      <c r="AM73" s="418"/>
      <c r="AN73" s="419"/>
      <c r="AO73" s="164">
        <v>7</v>
      </c>
      <c r="AP73" s="417" t="s">
        <v>135</v>
      </c>
      <c r="AQ73" s="418"/>
      <c r="AR73" s="418"/>
      <c r="AS73" s="419"/>
      <c r="AT73" s="164">
        <v>8</v>
      </c>
      <c r="AU73" s="417" t="s">
        <v>61</v>
      </c>
      <c r="AV73" s="418"/>
      <c r="AW73" s="418"/>
      <c r="AX73" s="419"/>
      <c r="AY73" s="164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64">
        <v>2</v>
      </c>
      <c r="Q84" s="417" t="s">
        <v>55</v>
      </c>
      <c r="R84" s="418"/>
      <c r="S84" s="418"/>
      <c r="T84" s="419"/>
      <c r="U84" s="164">
        <v>3</v>
      </c>
      <c r="V84" s="417" t="s">
        <v>56</v>
      </c>
      <c r="W84" s="418"/>
      <c r="X84" s="418"/>
      <c r="Y84" s="419"/>
      <c r="Z84" s="164">
        <v>4</v>
      </c>
      <c r="AA84" s="417" t="s">
        <v>57</v>
      </c>
      <c r="AB84" s="418"/>
      <c r="AC84" s="418"/>
      <c r="AD84" s="419"/>
      <c r="AE84" s="164">
        <v>5</v>
      </c>
      <c r="AF84" s="417" t="s">
        <v>58</v>
      </c>
      <c r="AG84" s="418"/>
      <c r="AH84" s="418"/>
      <c r="AI84" s="419"/>
      <c r="AJ84" s="164">
        <v>6</v>
      </c>
      <c r="AK84" s="417" t="s">
        <v>134</v>
      </c>
      <c r="AL84" s="418"/>
      <c r="AM84" s="418"/>
      <c r="AN84" s="419"/>
      <c r="AO84" s="164">
        <v>7</v>
      </c>
      <c r="AP84" s="417" t="s">
        <v>135</v>
      </c>
      <c r="AQ84" s="418"/>
      <c r="AR84" s="418"/>
      <c r="AS84" s="419"/>
      <c r="AT84" s="164">
        <v>8</v>
      </c>
      <c r="AU84" s="417" t="s">
        <v>61</v>
      </c>
      <c r="AV84" s="418"/>
      <c r="AW84" s="418"/>
      <c r="AX84" s="419"/>
      <c r="AY84" s="164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64">
        <v>2</v>
      </c>
      <c r="Q94" s="417" t="s">
        <v>55</v>
      </c>
      <c r="R94" s="418"/>
      <c r="S94" s="418"/>
      <c r="T94" s="419"/>
      <c r="U94" s="164">
        <v>3</v>
      </c>
      <c r="V94" s="417" t="s">
        <v>56</v>
      </c>
      <c r="W94" s="418"/>
      <c r="X94" s="418"/>
      <c r="Y94" s="419"/>
      <c r="Z94" s="164">
        <v>4</v>
      </c>
      <c r="AA94" s="417" t="s">
        <v>57</v>
      </c>
      <c r="AB94" s="418"/>
      <c r="AC94" s="418"/>
      <c r="AD94" s="419"/>
      <c r="AE94" s="164">
        <v>5</v>
      </c>
      <c r="AF94" s="417" t="s">
        <v>58</v>
      </c>
      <c r="AG94" s="418"/>
      <c r="AH94" s="418"/>
      <c r="AI94" s="419"/>
      <c r="AJ94" s="164">
        <v>6</v>
      </c>
      <c r="AK94" s="417" t="s">
        <v>134</v>
      </c>
      <c r="AL94" s="418"/>
      <c r="AM94" s="418"/>
      <c r="AN94" s="419"/>
      <c r="AO94" s="164">
        <v>7</v>
      </c>
      <c r="AP94" s="417" t="s">
        <v>135</v>
      </c>
      <c r="AQ94" s="418"/>
      <c r="AR94" s="418"/>
      <c r="AS94" s="419"/>
      <c r="AT94" s="164">
        <v>8</v>
      </c>
      <c r="AU94" s="417" t="s">
        <v>61</v>
      </c>
      <c r="AV94" s="418"/>
      <c r="AW94" s="418"/>
      <c r="AX94" s="419"/>
      <c r="AY94" s="164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64">
        <v>2</v>
      </c>
      <c r="Q104" s="417" t="s">
        <v>55</v>
      </c>
      <c r="R104" s="418"/>
      <c r="S104" s="418"/>
      <c r="T104" s="419"/>
      <c r="U104" s="164">
        <v>3</v>
      </c>
      <c r="V104" s="417" t="s">
        <v>56</v>
      </c>
      <c r="W104" s="418"/>
      <c r="X104" s="418"/>
      <c r="Y104" s="419"/>
      <c r="Z104" s="164">
        <v>4</v>
      </c>
      <c r="AA104" s="417" t="s">
        <v>57</v>
      </c>
      <c r="AB104" s="418"/>
      <c r="AC104" s="418"/>
      <c r="AD104" s="419"/>
      <c r="AE104" s="164">
        <v>5</v>
      </c>
      <c r="AF104" s="417" t="s">
        <v>58</v>
      </c>
      <c r="AG104" s="418"/>
      <c r="AH104" s="418"/>
      <c r="AI104" s="419"/>
      <c r="AJ104" s="164">
        <v>6</v>
      </c>
      <c r="AK104" s="417" t="s">
        <v>134</v>
      </c>
      <c r="AL104" s="418"/>
      <c r="AM104" s="418"/>
      <c r="AN104" s="419"/>
      <c r="AO104" s="164">
        <v>7</v>
      </c>
      <c r="AP104" s="417" t="s">
        <v>135</v>
      </c>
      <c r="AQ104" s="418"/>
      <c r="AR104" s="418"/>
      <c r="AS104" s="419"/>
      <c r="AT104" s="164">
        <v>8</v>
      </c>
      <c r="AU104" s="417" t="s">
        <v>61</v>
      </c>
      <c r="AV104" s="418"/>
      <c r="AW104" s="418"/>
      <c r="AX104" s="419"/>
      <c r="AY104" s="164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64">
        <v>2</v>
      </c>
      <c r="Q114" s="417" t="s">
        <v>55</v>
      </c>
      <c r="R114" s="418"/>
      <c r="S114" s="418"/>
      <c r="T114" s="419"/>
      <c r="U114" s="164">
        <v>3</v>
      </c>
      <c r="V114" s="417" t="s">
        <v>56</v>
      </c>
      <c r="W114" s="418"/>
      <c r="X114" s="418"/>
      <c r="Y114" s="419"/>
      <c r="Z114" s="164">
        <v>4</v>
      </c>
      <c r="AA114" s="417" t="s">
        <v>57</v>
      </c>
      <c r="AB114" s="418"/>
      <c r="AC114" s="418"/>
      <c r="AD114" s="419"/>
      <c r="AE114" s="164">
        <v>5</v>
      </c>
      <c r="AF114" s="417" t="s">
        <v>58</v>
      </c>
      <c r="AG114" s="418"/>
      <c r="AH114" s="418"/>
      <c r="AI114" s="419"/>
      <c r="AJ114" s="164">
        <v>6</v>
      </c>
      <c r="AK114" s="417" t="s">
        <v>134</v>
      </c>
      <c r="AL114" s="418"/>
      <c r="AM114" s="418"/>
      <c r="AN114" s="419"/>
      <c r="AO114" s="164">
        <v>7</v>
      </c>
      <c r="AP114" s="417" t="s">
        <v>135</v>
      </c>
      <c r="AQ114" s="418"/>
      <c r="AR114" s="418"/>
      <c r="AS114" s="419"/>
      <c r="AT114" s="164">
        <v>8</v>
      </c>
      <c r="AU114" s="417" t="s">
        <v>61</v>
      </c>
      <c r="AV114" s="418"/>
      <c r="AW114" s="418"/>
      <c r="AX114" s="419"/>
      <c r="AY114" s="164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L23" sqref="L23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3"/>
      <c r="H3" s="303"/>
      <c r="K3" s="303"/>
      <c r="L3" s="303"/>
    </row>
    <row r="4" spans="1:19" ht="14.1" customHeight="1" x14ac:dyDescent="0.15">
      <c r="A4" s="267"/>
      <c r="B4" s="58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85">
        <v>8</v>
      </c>
      <c r="H4" s="43" t="s">
        <v>53</v>
      </c>
      <c r="K4" s="299">
        <f>COUNTIFS(ローデータ!B12:B1011,1,ローデータ!G12:G1011,$G$4)</f>
        <v>0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30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30"/>
      <c r="B14" s="53">
        <v>1</v>
      </c>
      <c r="C14" s="53">
        <v>2</v>
      </c>
      <c r="D14" s="266" t="s">
        <v>50</v>
      </c>
      <c r="F14" s="230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49" t="s">
        <v>50</v>
      </c>
    </row>
    <row r="15" spans="1:19" ht="14.1" customHeight="1" x14ac:dyDescent="0.15">
      <c r="A15" s="232"/>
      <c r="B15" s="54" t="s">
        <v>63</v>
      </c>
      <c r="C15" s="54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48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88">
        <f>COUNTIFS(ローデータ!$B$12:$B$1011,1,ローデータ!$G$12:$G$1011,$G$4,ローデータ!$K$12:$K$1011,B21)</f>
        <v>0</v>
      </c>
      <c r="C23" s="289"/>
      <c r="D23" s="288">
        <f>COUNTIFS(ローデータ!$B$12:$B$1011,1,ローデータ!$G$12:$G$1011,$G$4,ローデータ!$K$12:$K$1011,D21)</f>
        <v>0</v>
      </c>
      <c r="E23" s="289"/>
      <c r="F23" s="288">
        <f>COUNTIFS(ローデータ!$B$12:$B$1011,1,ローデータ!$G$12:$G$1011,$G$4,ローデータ!$K$12:$K$1011,F21)</f>
        <v>0</v>
      </c>
      <c r="G23" s="290"/>
      <c r="H23" s="289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30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30"/>
      <c r="B34" s="35">
        <v>1</v>
      </c>
      <c r="C34" s="35">
        <v>2</v>
      </c>
      <c r="D34" s="35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124</v>
      </c>
      <c r="Q34" s="249" t="s">
        <v>50</v>
      </c>
    </row>
    <row r="35" spans="1:17" ht="14.1" customHeight="1" x14ac:dyDescent="0.15">
      <c r="A35" s="232"/>
      <c r="B35" s="54" t="s">
        <v>67</v>
      </c>
      <c r="C35" s="54" t="s">
        <v>66</v>
      </c>
      <c r="D35" s="54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124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3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0</v>
      </c>
      <c r="D76" s="289"/>
      <c r="E76" s="288">
        <f>COUNTIFS(ローデータ!$B$12:$B$1011,1,ローデータ!$G$12:$G$1011,$G$4,ローデータ!$H$12:$H$1011,$A$76,ローデータ!$K$12:$K$1011,E73)</f>
        <v>0</v>
      </c>
      <c r="F76" s="289"/>
      <c r="G76" s="288">
        <f>COUNTIFS(ローデータ!$B$12:$B$1011,1,ローデータ!$G$12:$G$1011,$G$4,ローデータ!$H$12:$H$1011,$A$76,ローデータ!$K$12:$K$1011,G73)</f>
        <v>0</v>
      </c>
      <c r="H76" s="290"/>
      <c r="I76" s="290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0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0</v>
      </c>
      <c r="H77" s="290"/>
      <c r="I77" s="290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0</v>
      </c>
      <c r="D78" s="289"/>
      <c r="E78" s="288">
        <f>COUNTIFS(ローデータ!$B$12:$B$1011,1,ローデータ!$G$12:$G$1011,$G$4,ローデータ!$H$12:$H$1011,$A$78,ローデータ!$K$12:$K$1011,E73)</f>
        <v>0</v>
      </c>
      <c r="F78" s="289"/>
      <c r="G78" s="288">
        <f>COUNTIFS(ローデータ!$B$12:$B$1011,1,ローデータ!$G$12:$G$1011,$G$4,ローデータ!$H$12:$H$1011,$A$78,ローデータ!$K$12:$K$1011,G73)</f>
        <v>0</v>
      </c>
      <c r="H78" s="290"/>
      <c r="I78" s="290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0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0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0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0</v>
      </c>
      <c r="D82" s="289"/>
      <c r="E82" s="288">
        <f>COUNTIFS(ローデータ!$B$12:$B$1011,1,ローデータ!$G$12:$G$1011,$G$4,ローデータ!$H$12:$H$1011,$A$82,ローデータ!$K$12:$K$1011,E73)</f>
        <v>0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0</v>
      </c>
      <c r="D84" s="332"/>
      <c r="E84" s="331">
        <f>SUM(E75:F83)</f>
        <v>0</v>
      </c>
      <c r="F84" s="332"/>
      <c r="G84" s="333">
        <f>SUM(G75:I83)</f>
        <v>0</v>
      </c>
      <c r="H84" s="333"/>
      <c r="I84" s="331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115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70">
        <v>1</v>
      </c>
      <c r="D107" s="70">
        <v>2</v>
      </c>
      <c r="E107" s="70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124</v>
      </c>
      <c r="Q107" s="343"/>
    </row>
    <row r="108" spans="1:17" ht="14.1" customHeight="1" x14ac:dyDescent="0.15">
      <c r="A108" s="316"/>
      <c r="B108" s="317"/>
      <c r="C108" s="74" t="s">
        <v>67</v>
      </c>
      <c r="D108" s="74" t="s">
        <v>66</v>
      </c>
      <c r="E108" s="74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8" t="s">
        <v>50</v>
      </c>
      <c r="I118" s="349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124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17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0</v>
      </c>
      <c r="G159" s="289"/>
      <c r="H159" s="288">
        <f>COUNTIFS(ローデータ!$B$12:$B$1011,1,ローデータ!$G$12:$G$1011,$G$4,ローデータ!$I$12:$I$1011,$C$14,ローデータ!$K$12:$K$1011,H157)</f>
        <v>0</v>
      </c>
      <c r="I159" s="289"/>
      <c r="J159" s="288">
        <f>COUNTIFS(ローデータ!$B$12:$B$1011,1,ローデータ!$G$12:$G$1011,$G$4,ローデータ!$I$12:$I$1011,$C$14,ローデータ!$K$12:$K$1011,J157)</f>
        <v>0</v>
      </c>
      <c r="K159" s="290"/>
      <c r="L159" s="289"/>
      <c r="M159" s="56">
        <f t="shared" ref="M159:M171" si="16">SUM(F159:L159)</f>
        <v>0</v>
      </c>
    </row>
    <row r="160" spans="1:16" ht="14.1" customHeight="1" x14ac:dyDescent="0.15">
      <c r="A160" s="375"/>
      <c r="B160" s="380" t="s">
        <v>86</v>
      </c>
      <c r="C160" s="49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49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49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49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49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49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49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49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49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49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49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0</v>
      </c>
      <c r="G171" s="289"/>
      <c r="H171" s="288">
        <f>SUM(H159:I170)</f>
        <v>0</v>
      </c>
      <c r="I171" s="289"/>
      <c r="J171" s="288">
        <f>SUM(J159:L170)</f>
        <v>0</v>
      </c>
      <c r="K171" s="290"/>
      <c r="L171" s="289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5"/>
      <c r="B180" s="380" t="s">
        <v>86</v>
      </c>
      <c r="C180" s="49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49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49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49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49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49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49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49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49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49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49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5"/>
      <c r="B199" s="380" t="s">
        <v>86</v>
      </c>
      <c r="C199" s="75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75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75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75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75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75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75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75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75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75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75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70">
        <v>1</v>
      </c>
      <c r="G214" s="70">
        <v>2</v>
      </c>
      <c r="H214" s="70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74" t="s">
        <v>67</v>
      </c>
      <c r="G215" s="74" t="s">
        <v>66</v>
      </c>
      <c r="H215" s="74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5"/>
      <c r="B217" s="380" t="s">
        <v>86</v>
      </c>
      <c r="C217" s="75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75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75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75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75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75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75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75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75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75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75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178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69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5"/>
      <c r="B235" s="380" t="s">
        <v>86</v>
      </c>
      <c r="C235" s="75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75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75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75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75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75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75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75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75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75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75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99"/>
      <c r="B255" s="401" t="s">
        <v>86</v>
      </c>
      <c r="C255" s="49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49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49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49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49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49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49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49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49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49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49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124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5"/>
      <c r="B273" s="380" t="s">
        <v>86</v>
      </c>
      <c r="C273" s="49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49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49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49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49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49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75"/>
      <c r="B279" s="381"/>
      <c r="C279" s="49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75"/>
      <c r="B280" s="381"/>
      <c r="C280" s="49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75"/>
      <c r="B281" s="381"/>
      <c r="C281" s="49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75"/>
      <c r="B282" s="381"/>
      <c r="C282" s="49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76"/>
      <c r="B283" s="382"/>
      <c r="C283" s="49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15" t="s">
        <v>138</v>
      </c>
      <c r="B3" s="365" t="s">
        <v>142</v>
      </c>
      <c r="C3" s="365"/>
      <c r="D3" s="365"/>
      <c r="E3" s="365" t="s">
        <v>141</v>
      </c>
      <c r="F3" s="365"/>
      <c r="G3" s="365"/>
      <c r="H3" s="365" t="s">
        <v>140</v>
      </c>
      <c r="I3" s="365"/>
      <c r="J3" s="365"/>
      <c r="K3" s="36">
        <v>1</v>
      </c>
      <c r="L3" s="417" t="s">
        <v>129</v>
      </c>
      <c r="M3" s="418"/>
      <c r="N3" s="418"/>
      <c r="O3" s="419"/>
      <c r="P3" s="128">
        <v>2</v>
      </c>
      <c r="Q3" s="417" t="s">
        <v>130</v>
      </c>
      <c r="R3" s="418"/>
      <c r="S3" s="418"/>
      <c r="T3" s="419"/>
      <c r="U3" s="128">
        <v>3</v>
      </c>
      <c r="V3" s="417" t="s">
        <v>131</v>
      </c>
      <c r="W3" s="418"/>
      <c r="X3" s="418"/>
      <c r="Y3" s="419"/>
      <c r="Z3" s="128">
        <v>4</v>
      </c>
      <c r="AA3" s="417" t="s">
        <v>132</v>
      </c>
      <c r="AB3" s="418"/>
      <c r="AC3" s="418"/>
      <c r="AD3" s="419"/>
      <c r="AE3" s="128">
        <v>5</v>
      </c>
      <c r="AF3" s="417" t="s">
        <v>133</v>
      </c>
      <c r="AG3" s="418"/>
      <c r="AH3" s="418"/>
      <c r="AI3" s="419"/>
      <c r="AJ3" s="128">
        <v>6</v>
      </c>
      <c r="AK3" s="417" t="s">
        <v>134</v>
      </c>
      <c r="AL3" s="418"/>
      <c r="AM3" s="418"/>
      <c r="AN3" s="419"/>
      <c r="AO3" s="128">
        <v>7</v>
      </c>
      <c r="AP3" s="417" t="s">
        <v>135</v>
      </c>
      <c r="AQ3" s="418"/>
      <c r="AR3" s="418"/>
      <c r="AS3" s="419"/>
      <c r="AT3" s="128">
        <v>8</v>
      </c>
      <c r="AU3" s="417" t="s">
        <v>136</v>
      </c>
      <c r="AV3" s="418"/>
      <c r="AW3" s="418"/>
      <c r="AX3" s="419"/>
      <c r="AY3" s="128">
        <v>9</v>
      </c>
      <c r="AZ3" s="417" t="s">
        <v>137</v>
      </c>
      <c r="BA3" s="418"/>
      <c r="BB3" s="418"/>
      <c r="BC3" s="421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143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143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143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143</v>
      </c>
      <c r="C8" s="365"/>
      <c r="D8" s="365"/>
      <c r="E8" s="365" t="s">
        <v>143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143</v>
      </c>
      <c r="C9" s="365"/>
      <c r="D9" s="365"/>
      <c r="E9" s="365"/>
      <c r="F9" s="365"/>
      <c r="G9" s="365"/>
      <c r="H9" s="365" t="s">
        <v>143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143</v>
      </c>
      <c r="F10" s="365"/>
      <c r="G10" s="365"/>
      <c r="H10" s="365" t="s">
        <v>143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143</v>
      </c>
      <c r="C11" s="365"/>
      <c r="D11" s="365"/>
      <c r="E11" s="365" t="s">
        <v>143</v>
      </c>
      <c r="F11" s="365"/>
      <c r="G11" s="365"/>
      <c r="H11" s="365" t="s">
        <v>143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28">
        <v>2</v>
      </c>
      <c r="Q13" s="417" t="s">
        <v>55</v>
      </c>
      <c r="R13" s="418"/>
      <c r="S13" s="418"/>
      <c r="T13" s="419"/>
      <c r="U13" s="128">
        <v>3</v>
      </c>
      <c r="V13" s="417" t="s">
        <v>56</v>
      </c>
      <c r="W13" s="418"/>
      <c r="X13" s="418"/>
      <c r="Y13" s="419"/>
      <c r="Z13" s="128">
        <v>4</v>
      </c>
      <c r="AA13" s="417" t="s">
        <v>57</v>
      </c>
      <c r="AB13" s="418"/>
      <c r="AC13" s="418"/>
      <c r="AD13" s="419"/>
      <c r="AE13" s="128">
        <v>5</v>
      </c>
      <c r="AF13" s="417" t="s">
        <v>58</v>
      </c>
      <c r="AG13" s="418"/>
      <c r="AH13" s="418"/>
      <c r="AI13" s="419"/>
      <c r="AJ13" s="128">
        <v>6</v>
      </c>
      <c r="AK13" s="417" t="s">
        <v>134</v>
      </c>
      <c r="AL13" s="418"/>
      <c r="AM13" s="418"/>
      <c r="AN13" s="419"/>
      <c r="AO13" s="128">
        <v>7</v>
      </c>
      <c r="AP13" s="417" t="s">
        <v>135</v>
      </c>
      <c r="AQ13" s="418"/>
      <c r="AR13" s="418"/>
      <c r="AS13" s="419"/>
      <c r="AT13" s="128">
        <v>8</v>
      </c>
      <c r="AU13" s="417" t="s">
        <v>61</v>
      </c>
      <c r="AV13" s="418"/>
      <c r="AW13" s="418"/>
      <c r="AX13" s="419"/>
      <c r="AY13" s="128">
        <v>9</v>
      </c>
      <c r="AZ13" s="417" t="s">
        <v>62</v>
      </c>
      <c r="BA13" s="418"/>
      <c r="BB13" s="418"/>
      <c r="BC13" s="421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143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143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143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143</v>
      </c>
      <c r="C18" s="365"/>
      <c r="D18" s="365"/>
      <c r="E18" s="365" t="s">
        <v>143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143</v>
      </c>
      <c r="C19" s="365"/>
      <c r="D19" s="365"/>
      <c r="E19" s="365"/>
      <c r="F19" s="365"/>
      <c r="G19" s="365"/>
      <c r="H19" s="365" t="s">
        <v>143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143</v>
      </c>
      <c r="F20" s="365"/>
      <c r="G20" s="365"/>
      <c r="H20" s="365" t="s">
        <v>143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143</v>
      </c>
      <c r="C21" s="365"/>
      <c r="D21" s="365"/>
      <c r="E21" s="365" t="s">
        <v>143</v>
      </c>
      <c r="F21" s="365"/>
      <c r="G21" s="365"/>
      <c r="H21" s="365" t="s">
        <v>143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28">
        <v>2</v>
      </c>
      <c r="Q23" s="417" t="s">
        <v>55</v>
      </c>
      <c r="R23" s="418"/>
      <c r="S23" s="418"/>
      <c r="T23" s="419"/>
      <c r="U23" s="128">
        <v>3</v>
      </c>
      <c r="V23" s="417" t="s">
        <v>56</v>
      </c>
      <c r="W23" s="418"/>
      <c r="X23" s="418"/>
      <c r="Y23" s="419"/>
      <c r="Z23" s="128">
        <v>4</v>
      </c>
      <c r="AA23" s="417" t="s">
        <v>57</v>
      </c>
      <c r="AB23" s="418"/>
      <c r="AC23" s="418"/>
      <c r="AD23" s="419"/>
      <c r="AE23" s="128">
        <v>5</v>
      </c>
      <c r="AF23" s="417" t="s">
        <v>58</v>
      </c>
      <c r="AG23" s="418"/>
      <c r="AH23" s="418"/>
      <c r="AI23" s="419"/>
      <c r="AJ23" s="128">
        <v>6</v>
      </c>
      <c r="AK23" s="417" t="s">
        <v>134</v>
      </c>
      <c r="AL23" s="418"/>
      <c r="AM23" s="418"/>
      <c r="AN23" s="419"/>
      <c r="AO23" s="128">
        <v>7</v>
      </c>
      <c r="AP23" s="417" t="s">
        <v>135</v>
      </c>
      <c r="AQ23" s="418"/>
      <c r="AR23" s="418"/>
      <c r="AS23" s="419"/>
      <c r="AT23" s="128">
        <v>8</v>
      </c>
      <c r="AU23" s="417" t="s">
        <v>61</v>
      </c>
      <c r="AV23" s="418"/>
      <c r="AW23" s="418"/>
      <c r="AX23" s="419"/>
      <c r="AY23" s="128">
        <v>9</v>
      </c>
      <c r="AZ23" s="417" t="s">
        <v>62</v>
      </c>
      <c r="BA23" s="418"/>
      <c r="BB23" s="418"/>
      <c r="BC23" s="421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74" t="s">
        <v>145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143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143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143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143</v>
      </c>
      <c r="C28" s="365"/>
      <c r="D28" s="365"/>
      <c r="E28" s="365" t="s">
        <v>143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143</v>
      </c>
      <c r="C29" s="365"/>
      <c r="D29" s="365"/>
      <c r="E29" s="365"/>
      <c r="F29" s="365"/>
      <c r="G29" s="365"/>
      <c r="H29" s="365" t="s">
        <v>143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143</v>
      </c>
      <c r="F30" s="365"/>
      <c r="G30" s="365"/>
      <c r="H30" s="365" t="s">
        <v>143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143</v>
      </c>
      <c r="C31" s="365"/>
      <c r="D31" s="365"/>
      <c r="E31" s="365" t="s">
        <v>143</v>
      </c>
      <c r="F31" s="365"/>
      <c r="G31" s="365"/>
      <c r="H31" s="365" t="s">
        <v>143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28">
        <v>2</v>
      </c>
      <c r="Q33" s="417" t="s">
        <v>55</v>
      </c>
      <c r="R33" s="418"/>
      <c r="S33" s="418"/>
      <c r="T33" s="419"/>
      <c r="U33" s="128">
        <v>3</v>
      </c>
      <c r="V33" s="417" t="s">
        <v>56</v>
      </c>
      <c r="W33" s="418"/>
      <c r="X33" s="418"/>
      <c r="Y33" s="419"/>
      <c r="Z33" s="128">
        <v>4</v>
      </c>
      <c r="AA33" s="417" t="s">
        <v>57</v>
      </c>
      <c r="AB33" s="418"/>
      <c r="AC33" s="418"/>
      <c r="AD33" s="419"/>
      <c r="AE33" s="128">
        <v>5</v>
      </c>
      <c r="AF33" s="417" t="s">
        <v>58</v>
      </c>
      <c r="AG33" s="418"/>
      <c r="AH33" s="418"/>
      <c r="AI33" s="419"/>
      <c r="AJ33" s="128">
        <v>6</v>
      </c>
      <c r="AK33" s="417" t="s">
        <v>134</v>
      </c>
      <c r="AL33" s="418"/>
      <c r="AM33" s="418"/>
      <c r="AN33" s="419"/>
      <c r="AO33" s="128">
        <v>7</v>
      </c>
      <c r="AP33" s="417" t="s">
        <v>135</v>
      </c>
      <c r="AQ33" s="418"/>
      <c r="AR33" s="418"/>
      <c r="AS33" s="419"/>
      <c r="AT33" s="128">
        <v>8</v>
      </c>
      <c r="AU33" s="417" t="s">
        <v>61</v>
      </c>
      <c r="AV33" s="418"/>
      <c r="AW33" s="418"/>
      <c r="AX33" s="419"/>
      <c r="AY33" s="128">
        <v>9</v>
      </c>
      <c r="AZ33" s="417" t="s">
        <v>62</v>
      </c>
      <c r="BA33" s="418"/>
      <c r="BB33" s="418"/>
      <c r="BC33" s="421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74" t="s">
        <v>146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143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143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143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143</v>
      </c>
      <c r="C38" s="365"/>
      <c r="D38" s="365"/>
      <c r="E38" s="365" t="s">
        <v>143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143</v>
      </c>
      <c r="C39" s="365"/>
      <c r="D39" s="365"/>
      <c r="E39" s="365"/>
      <c r="F39" s="365"/>
      <c r="G39" s="365"/>
      <c r="H39" s="365" t="s">
        <v>143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143</v>
      </c>
      <c r="F40" s="365"/>
      <c r="G40" s="365"/>
      <c r="H40" s="365" t="s">
        <v>143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143</v>
      </c>
      <c r="C41" s="365"/>
      <c r="D41" s="365"/>
      <c r="E41" s="365" t="s">
        <v>143</v>
      </c>
      <c r="F41" s="365"/>
      <c r="G41" s="365"/>
      <c r="H41" s="365" t="s">
        <v>143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28">
        <v>2</v>
      </c>
      <c r="Q43" s="417" t="s">
        <v>55</v>
      </c>
      <c r="R43" s="418"/>
      <c r="S43" s="418"/>
      <c r="T43" s="419"/>
      <c r="U43" s="128">
        <v>3</v>
      </c>
      <c r="V43" s="417" t="s">
        <v>56</v>
      </c>
      <c r="W43" s="418"/>
      <c r="X43" s="418"/>
      <c r="Y43" s="419"/>
      <c r="Z43" s="128">
        <v>4</v>
      </c>
      <c r="AA43" s="417" t="s">
        <v>57</v>
      </c>
      <c r="AB43" s="418"/>
      <c r="AC43" s="418"/>
      <c r="AD43" s="419"/>
      <c r="AE43" s="128">
        <v>5</v>
      </c>
      <c r="AF43" s="417" t="s">
        <v>58</v>
      </c>
      <c r="AG43" s="418"/>
      <c r="AH43" s="418"/>
      <c r="AI43" s="419"/>
      <c r="AJ43" s="128">
        <v>6</v>
      </c>
      <c r="AK43" s="417" t="s">
        <v>134</v>
      </c>
      <c r="AL43" s="418"/>
      <c r="AM43" s="418"/>
      <c r="AN43" s="419"/>
      <c r="AO43" s="128">
        <v>7</v>
      </c>
      <c r="AP43" s="417" t="s">
        <v>135</v>
      </c>
      <c r="AQ43" s="418"/>
      <c r="AR43" s="418"/>
      <c r="AS43" s="419"/>
      <c r="AT43" s="128">
        <v>8</v>
      </c>
      <c r="AU43" s="417" t="s">
        <v>61</v>
      </c>
      <c r="AV43" s="418"/>
      <c r="AW43" s="418"/>
      <c r="AX43" s="419"/>
      <c r="AY43" s="128">
        <v>9</v>
      </c>
      <c r="AZ43" s="417" t="s">
        <v>62</v>
      </c>
      <c r="BA43" s="418"/>
      <c r="BB43" s="418"/>
      <c r="BC43" s="421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15" t="s">
        <v>147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143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143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143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143</v>
      </c>
      <c r="C48" s="365"/>
      <c r="D48" s="365"/>
      <c r="E48" s="365" t="s">
        <v>143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143</v>
      </c>
      <c r="C49" s="365"/>
      <c r="D49" s="365"/>
      <c r="E49" s="365"/>
      <c r="F49" s="365"/>
      <c r="G49" s="365"/>
      <c r="H49" s="365" t="s">
        <v>143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143</v>
      </c>
      <c r="F50" s="365"/>
      <c r="G50" s="365"/>
      <c r="H50" s="365" t="s">
        <v>143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143</v>
      </c>
      <c r="C51" s="365"/>
      <c r="D51" s="365"/>
      <c r="E51" s="365" t="s">
        <v>143</v>
      </c>
      <c r="F51" s="365"/>
      <c r="G51" s="365"/>
      <c r="H51" s="365" t="s">
        <v>143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28">
        <v>2</v>
      </c>
      <c r="Q53" s="417" t="s">
        <v>55</v>
      </c>
      <c r="R53" s="418"/>
      <c r="S53" s="418"/>
      <c r="T53" s="419"/>
      <c r="U53" s="128">
        <v>3</v>
      </c>
      <c r="V53" s="417" t="s">
        <v>56</v>
      </c>
      <c r="W53" s="418"/>
      <c r="X53" s="418"/>
      <c r="Y53" s="419"/>
      <c r="Z53" s="128">
        <v>4</v>
      </c>
      <c r="AA53" s="417" t="s">
        <v>57</v>
      </c>
      <c r="AB53" s="418"/>
      <c r="AC53" s="418"/>
      <c r="AD53" s="419"/>
      <c r="AE53" s="128">
        <v>5</v>
      </c>
      <c r="AF53" s="417" t="s">
        <v>58</v>
      </c>
      <c r="AG53" s="418"/>
      <c r="AH53" s="418"/>
      <c r="AI53" s="419"/>
      <c r="AJ53" s="128">
        <v>6</v>
      </c>
      <c r="AK53" s="417" t="s">
        <v>134</v>
      </c>
      <c r="AL53" s="418"/>
      <c r="AM53" s="418"/>
      <c r="AN53" s="419"/>
      <c r="AO53" s="128">
        <v>7</v>
      </c>
      <c r="AP53" s="417" t="s">
        <v>135</v>
      </c>
      <c r="AQ53" s="418"/>
      <c r="AR53" s="418"/>
      <c r="AS53" s="419"/>
      <c r="AT53" s="128">
        <v>8</v>
      </c>
      <c r="AU53" s="417" t="s">
        <v>61</v>
      </c>
      <c r="AV53" s="418"/>
      <c r="AW53" s="418"/>
      <c r="AX53" s="419"/>
      <c r="AY53" s="128">
        <v>9</v>
      </c>
      <c r="AZ53" s="417" t="s">
        <v>62</v>
      </c>
      <c r="BA53" s="418"/>
      <c r="BB53" s="418"/>
      <c r="BC53" s="421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2" t="s">
        <v>148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143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143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143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143</v>
      </c>
      <c r="C58" s="365"/>
      <c r="D58" s="365"/>
      <c r="E58" s="365" t="s">
        <v>143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143</v>
      </c>
      <c r="C59" s="365"/>
      <c r="D59" s="365"/>
      <c r="E59" s="365"/>
      <c r="F59" s="365"/>
      <c r="G59" s="365"/>
      <c r="H59" s="365" t="s">
        <v>143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143</v>
      </c>
      <c r="F60" s="365"/>
      <c r="G60" s="365"/>
      <c r="H60" s="365" t="s">
        <v>143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143</v>
      </c>
      <c r="C61" s="365"/>
      <c r="D61" s="365"/>
      <c r="E61" s="365" t="s">
        <v>143</v>
      </c>
      <c r="F61" s="365"/>
      <c r="G61" s="365"/>
      <c r="H61" s="365" t="s">
        <v>143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28">
        <v>2</v>
      </c>
      <c r="Q63" s="417" t="s">
        <v>55</v>
      </c>
      <c r="R63" s="418"/>
      <c r="S63" s="418"/>
      <c r="T63" s="419"/>
      <c r="U63" s="128">
        <v>3</v>
      </c>
      <c r="V63" s="417" t="s">
        <v>56</v>
      </c>
      <c r="W63" s="418"/>
      <c r="X63" s="418"/>
      <c r="Y63" s="419"/>
      <c r="Z63" s="128">
        <v>4</v>
      </c>
      <c r="AA63" s="417" t="s">
        <v>57</v>
      </c>
      <c r="AB63" s="418"/>
      <c r="AC63" s="418"/>
      <c r="AD63" s="419"/>
      <c r="AE63" s="128">
        <v>5</v>
      </c>
      <c r="AF63" s="417" t="s">
        <v>58</v>
      </c>
      <c r="AG63" s="418"/>
      <c r="AH63" s="418"/>
      <c r="AI63" s="419"/>
      <c r="AJ63" s="128">
        <v>6</v>
      </c>
      <c r="AK63" s="417" t="s">
        <v>134</v>
      </c>
      <c r="AL63" s="418"/>
      <c r="AM63" s="418"/>
      <c r="AN63" s="419"/>
      <c r="AO63" s="128">
        <v>7</v>
      </c>
      <c r="AP63" s="417" t="s">
        <v>135</v>
      </c>
      <c r="AQ63" s="418"/>
      <c r="AR63" s="418"/>
      <c r="AS63" s="419"/>
      <c r="AT63" s="128">
        <v>8</v>
      </c>
      <c r="AU63" s="417" t="s">
        <v>61</v>
      </c>
      <c r="AV63" s="418"/>
      <c r="AW63" s="418"/>
      <c r="AX63" s="419"/>
      <c r="AY63" s="128">
        <v>9</v>
      </c>
      <c r="AZ63" s="417" t="s">
        <v>62</v>
      </c>
      <c r="BA63" s="418"/>
      <c r="BB63" s="418"/>
      <c r="BC63" s="421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74" t="s">
        <v>149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143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143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143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143</v>
      </c>
      <c r="C68" s="365"/>
      <c r="D68" s="365"/>
      <c r="E68" s="365" t="s">
        <v>143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143</v>
      </c>
      <c r="C69" s="365"/>
      <c r="D69" s="365"/>
      <c r="E69" s="365"/>
      <c r="F69" s="365"/>
      <c r="G69" s="365"/>
      <c r="H69" s="365" t="s">
        <v>143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143</v>
      </c>
      <c r="F70" s="365"/>
      <c r="G70" s="365"/>
      <c r="H70" s="365" t="s">
        <v>143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143</v>
      </c>
      <c r="C71" s="365"/>
      <c r="D71" s="365"/>
      <c r="E71" s="365" t="s">
        <v>143</v>
      </c>
      <c r="F71" s="365"/>
      <c r="G71" s="365"/>
      <c r="H71" s="365" t="s">
        <v>143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28">
        <v>2</v>
      </c>
      <c r="Q73" s="417" t="s">
        <v>55</v>
      </c>
      <c r="R73" s="418"/>
      <c r="S73" s="418"/>
      <c r="T73" s="419"/>
      <c r="U73" s="128">
        <v>3</v>
      </c>
      <c r="V73" s="417" t="s">
        <v>56</v>
      </c>
      <c r="W73" s="418"/>
      <c r="X73" s="418"/>
      <c r="Y73" s="419"/>
      <c r="Z73" s="128">
        <v>4</v>
      </c>
      <c r="AA73" s="417" t="s">
        <v>57</v>
      </c>
      <c r="AB73" s="418"/>
      <c r="AC73" s="418"/>
      <c r="AD73" s="419"/>
      <c r="AE73" s="128">
        <v>5</v>
      </c>
      <c r="AF73" s="417" t="s">
        <v>58</v>
      </c>
      <c r="AG73" s="418"/>
      <c r="AH73" s="418"/>
      <c r="AI73" s="419"/>
      <c r="AJ73" s="128">
        <v>6</v>
      </c>
      <c r="AK73" s="417" t="s">
        <v>134</v>
      </c>
      <c r="AL73" s="418"/>
      <c r="AM73" s="418"/>
      <c r="AN73" s="419"/>
      <c r="AO73" s="128">
        <v>7</v>
      </c>
      <c r="AP73" s="417" t="s">
        <v>135</v>
      </c>
      <c r="AQ73" s="418"/>
      <c r="AR73" s="418"/>
      <c r="AS73" s="419"/>
      <c r="AT73" s="128">
        <v>8</v>
      </c>
      <c r="AU73" s="417" t="s">
        <v>61</v>
      </c>
      <c r="AV73" s="418"/>
      <c r="AW73" s="418"/>
      <c r="AX73" s="419"/>
      <c r="AY73" s="128">
        <v>9</v>
      </c>
      <c r="AZ73" s="417" t="s">
        <v>62</v>
      </c>
      <c r="BA73" s="418"/>
      <c r="BB73" s="418"/>
      <c r="BC73" s="421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74" t="s">
        <v>150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143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143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143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143</v>
      </c>
      <c r="C78" s="365"/>
      <c r="D78" s="365"/>
      <c r="E78" s="365" t="s">
        <v>143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143</v>
      </c>
      <c r="C79" s="365"/>
      <c r="D79" s="365"/>
      <c r="E79" s="365"/>
      <c r="F79" s="365"/>
      <c r="G79" s="365"/>
      <c r="H79" s="365" t="s">
        <v>143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143</v>
      </c>
      <c r="F80" s="365"/>
      <c r="G80" s="365"/>
      <c r="H80" s="365" t="s">
        <v>143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143</v>
      </c>
      <c r="C81" s="365"/>
      <c r="D81" s="365"/>
      <c r="E81" s="365" t="s">
        <v>143</v>
      </c>
      <c r="F81" s="365"/>
      <c r="G81" s="365"/>
      <c r="H81" s="365" t="s">
        <v>143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28">
        <v>2</v>
      </c>
      <c r="Q84" s="417" t="s">
        <v>55</v>
      </c>
      <c r="R84" s="418"/>
      <c r="S84" s="418"/>
      <c r="T84" s="419"/>
      <c r="U84" s="128">
        <v>3</v>
      </c>
      <c r="V84" s="417" t="s">
        <v>56</v>
      </c>
      <c r="W84" s="418"/>
      <c r="X84" s="418"/>
      <c r="Y84" s="419"/>
      <c r="Z84" s="128">
        <v>4</v>
      </c>
      <c r="AA84" s="417" t="s">
        <v>57</v>
      </c>
      <c r="AB84" s="418"/>
      <c r="AC84" s="418"/>
      <c r="AD84" s="419"/>
      <c r="AE84" s="128">
        <v>5</v>
      </c>
      <c r="AF84" s="417" t="s">
        <v>58</v>
      </c>
      <c r="AG84" s="418"/>
      <c r="AH84" s="418"/>
      <c r="AI84" s="419"/>
      <c r="AJ84" s="128">
        <v>6</v>
      </c>
      <c r="AK84" s="417" t="s">
        <v>134</v>
      </c>
      <c r="AL84" s="418"/>
      <c r="AM84" s="418"/>
      <c r="AN84" s="419"/>
      <c r="AO84" s="128">
        <v>7</v>
      </c>
      <c r="AP84" s="417" t="s">
        <v>135</v>
      </c>
      <c r="AQ84" s="418"/>
      <c r="AR84" s="418"/>
      <c r="AS84" s="419"/>
      <c r="AT84" s="128">
        <v>8</v>
      </c>
      <c r="AU84" s="417" t="s">
        <v>61</v>
      </c>
      <c r="AV84" s="418"/>
      <c r="AW84" s="418"/>
      <c r="AX84" s="419"/>
      <c r="AY84" s="128">
        <v>9</v>
      </c>
      <c r="AZ84" s="417" t="s">
        <v>62</v>
      </c>
      <c r="BA84" s="418"/>
      <c r="BB84" s="418"/>
      <c r="BC84" s="421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15" t="s">
        <v>151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143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143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143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143</v>
      </c>
      <c r="C89" s="365"/>
      <c r="D89" s="365"/>
      <c r="E89" s="365" t="s">
        <v>143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143</v>
      </c>
      <c r="C90" s="365"/>
      <c r="D90" s="365"/>
      <c r="E90" s="365"/>
      <c r="F90" s="365"/>
      <c r="G90" s="365"/>
      <c r="H90" s="365" t="s">
        <v>143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143</v>
      </c>
      <c r="F91" s="365"/>
      <c r="G91" s="365"/>
      <c r="H91" s="365" t="s">
        <v>143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143</v>
      </c>
      <c r="C92" s="365"/>
      <c r="D92" s="365"/>
      <c r="E92" s="365" t="s">
        <v>143</v>
      </c>
      <c r="F92" s="365"/>
      <c r="G92" s="365"/>
      <c r="H92" s="365" t="s">
        <v>143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28">
        <v>2</v>
      </c>
      <c r="Q94" s="417" t="s">
        <v>55</v>
      </c>
      <c r="R94" s="418"/>
      <c r="S94" s="418"/>
      <c r="T94" s="419"/>
      <c r="U94" s="128">
        <v>3</v>
      </c>
      <c r="V94" s="417" t="s">
        <v>56</v>
      </c>
      <c r="W94" s="418"/>
      <c r="X94" s="418"/>
      <c r="Y94" s="419"/>
      <c r="Z94" s="128">
        <v>4</v>
      </c>
      <c r="AA94" s="417" t="s">
        <v>57</v>
      </c>
      <c r="AB94" s="418"/>
      <c r="AC94" s="418"/>
      <c r="AD94" s="419"/>
      <c r="AE94" s="128">
        <v>5</v>
      </c>
      <c r="AF94" s="417" t="s">
        <v>58</v>
      </c>
      <c r="AG94" s="418"/>
      <c r="AH94" s="418"/>
      <c r="AI94" s="419"/>
      <c r="AJ94" s="128">
        <v>6</v>
      </c>
      <c r="AK94" s="417" t="s">
        <v>134</v>
      </c>
      <c r="AL94" s="418"/>
      <c r="AM94" s="418"/>
      <c r="AN94" s="419"/>
      <c r="AO94" s="128">
        <v>7</v>
      </c>
      <c r="AP94" s="417" t="s">
        <v>135</v>
      </c>
      <c r="AQ94" s="418"/>
      <c r="AR94" s="418"/>
      <c r="AS94" s="419"/>
      <c r="AT94" s="128">
        <v>8</v>
      </c>
      <c r="AU94" s="417" t="s">
        <v>61</v>
      </c>
      <c r="AV94" s="418"/>
      <c r="AW94" s="418"/>
      <c r="AX94" s="419"/>
      <c r="AY94" s="128">
        <v>9</v>
      </c>
      <c r="AZ94" s="417" t="s">
        <v>62</v>
      </c>
      <c r="BA94" s="418"/>
      <c r="BB94" s="418"/>
      <c r="BC94" s="421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2" t="s">
        <v>152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143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143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143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143</v>
      </c>
      <c r="C99" s="365"/>
      <c r="D99" s="365"/>
      <c r="E99" s="365" t="s">
        <v>143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143</v>
      </c>
      <c r="C100" s="365"/>
      <c r="D100" s="365"/>
      <c r="E100" s="365"/>
      <c r="F100" s="365"/>
      <c r="G100" s="365"/>
      <c r="H100" s="365" t="s">
        <v>143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143</v>
      </c>
      <c r="F101" s="365"/>
      <c r="G101" s="365"/>
      <c r="H101" s="365" t="s">
        <v>143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143</v>
      </c>
      <c r="C102" s="365"/>
      <c r="D102" s="365"/>
      <c r="E102" s="365" t="s">
        <v>143</v>
      </c>
      <c r="F102" s="365"/>
      <c r="G102" s="365"/>
      <c r="H102" s="365" t="s">
        <v>143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28">
        <v>2</v>
      </c>
      <c r="Q104" s="417" t="s">
        <v>55</v>
      </c>
      <c r="R104" s="418"/>
      <c r="S104" s="418"/>
      <c r="T104" s="419"/>
      <c r="U104" s="128">
        <v>3</v>
      </c>
      <c r="V104" s="417" t="s">
        <v>56</v>
      </c>
      <c r="W104" s="418"/>
      <c r="X104" s="418"/>
      <c r="Y104" s="419"/>
      <c r="Z104" s="128">
        <v>4</v>
      </c>
      <c r="AA104" s="417" t="s">
        <v>57</v>
      </c>
      <c r="AB104" s="418"/>
      <c r="AC104" s="418"/>
      <c r="AD104" s="419"/>
      <c r="AE104" s="128">
        <v>5</v>
      </c>
      <c r="AF104" s="417" t="s">
        <v>58</v>
      </c>
      <c r="AG104" s="418"/>
      <c r="AH104" s="418"/>
      <c r="AI104" s="419"/>
      <c r="AJ104" s="128">
        <v>6</v>
      </c>
      <c r="AK104" s="417" t="s">
        <v>134</v>
      </c>
      <c r="AL104" s="418"/>
      <c r="AM104" s="418"/>
      <c r="AN104" s="419"/>
      <c r="AO104" s="128">
        <v>7</v>
      </c>
      <c r="AP104" s="417" t="s">
        <v>135</v>
      </c>
      <c r="AQ104" s="418"/>
      <c r="AR104" s="418"/>
      <c r="AS104" s="419"/>
      <c r="AT104" s="128">
        <v>8</v>
      </c>
      <c r="AU104" s="417" t="s">
        <v>61</v>
      </c>
      <c r="AV104" s="418"/>
      <c r="AW104" s="418"/>
      <c r="AX104" s="419"/>
      <c r="AY104" s="128">
        <v>9</v>
      </c>
      <c r="AZ104" s="417" t="s">
        <v>62</v>
      </c>
      <c r="BA104" s="418"/>
      <c r="BB104" s="418"/>
      <c r="BC104" s="421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153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143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143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143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143</v>
      </c>
      <c r="C109" s="423"/>
      <c r="D109" s="423"/>
      <c r="E109" s="423" t="s">
        <v>143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143</v>
      </c>
      <c r="C110" s="423"/>
      <c r="D110" s="423"/>
      <c r="E110" s="423"/>
      <c r="F110" s="423"/>
      <c r="G110" s="423"/>
      <c r="H110" s="423" t="s">
        <v>143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143</v>
      </c>
      <c r="F111" s="423"/>
      <c r="G111" s="423"/>
      <c r="H111" s="423" t="s">
        <v>143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143</v>
      </c>
      <c r="C112" s="423"/>
      <c r="D112" s="423"/>
      <c r="E112" s="423" t="s">
        <v>143</v>
      </c>
      <c r="F112" s="423"/>
      <c r="G112" s="423"/>
      <c r="H112" s="423" t="s">
        <v>143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28">
        <v>2</v>
      </c>
      <c r="Q114" s="417" t="s">
        <v>55</v>
      </c>
      <c r="R114" s="418"/>
      <c r="S114" s="418"/>
      <c r="T114" s="419"/>
      <c r="U114" s="128">
        <v>3</v>
      </c>
      <c r="V114" s="417" t="s">
        <v>56</v>
      </c>
      <c r="W114" s="418"/>
      <c r="X114" s="418"/>
      <c r="Y114" s="419"/>
      <c r="Z114" s="128">
        <v>4</v>
      </c>
      <c r="AA114" s="417" t="s">
        <v>57</v>
      </c>
      <c r="AB114" s="418"/>
      <c r="AC114" s="418"/>
      <c r="AD114" s="419"/>
      <c r="AE114" s="128">
        <v>5</v>
      </c>
      <c r="AF114" s="417" t="s">
        <v>58</v>
      </c>
      <c r="AG114" s="418"/>
      <c r="AH114" s="418"/>
      <c r="AI114" s="419"/>
      <c r="AJ114" s="128">
        <v>6</v>
      </c>
      <c r="AK114" s="417" t="s">
        <v>134</v>
      </c>
      <c r="AL114" s="418"/>
      <c r="AM114" s="418"/>
      <c r="AN114" s="419"/>
      <c r="AO114" s="128">
        <v>7</v>
      </c>
      <c r="AP114" s="417" t="s">
        <v>135</v>
      </c>
      <c r="AQ114" s="418"/>
      <c r="AR114" s="418"/>
      <c r="AS114" s="419"/>
      <c r="AT114" s="128">
        <v>8</v>
      </c>
      <c r="AU114" s="417" t="s">
        <v>61</v>
      </c>
      <c r="AV114" s="418"/>
      <c r="AW114" s="418"/>
      <c r="AX114" s="419"/>
      <c r="AY114" s="128">
        <v>9</v>
      </c>
      <c r="AZ114" s="417" t="s">
        <v>62</v>
      </c>
      <c r="BA114" s="418"/>
      <c r="BB114" s="418"/>
      <c r="BC114" s="421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154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143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143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143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143</v>
      </c>
      <c r="C119" s="423"/>
      <c r="D119" s="423"/>
      <c r="E119" s="423" t="s">
        <v>143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143</v>
      </c>
      <c r="C120" s="423"/>
      <c r="D120" s="423"/>
      <c r="E120" s="423"/>
      <c r="F120" s="423"/>
      <c r="G120" s="423"/>
      <c r="H120" s="423" t="s">
        <v>143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143</v>
      </c>
      <c r="F121" s="423"/>
      <c r="G121" s="423"/>
      <c r="H121" s="423" t="s">
        <v>143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143</v>
      </c>
      <c r="C122" s="423"/>
      <c r="D122" s="423"/>
      <c r="E122" s="423" t="s">
        <v>143</v>
      </c>
      <c r="F122" s="423"/>
      <c r="G122" s="423"/>
      <c r="H122" s="423" t="s">
        <v>143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9</v>
      </c>
      <c r="H4" s="147" t="s">
        <v>53</v>
      </c>
      <c r="K4" s="299">
        <f>COUNTIFS(ローデータ!B12:B1011,1,ローデータ!G12:G1011,$G$4)</f>
        <v>41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11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5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41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41</v>
      </c>
      <c r="D16" s="56">
        <f>SUM(B16:C16)</f>
        <v>41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29</v>
      </c>
      <c r="C23" s="289"/>
      <c r="D23" s="288">
        <f>COUNTIFS(ローデータ!$B$12:$B$1011,1,ローデータ!$G$12:$G$1011,$G$4,ローデータ!$K$12:$K$1011,D21)</f>
        <v>4</v>
      </c>
      <c r="E23" s="289"/>
      <c r="F23" s="288">
        <f>COUNTIFS(ローデータ!$B$12:$B$1011,1,ローデータ!$G$12:$G$1011,$G$4,ローデータ!$K$12:$K$1011,F21)</f>
        <v>8</v>
      </c>
      <c r="G23" s="290"/>
      <c r="H23" s="289"/>
      <c r="I23" s="56">
        <f>SUM(B23:H23)</f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15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7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27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29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8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8</v>
      </c>
      <c r="H44" s="89">
        <f>COUNTIFS(ローデータ!$B$12:$B$1011,1,ローデータ!$G$12:$G$1011,$G$4,ローデータ!$K$12:$K$1011,$F$21,ローデータ!$S$12:$S$1011,H41)</f>
        <v>8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8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4</v>
      </c>
      <c r="D50" s="91">
        <f>SUMIFS(ローデータ!O12:O1011,ローデータ!$B$12:$B$1011,1,ローデータ!$G$12:$G$1011,$G$4,ローデータ!$K$12:$K$1011,$F$21)</f>
        <v>4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9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5</v>
      </c>
      <c r="J50" s="91">
        <f>SUMIFS(ローデータ!V12:V1011,ローデータ!$B$12:$B$1011,1,ローデータ!$G$12:$G$1011,$G$4,ローデータ!$K$12:$K$1011,$F$21)</f>
        <v>4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5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11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11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5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5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5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0" t="s">
        <v>50</v>
      </c>
      <c r="B68" s="311"/>
      <c r="C68" s="100">
        <f>SUM(C59:C67)</f>
        <v>41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0</v>
      </c>
      <c r="D75" s="289"/>
      <c r="E75" s="288">
        <f>COUNTIFS(ローデータ!$B$12:$B$1011,1,ローデータ!$G$12:$G$1011,$G$4,ローデータ!$H$12:$H$1011,$A$75,ローデータ!$K$12:$K$1011,E73)</f>
        <v>0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6</v>
      </c>
      <c r="D76" s="289"/>
      <c r="E76" s="288">
        <f>COUNTIFS(ローデータ!$B$12:$B$1011,1,ローデータ!$G$12:$G$1011,$G$4,ローデータ!$H$12:$H$1011,$A$76,ローデータ!$K$12:$K$1011,E73)</f>
        <v>1</v>
      </c>
      <c r="F76" s="289"/>
      <c r="G76" s="288">
        <f>COUNTIFS(ローデータ!$B$12:$B$1011,1,ローデータ!$G$12:$G$1011,$G$4,ローデータ!$H$12:$H$1011,$A$76,ローデータ!$K$12:$K$1011,G73)</f>
        <v>3</v>
      </c>
      <c r="H76" s="290"/>
      <c r="I76" s="290"/>
      <c r="J76" s="104">
        <f t="shared" si="2"/>
        <v>10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2</v>
      </c>
      <c r="D77" s="289"/>
      <c r="E77" s="288">
        <f>COUNTIFS(ローデータ!$B$12:$B$1011,1,ローデータ!$G$12:$G$1011,$G$4,ローデータ!$H$12:$H$1011,$A$77,ローデータ!$K$12:$K$1011,E73)</f>
        <v>0</v>
      </c>
      <c r="F77" s="289"/>
      <c r="G77" s="288">
        <f>COUNTIFS(ローデータ!$B$12:$B$1011,1,ローデータ!$G$12:$G$1011,$G$4,ローデータ!$H$12:$H$1011,$A$77,ローデータ!$K$12:$K$1011,G73)</f>
        <v>3</v>
      </c>
      <c r="H77" s="290"/>
      <c r="I77" s="290"/>
      <c r="J77" s="104">
        <f t="shared" si="2"/>
        <v>5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7</v>
      </c>
      <c r="D78" s="289"/>
      <c r="E78" s="288">
        <f>COUNTIFS(ローデータ!$B$12:$B$1011,1,ローデータ!$G$12:$G$1011,$G$4,ローデータ!$H$12:$H$1011,$A$78,ローデータ!$K$12:$K$1011,E73)</f>
        <v>2</v>
      </c>
      <c r="F78" s="289"/>
      <c r="G78" s="288">
        <f>COUNTIFS(ローデータ!$B$12:$B$1011,1,ローデータ!$G$12:$G$1011,$G$4,ローデータ!$H$12:$H$1011,$A$78,ローデータ!$K$12:$K$1011,G73)</f>
        <v>2</v>
      </c>
      <c r="H78" s="290"/>
      <c r="I78" s="290"/>
      <c r="J78" s="104">
        <f t="shared" si="2"/>
        <v>11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3</v>
      </c>
      <c r="D79" s="289"/>
      <c r="E79" s="288">
        <f>COUNTIFS(ローデータ!$B$12:$B$1011,1,ローデータ!$G$12:$G$1011,$G$4,ローデータ!$H$12:$H$1011,$A$79,ローデータ!$K$12:$K$1011,E73)</f>
        <v>0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5</v>
      </c>
      <c r="D80" s="289"/>
      <c r="E80" s="288">
        <f>COUNTIFS(ローデータ!$B$12:$B$1011,1,ローデータ!$G$12:$G$1011,$G$4,ローデータ!$H$12:$H$1011,$A$80,ローデータ!$K$12:$K$1011,E73)</f>
        <v>0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5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5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5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1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0</v>
      </c>
      <c r="D83" s="329"/>
      <c r="E83" s="328">
        <f>COUNTIFS(ローデータ!$B$12:$B$1011,1,ローデータ!$G$12:$G$1011,$G$4,ローデータ!$H$12:$H$1011,$A$83,ローデータ!$K$12:$K$1011,E73)</f>
        <v>0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0</v>
      </c>
    </row>
    <row r="84" spans="1:17" ht="14.1" customHeight="1" thickTop="1" x14ac:dyDescent="0.15">
      <c r="A84" s="310" t="s">
        <v>50</v>
      </c>
      <c r="B84" s="311"/>
      <c r="C84" s="331">
        <f>SUM(C75:D83)</f>
        <v>29</v>
      </c>
      <c r="D84" s="332"/>
      <c r="E84" s="331">
        <f>SUM(E75:F83)</f>
        <v>4</v>
      </c>
      <c r="F84" s="332"/>
      <c r="G84" s="333">
        <f>SUM(G75:I83)</f>
        <v>8</v>
      </c>
      <c r="H84" s="333"/>
      <c r="I84" s="331"/>
      <c r="J84" s="106">
        <f t="shared" si="2"/>
        <v>41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3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2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3</v>
      </c>
      <c r="O95" s="88">
        <f>SUMIFS(ローデータ!$P$12:$P$1011,ローデータ!$B$12:$B$1011,1,ローデータ!$G$12:$G$1011,$G$4,ローデータ!$K$12:$K$1011,$B$21,ローデータ!$H$12:$H$1011,J95)</f>
        <v>4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2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3</v>
      </c>
      <c r="N97" s="88">
        <f>SUMIFS(ローデータ!$O$12:$O$1011,ローデータ!$B$12:$B$1011,1,ローデータ!$G$12:$G$1011,$G$4,ローデータ!$K$12:$K$1011,$B$21,ローデータ!$H$12:$H$1011,J97)</f>
        <v>3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7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5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5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3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5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2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5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4</v>
      </c>
      <c r="M101" s="103">
        <f>SUM(M92:M100)</f>
        <v>15</v>
      </c>
      <c r="N101" s="103">
        <f>SUM(N92:N100)</f>
        <v>10</v>
      </c>
      <c r="O101" s="103">
        <f>SUM(O92:O100)</f>
        <v>7</v>
      </c>
      <c r="P101" s="103">
        <f>SUM(P92:P100)</f>
        <v>0</v>
      </c>
      <c r="Q101" s="103">
        <f t="shared" si="3"/>
        <v>36</v>
      </c>
    </row>
    <row r="102" spans="1:17" ht="14.1" customHeight="1" x14ac:dyDescent="0.15">
      <c r="A102" s="140" t="s">
        <v>50</v>
      </c>
      <c r="B102" s="141"/>
      <c r="C102" s="56">
        <f>SUM(C93:C101)</f>
        <v>27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1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8" t="s">
        <v>50</v>
      </c>
      <c r="B118" s="349"/>
      <c r="C118" s="109">
        <f>SUM(C109:C117)</f>
        <v>4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4</v>
      </c>
      <c r="G118" s="78"/>
      <c r="H118" s="348" t="s">
        <v>50</v>
      </c>
      <c r="I118" s="349"/>
      <c r="J118" s="109">
        <f t="shared" ref="J118:P118" si="8">SUM(J109:J117)</f>
        <v>2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1</v>
      </c>
      <c r="P118" s="109">
        <f t="shared" si="8"/>
        <v>0</v>
      </c>
      <c r="Q118" s="109">
        <f t="shared" si="5"/>
        <v>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3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8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8</v>
      </c>
      <c r="I136" s="111">
        <f>SUM(I127:I135)</f>
        <v>8</v>
      </c>
      <c r="J136" s="109">
        <f>SUM(J127:J135)</f>
        <v>0</v>
      </c>
      <c r="K136" s="109">
        <f>SUM(K127:K135)</f>
        <v>0</v>
      </c>
      <c r="L136" s="109">
        <f t="shared" si="9"/>
        <v>8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1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4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1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2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3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2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3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1</v>
      </c>
      <c r="D152" s="56">
        <f>SUM(D143:D151)</f>
        <v>4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9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4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10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29</v>
      </c>
      <c r="G159" s="289"/>
      <c r="H159" s="288">
        <f>COUNTIFS(ローデータ!$B$12:$B$1011,1,ローデータ!$G$12:$G$1011,$G$4,ローデータ!$I$12:$I$1011,$C$14,ローデータ!$K$12:$K$1011,H157)</f>
        <v>4</v>
      </c>
      <c r="I159" s="289"/>
      <c r="J159" s="288">
        <f>COUNTIFS(ローデータ!$B$12:$B$1011,1,ローデータ!$G$12:$G$1011,$G$4,ローデータ!$I$12:$I$1011,$C$14,ローデータ!$K$12:$K$1011,J157)</f>
        <v>8</v>
      </c>
      <c r="K159" s="290"/>
      <c r="L159" s="289"/>
      <c r="M159" s="56">
        <f t="shared" ref="M159:M171" si="16">SUM(F159:L159)</f>
        <v>41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29</v>
      </c>
      <c r="G171" s="289"/>
      <c r="H171" s="288">
        <f>SUM(H159:I170)</f>
        <v>4</v>
      </c>
      <c r="I171" s="289"/>
      <c r="J171" s="288">
        <f>SUM(J159:L170)</f>
        <v>8</v>
      </c>
      <c r="K171" s="290"/>
      <c r="L171" s="289"/>
      <c r="M171" s="56">
        <f t="shared" si="16"/>
        <v>41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27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29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27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29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15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7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36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4</v>
      </c>
      <c r="G210" s="95">
        <f t="shared" ref="G210:I210" si="19">SUM(G198:G209)</f>
        <v>15</v>
      </c>
      <c r="H210" s="95">
        <f>SUM(H198:H209)</f>
        <v>10</v>
      </c>
      <c r="I210" s="95">
        <f t="shared" si="19"/>
        <v>7</v>
      </c>
      <c r="J210" s="95">
        <f>SUM(J198:J209)</f>
        <v>0</v>
      </c>
      <c r="K210" s="119">
        <f t="shared" si="18"/>
        <v>36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4</v>
      </c>
      <c r="G228" s="56">
        <f>SUM(G216:G227)</f>
        <v>0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5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2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1</v>
      </c>
      <c r="L246" s="95">
        <f t="shared" si="22"/>
        <v>0</v>
      </c>
      <c r="M246" s="56">
        <f t="shared" si="21"/>
        <v>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8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8</v>
      </c>
      <c r="L254" s="56">
        <f>COUNTIFS(ローデータ!$B$12:$B$1011,1,ローデータ!$G$12:$G$1011,$G$4,ローデータ!$I$12:$I$1011,$C$14,ローデータ!$K$12:$K$1011,$F$21,ローデータ!$S$12:$S$1011,L251)</f>
        <v>8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8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8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8</v>
      </c>
      <c r="L266" s="95">
        <f>SUM(L254:L265)</f>
        <v>8</v>
      </c>
      <c r="M266" s="95">
        <f>SUM(M254:M265)</f>
        <v>0</v>
      </c>
      <c r="N266" s="95">
        <f>SUM(N254:N265)</f>
        <v>0</v>
      </c>
      <c r="O266" s="56">
        <f>SUM(L266:N266)</f>
        <v>8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5</v>
      </c>
      <c r="N272" s="95">
        <f>SUMIFS(ローデータ!$V$12:$V$1011,ローデータ!$B$12:$B$1011,1,ローデータ!$G$12:$G$1011,$G$4,ローデータ!$I$12:$I$1011,$C$14,ローデータ!$K$12:$K$1011,$F$21)</f>
        <v>4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10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5</v>
      </c>
      <c r="N284" s="95">
        <f t="shared" si="29"/>
        <v>4</v>
      </c>
      <c r="O284" s="95">
        <f t="shared" si="29"/>
        <v>0</v>
      </c>
      <c r="P284" s="95">
        <f t="shared" si="29"/>
        <v>0</v>
      </c>
      <c r="Q284" s="95">
        <f t="shared" si="29"/>
        <v>1</v>
      </c>
      <c r="R284" s="95">
        <f t="shared" si="29"/>
        <v>0</v>
      </c>
      <c r="S284" s="56">
        <f t="shared" si="27"/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5" t="s">
        <v>87</v>
      </c>
      <c r="B3" s="365" t="s">
        <v>108</v>
      </c>
      <c r="C3" s="365"/>
      <c r="D3" s="365"/>
      <c r="E3" s="365" t="s">
        <v>109</v>
      </c>
      <c r="F3" s="365"/>
      <c r="G3" s="365"/>
      <c r="H3" s="365" t="s">
        <v>93</v>
      </c>
      <c r="I3" s="365"/>
      <c r="J3" s="365"/>
      <c r="K3" s="36">
        <v>1</v>
      </c>
      <c r="L3" s="417" t="s">
        <v>54</v>
      </c>
      <c r="M3" s="418"/>
      <c r="N3" s="418"/>
      <c r="O3" s="419"/>
      <c r="P3" s="151">
        <v>2</v>
      </c>
      <c r="Q3" s="417" t="s">
        <v>55</v>
      </c>
      <c r="R3" s="418"/>
      <c r="S3" s="418"/>
      <c r="T3" s="419"/>
      <c r="U3" s="151">
        <v>3</v>
      </c>
      <c r="V3" s="417" t="s">
        <v>56</v>
      </c>
      <c r="W3" s="418"/>
      <c r="X3" s="418"/>
      <c r="Y3" s="419"/>
      <c r="Z3" s="151">
        <v>4</v>
      </c>
      <c r="AA3" s="417" t="s">
        <v>57</v>
      </c>
      <c r="AB3" s="418"/>
      <c r="AC3" s="418"/>
      <c r="AD3" s="419"/>
      <c r="AE3" s="151">
        <v>5</v>
      </c>
      <c r="AF3" s="417" t="s">
        <v>58</v>
      </c>
      <c r="AG3" s="418"/>
      <c r="AH3" s="418"/>
      <c r="AI3" s="419"/>
      <c r="AJ3" s="151">
        <v>6</v>
      </c>
      <c r="AK3" s="417" t="s">
        <v>134</v>
      </c>
      <c r="AL3" s="418"/>
      <c r="AM3" s="418"/>
      <c r="AN3" s="419"/>
      <c r="AO3" s="151">
        <v>7</v>
      </c>
      <c r="AP3" s="417" t="s">
        <v>135</v>
      </c>
      <c r="AQ3" s="418"/>
      <c r="AR3" s="418"/>
      <c r="AS3" s="419"/>
      <c r="AT3" s="151">
        <v>8</v>
      </c>
      <c r="AU3" s="417" t="s">
        <v>61</v>
      </c>
      <c r="AV3" s="418"/>
      <c r="AW3" s="418"/>
      <c r="AX3" s="419"/>
      <c r="AY3" s="151">
        <v>9</v>
      </c>
      <c r="AZ3" s="417" t="s">
        <v>62</v>
      </c>
      <c r="BA3" s="418"/>
      <c r="BB3" s="418"/>
      <c r="BC3" s="421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5"/>
      <c r="B5" s="382" t="s">
        <v>29</v>
      </c>
      <c r="C5" s="382"/>
      <c r="D5" s="382"/>
      <c r="E5" s="382"/>
      <c r="F5" s="382"/>
      <c r="G5" s="382"/>
      <c r="H5" s="382"/>
      <c r="I5" s="382"/>
      <c r="J5" s="382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5"/>
      <c r="B6" s="365"/>
      <c r="C6" s="365"/>
      <c r="D6" s="365"/>
      <c r="E6" s="365" t="s">
        <v>29</v>
      </c>
      <c r="F6" s="365"/>
      <c r="G6" s="365"/>
      <c r="H6" s="365"/>
      <c r="I6" s="365"/>
      <c r="J6" s="365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5"/>
      <c r="B7" s="365"/>
      <c r="C7" s="365"/>
      <c r="D7" s="365"/>
      <c r="E7" s="365"/>
      <c r="F7" s="365"/>
      <c r="G7" s="365"/>
      <c r="H7" s="365" t="s">
        <v>29</v>
      </c>
      <c r="I7" s="365"/>
      <c r="J7" s="365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5"/>
      <c r="B8" s="365" t="s">
        <v>29</v>
      </c>
      <c r="C8" s="365"/>
      <c r="D8" s="365"/>
      <c r="E8" s="365" t="s">
        <v>29</v>
      </c>
      <c r="F8" s="365"/>
      <c r="G8" s="365"/>
      <c r="H8" s="365"/>
      <c r="I8" s="365"/>
      <c r="J8" s="365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5"/>
      <c r="B9" s="365" t="s">
        <v>29</v>
      </c>
      <c r="C9" s="365"/>
      <c r="D9" s="365"/>
      <c r="E9" s="365"/>
      <c r="F9" s="365"/>
      <c r="G9" s="365"/>
      <c r="H9" s="365" t="s">
        <v>29</v>
      </c>
      <c r="I9" s="365"/>
      <c r="J9" s="365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5"/>
      <c r="B10" s="365"/>
      <c r="C10" s="365"/>
      <c r="D10" s="365"/>
      <c r="E10" s="365" t="s">
        <v>29</v>
      </c>
      <c r="F10" s="365"/>
      <c r="G10" s="365"/>
      <c r="H10" s="365" t="s">
        <v>29</v>
      </c>
      <c r="I10" s="365"/>
      <c r="J10" s="365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5"/>
      <c r="B11" s="365" t="s">
        <v>29</v>
      </c>
      <c r="C11" s="365"/>
      <c r="D11" s="365"/>
      <c r="E11" s="365" t="s">
        <v>29</v>
      </c>
      <c r="F11" s="365"/>
      <c r="G11" s="365"/>
      <c r="H11" s="365" t="s">
        <v>29</v>
      </c>
      <c r="I11" s="365"/>
      <c r="J11" s="365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5" t="s">
        <v>108</v>
      </c>
      <c r="C13" s="365"/>
      <c r="D13" s="365"/>
      <c r="E13" s="365" t="s">
        <v>109</v>
      </c>
      <c r="F13" s="365"/>
      <c r="G13" s="365"/>
      <c r="H13" s="365" t="s">
        <v>93</v>
      </c>
      <c r="I13" s="365"/>
      <c r="J13" s="365"/>
      <c r="K13" s="36">
        <v>1</v>
      </c>
      <c r="L13" s="417" t="s">
        <v>54</v>
      </c>
      <c r="M13" s="418"/>
      <c r="N13" s="418"/>
      <c r="O13" s="419"/>
      <c r="P13" s="151">
        <v>2</v>
      </c>
      <c r="Q13" s="417" t="s">
        <v>55</v>
      </c>
      <c r="R13" s="418"/>
      <c r="S13" s="418"/>
      <c r="T13" s="419"/>
      <c r="U13" s="151">
        <v>3</v>
      </c>
      <c r="V13" s="417" t="s">
        <v>56</v>
      </c>
      <c r="W13" s="418"/>
      <c r="X13" s="418"/>
      <c r="Y13" s="419"/>
      <c r="Z13" s="151">
        <v>4</v>
      </c>
      <c r="AA13" s="417" t="s">
        <v>57</v>
      </c>
      <c r="AB13" s="418"/>
      <c r="AC13" s="418"/>
      <c r="AD13" s="419"/>
      <c r="AE13" s="151">
        <v>5</v>
      </c>
      <c r="AF13" s="417" t="s">
        <v>58</v>
      </c>
      <c r="AG13" s="418"/>
      <c r="AH13" s="418"/>
      <c r="AI13" s="419"/>
      <c r="AJ13" s="151">
        <v>6</v>
      </c>
      <c r="AK13" s="417" t="s">
        <v>134</v>
      </c>
      <c r="AL13" s="418"/>
      <c r="AM13" s="418"/>
      <c r="AN13" s="419"/>
      <c r="AO13" s="151">
        <v>7</v>
      </c>
      <c r="AP13" s="417" t="s">
        <v>135</v>
      </c>
      <c r="AQ13" s="418"/>
      <c r="AR13" s="418"/>
      <c r="AS13" s="419"/>
      <c r="AT13" s="151">
        <v>8</v>
      </c>
      <c r="AU13" s="417" t="s">
        <v>61</v>
      </c>
      <c r="AV13" s="418"/>
      <c r="AW13" s="418"/>
      <c r="AX13" s="419"/>
      <c r="AY13" s="151">
        <v>9</v>
      </c>
      <c r="AZ13" s="417" t="s">
        <v>62</v>
      </c>
      <c r="BA13" s="418"/>
      <c r="BB13" s="418"/>
      <c r="BC13" s="421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2" t="s">
        <v>118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2"/>
      <c r="B15" s="382" t="s">
        <v>29</v>
      </c>
      <c r="C15" s="382"/>
      <c r="D15" s="382"/>
      <c r="E15" s="382"/>
      <c r="F15" s="382"/>
      <c r="G15" s="382"/>
      <c r="H15" s="382"/>
      <c r="I15" s="382"/>
      <c r="J15" s="382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2"/>
      <c r="B16" s="365"/>
      <c r="C16" s="365"/>
      <c r="D16" s="365"/>
      <c r="E16" s="365" t="s">
        <v>29</v>
      </c>
      <c r="F16" s="365"/>
      <c r="G16" s="365"/>
      <c r="H16" s="365"/>
      <c r="I16" s="365"/>
      <c r="J16" s="365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2"/>
      <c r="B17" s="365"/>
      <c r="C17" s="365"/>
      <c r="D17" s="365"/>
      <c r="E17" s="365"/>
      <c r="F17" s="365"/>
      <c r="G17" s="365"/>
      <c r="H17" s="365" t="s">
        <v>29</v>
      </c>
      <c r="I17" s="365"/>
      <c r="J17" s="365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2"/>
      <c r="B18" s="365" t="s">
        <v>29</v>
      </c>
      <c r="C18" s="365"/>
      <c r="D18" s="365"/>
      <c r="E18" s="365" t="s">
        <v>29</v>
      </c>
      <c r="F18" s="365"/>
      <c r="G18" s="365"/>
      <c r="H18" s="365"/>
      <c r="I18" s="365"/>
      <c r="J18" s="365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2"/>
      <c r="B19" s="365" t="s">
        <v>29</v>
      </c>
      <c r="C19" s="365"/>
      <c r="D19" s="365"/>
      <c r="E19" s="365"/>
      <c r="F19" s="365"/>
      <c r="G19" s="365"/>
      <c r="H19" s="365" t="s">
        <v>29</v>
      </c>
      <c r="I19" s="365"/>
      <c r="J19" s="365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2"/>
      <c r="B20" s="365"/>
      <c r="C20" s="365"/>
      <c r="D20" s="365"/>
      <c r="E20" s="365" t="s">
        <v>29</v>
      </c>
      <c r="F20" s="365"/>
      <c r="G20" s="365"/>
      <c r="H20" s="365" t="s">
        <v>29</v>
      </c>
      <c r="I20" s="365"/>
      <c r="J20" s="365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2"/>
      <c r="B21" s="365" t="s">
        <v>29</v>
      </c>
      <c r="C21" s="365"/>
      <c r="D21" s="365"/>
      <c r="E21" s="365" t="s">
        <v>29</v>
      </c>
      <c r="F21" s="365"/>
      <c r="G21" s="365"/>
      <c r="H21" s="365" t="s">
        <v>29</v>
      </c>
      <c r="I21" s="365"/>
      <c r="J21" s="365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5" t="s">
        <v>108</v>
      </c>
      <c r="C23" s="365"/>
      <c r="D23" s="365"/>
      <c r="E23" s="365" t="s">
        <v>109</v>
      </c>
      <c r="F23" s="365"/>
      <c r="G23" s="365"/>
      <c r="H23" s="365" t="s">
        <v>93</v>
      </c>
      <c r="I23" s="365"/>
      <c r="J23" s="365"/>
      <c r="K23" s="36">
        <v>1</v>
      </c>
      <c r="L23" s="417" t="s">
        <v>54</v>
      </c>
      <c r="M23" s="418"/>
      <c r="N23" s="418"/>
      <c r="O23" s="419"/>
      <c r="P23" s="151">
        <v>2</v>
      </c>
      <c r="Q23" s="417" t="s">
        <v>55</v>
      </c>
      <c r="R23" s="418"/>
      <c r="S23" s="418"/>
      <c r="T23" s="419"/>
      <c r="U23" s="151">
        <v>3</v>
      </c>
      <c r="V23" s="417" t="s">
        <v>56</v>
      </c>
      <c r="W23" s="418"/>
      <c r="X23" s="418"/>
      <c r="Y23" s="419"/>
      <c r="Z23" s="151">
        <v>4</v>
      </c>
      <c r="AA23" s="417" t="s">
        <v>57</v>
      </c>
      <c r="AB23" s="418"/>
      <c r="AC23" s="418"/>
      <c r="AD23" s="419"/>
      <c r="AE23" s="151">
        <v>5</v>
      </c>
      <c r="AF23" s="417" t="s">
        <v>58</v>
      </c>
      <c r="AG23" s="418"/>
      <c r="AH23" s="418"/>
      <c r="AI23" s="419"/>
      <c r="AJ23" s="151">
        <v>6</v>
      </c>
      <c r="AK23" s="417" t="s">
        <v>134</v>
      </c>
      <c r="AL23" s="418"/>
      <c r="AM23" s="418"/>
      <c r="AN23" s="419"/>
      <c r="AO23" s="151">
        <v>7</v>
      </c>
      <c r="AP23" s="417" t="s">
        <v>135</v>
      </c>
      <c r="AQ23" s="418"/>
      <c r="AR23" s="418"/>
      <c r="AS23" s="419"/>
      <c r="AT23" s="151">
        <v>8</v>
      </c>
      <c r="AU23" s="417" t="s">
        <v>61</v>
      </c>
      <c r="AV23" s="418"/>
      <c r="AW23" s="418"/>
      <c r="AX23" s="419"/>
      <c r="AY23" s="151">
        <v>9</v>
      </c>
      <c r="AZ23" s="417" t="s">
        <v>62</v>
      </c>
      <c r="BA23" s="418"/>
      <c r="BB23" s="418"/>
      <c r="BC23" s="421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74" t="s">
        <v>116</v>
      </c>
      <c r="B24" s="416"/>
      <c r="C24" s="416"/>
      <c r="D24" s="416"/>
      <c r="E24" s="416"/>
      <c r="F24" s="416"/>
      <c r="G24" s="416"/>
      <c r="H24" s="416"/>
      <c r="I24" s="416"/>
      <c r="J24" s="416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5"/>
      <c r="B25" s="382" t="s">
        <v>29</v>
      </c>
      <c r="C25" s="382"/>
      <c r="D25" s="382"/>
      <c r="E25" s="382"/>
      <c r="F25" s="382"/>
      <c r="G25" s="382"/>
      <c r="H25" s="382"/>
      <c r="I25" s="382"/>
      <c r="J25" s="382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5"/>
      <c r="B26" s="365"/>
      <c r="C26" s="365"/>
      <c r="D26" s="365"/>
      <c r="E26" s="365" t="s">
        <v>29</v>
      </c>
      <c r="F26" s="365"/>
      <c r="G26" s="365"/>
      <c r="H26" s="365"/>
      <c r="I26" s="365"/>
      <c r="J26" s="365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5"/>
      <c r="B27" s="365"/>
      <c r="C27" s="365"/>
      <c r="D27" s="365"/>
      <c r="E27" s="365"/>
      <c r="F27" s="365"/>
      <c r="G27" s="365"/>
      <c r="H27" s="365" t="s">
        <v>29</v>
      </c>
      <c r="I27" s="365"/>
      <c r="J27" s="365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5"/>
      <c r="B28" s="365" t="s">
        <v>29</v>
      </c>
      <c r="C28" s="365"/>
      <c r="D28" s="365"/>
      <c r="E28" s="365" t="s">
        <v>29</v>
      </c>
      <c r="F28" s="365"/>
      <c r="G28" s="365"/>
      <c r="H28" s="365"/>
      <c r="I28" s="365"/>
      <c r="J28" s="365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5"/>
      <c r="B29" s="365" t="s">
        <v>29</v>
      </c>
      <c r="C29" s="365"/>
      <c r="D29" s="365"/>
      <c r="E29" s="365"/>
      <c r="F29" s="365"/>
      <c r="G29" s="365"/>
      <c r="H29" s="365" t="s">
        <v>29</v>
      </c>
      <c r="I29" s="365"/>
      <c r="J29" s="365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5"/>
      <c r="B30" s="365"/>
      <c r="C30" s="365"/>
      <c r="D30" s="365"/>
      <c r="E30" s="365" t="s">
        <v>29</v>
      </c>
      <c r="F30" s="365"/>
      <c r="G30" s="365"/>
      <c r="H30" s="365" t="s">
        <v>29</v>
      </c>
      <c r="I30" s="365"/>
      <c r="J30" s="365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6"/>
      <c r="B31" s="365" t="s">
        <v>29</v>
      </c>
      <c r="C31" s="365"/>
      <c r="D31" s="365"/>
      <c r="E31" s="365" t="s">
        <v>29</v>
      </c>
      <c r="F31" s="365"/>
      <c r="G31" s="365"/>
      <c r="H31" s="365" t="s">
        <v>29</v>
      </c>
      <c r="I31" s="365"/>
      <c r="J31" s="365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5" t="s">
        <v>108</v>
      </c>
      <c r="C33" s="365"/>
      <c r="D33" s="365"/>
      <c r="E33" s="365" t="s">
        <v>109</v>
      </c>
      <c r="F33" s="365"/>
      <c r="G33" s="365"/>
      <c r="H33" s="365" t="s">
        <v>93</v>
      </c>
      <c r="I33" s="365"/>
      <c r="J33" s="365"/>
      <c r="K33" s="36">
        <v>1</v>
      </c>
      <c r="L33" s="417" t="s">
        <v>54</v>
      </c>
      <c r="M33" s="418"/>
      <c r="N33" s="418"/>
      <c r="O33" s="419"/>
      <c r="P33" s="151">
        <v>2</v>
      </c>
      <c r="Q33" s="417" t="s">
        <v>55</v>
      </c>
      <c r="R33" s="418"/>
      <c r="S33" s="418"/>
      <c r="T33" s="419"/>
      <c r="U33" s="151">
        <v>3</v>
      </c>
      <c r="V33" s="417" t="s">
        <v>56</v>
      </c>
      <c r="W33" s="418"/>
      <c r="X33" s="418"/>
      <c r="Y33" s="419"/>
      <c r="Z33" s="151">
        <v>4</v>
      </c>
      <c r="AA33" s="417" t="s">
        <v>57</v>
      </c>
      <c r="AB33" s="418"/>
      <c r="AC33" s="418"/>
      <c r="AD33" s="419"/>
      <c r="AE33" s="151">
        <v>5</v>
      </c>
      <c r="AF33" s="417" t="s">
        <v>58</v>
      </c>
      <c r="AG33" s="418"/>
      <c r="AH33" s="418"/>
      <c r="AI33" s="419"/>
      <c r="AJ33" s="151">
        <v>6</v>
      </c>
      <c r="AK33" s="417" t="s">
        <v>134</v>
      </c>
      <c r="AL33" s="418"/>
      <c r="AM33" s="418"/>
      <c r="AN33" s="419"/>
      <c r="AO33" s="151">
        <v>7</v>
      </c>
      <c r="AP33" s="417" t="s">
        <v>135</v>
      </c>
      <c r="AQ33" s="418"/>
      <c r="AR33" s="418"/>
      <c r="AS33" s="419"/>
      <c r="AT33" s="151">
        <v>8</v>
      </c>
      <c r="AU33" s="417" t="s">
        <v>61</v>
      </c>
      <c r="AV33" s="418"/>
      <c r="AW33" s="418"/>
      <c r="AX33" s="419"/>
      <c r="AY33" s="151">
        <v>9</v>
      </c>
      <c r="AZ33" s="417" t="s">
        <v>62</v>
      </c>
      <c r="BA33" s="418"/>
      <c r="BB33" s="418"/>
      <c r="BC33" s="421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74" t="s">
        <v>117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5"/>
      <c r="B35" s="382" t="s">
        <v>29</v>
      </c>
      <c r="C35" s="382"/>
      <c r="D35" s="382"/>
      <c r="E35" s="382"/>
      <c r="F35" s="382"/>
      <c r="G35" s="382"/>
      <c r="H35" s="382"/>
      <c r="I35" s="382"/>
      <c r="J35" s="382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5"/>
      <c r="B36" s="365"/>
      <c r="C36" s="365"/>
      <c r="D36" s="365"/>
      <c r="E36" s="365" t="s">
        <v>29</v>
      </c>
      <c r="F36" s="365"/>
      <c r="G36" s="365"/>
      <c r="H36" s="365"/>
      <c r="I36" s="365"/>
      <c r="J36" s="365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5"/>
      <c r="B37" s="365"/>
      <c r="C37" s="365"/>
      <c r="D37" s="365"/>
      <c r="E37" s="365"/>
      <c r="F37" s="365"/>
      <c r="G37" s="365"/>
      <c r="H37" s="365" t="s">
        <v>29</v>
      </c>
      <c r="I37" s="365"/>
      <c r="J37" s="365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5"/>
      <c r="B38" s="365" t="s">
        <v>29</v>
      </c>
      <c r="C38" s="365"/>
      <c r="D38" s="365"/>
      <c r="E38" s="365" t="s">
        <v>29</v>
      </c>
      <c r="F38" s="365"/>
      <c r="G38" s="365"/>
      <c r="H38" s="365"/>
      <c r="I38" s="365"/>
      <c r="J38" s="365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5"/>
      <c r="B39" s="365" t="s">
        <v>29</v>
      </c>
      <c r="C39" s="365"/>
      <c r="D39" s="365"/>
      <c r="E39" s="365"/>
      <c r="F39" s="365"/>
      <c r="G39" s="365"/>
      <c r="H39" s="365" t="s">
        <v>29</v>
      </c>
      <c r="I39" s="365"/>
      <c r="J39" s="365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5"/>
      <c r="B40" s="365"/>
      <c r="C40" s="365"/>
      <c r="D40" s="365"/>
      <c r="E40" s="365" t="s">
        <v>29</v>
      </c>
      <c r="F40" s="365"/>
      <c r="G40" s="365"/>
      <c r="H40" s="365" t="s">
        <v>29</v>
      </c>
      <c r="I40" s="365"/>
      <c r="J40" s="365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6"/>
      <c r="B41" s="365" t="s">
        <v>29</v>
      </c>
      <c r="C41" s="365"/>
      <c r="D41" s="365"/>
      <c r="E41" s="365" t="s">
        <v>29</v>
      </c>
      <c r="F41" s="365"/>
      <c r="G41" s="365"/>
      <c r="H41" s="365" t="s">
        <v>29</v>
      </c>
      <c r="I41" s="365"/>
      <c r="J41" s="365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5" t="s">
        <v>108</v>
      </c>
      <c r="C43" s="365"/>
      <c r="D43" s="365"/>
      <c r="E43" s="365" t="s">
        <v>109</v>
      </c>
      <c r="F43" s="365"/>
      <c r="G43" s="365"/>
      <c r="H43" s="365" t="s">
        <v>93</v>
      </c>
      <c r="I43" s="365"/>
      <c r="J43" s="365"/>
      <c r="K43" s="36">
        <v>1</v>
      </c>
      <c r="L43" s="417" t="s">
        <v>54</v>
      </c>
      <c r="M43" s="418"/>
      <c r="N43" s="418"/>
      <c r="O43" s="419"/>
      <c r="P43" s="151">
        <v>2</v>
      </c>
      <c r="Q43" s="417" t="s">
        <v>55</v>
      </c>
      <c r="R43" s="418"/>
      <c r="S43" s="418"/>
      <c r="T43" s="419"/>
      <c r="U43" s="151">
        <v>3</v>
      </c>
      <c r="V43" s="417" t="s">
        <v>56</v>
      </c>
      <c r="W43" s="418"/>
      <c r="X43" s="418"/>
      <c r="Y43" s="419"/>
      <c r="Z43" s="151">
        <v>4</v>
      </c>
      <c r="AA43" s="417" t="s">
        <v>57</v>
      </c>
      <c r="AB43" s="418"/>
      <c r="AC43" s="418"/>
      <c r="AD43" s="419"/>
      <c r="AE43" s="151">
        <v>5</v>
      </c>
      <c r="AF43" s="417" t="s">
        <v>58</v>
      </c>
      <c r="AG43" s="418"/>
      <c r="AH43" s="418"/>
      <c r="AI43" s="419"/>
      <c r="AJ43" s="151">
        <v>6</v>
      </c>
      <c r="AK43" s="417" t="s">
        <v>134</v>
      </c>
      <c r="AL43" s="418"/>
      <c r="AM43" s="418"/>
      <c r="AN43" s="419"/>
      <c r="AO43" s="151">
        <v>7</v>
      </c>
      <c r="AP43" s="417" t="s">
        <v>135</v>
      </c>
      <c r="AQ43" s="418"/>
      <c r="AR43" s="418"/>
      <c r="AS43" s="419"/>
      <c r="AT43" s="151">
        <v>8</v>
      </c>
      <c r="AU43" s="417" t="s">
        <v>61</v>
      </c>
      <c r="AV43" s="418"/>
      <c r="AW43" s="418"/>
      <c r="AX43" s="419"/>
      <c r="AY43" s="151">
        <v>9</v>
      </c>
      <c r="AZ43" s="417" t="s">
        <v>62</v>
      </c>
      <c r="BA43" s="418"/>
      <c r="BB43" s="418"/>
      <c r="BC43" s="421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15" t="s">
        <v>110</v>
      </c>
      <c r="B44" s="416"/>
      <c r="C44" s="416"/>
      <c r="D44" s="416"/>
      <c r="E44" s="416"/>
      <c r="F44" s="416"/>
      <c r="G44" s="416"/>
      <c r="H44" s="416"/>
      <c r="I44" s="416"/>
      <c r="J44" s="416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5"/>
      <c r="B45" s="382" t="s">
        <v>29</v>
      </c>
      <c r="C45" s="382"/>
      <c r="D45" s="382"/>
      <c r="E45" s="382"/>
      <c r="F45" s="382"/>
      <c r="G45" s="382"/>
      <c r="H45" s="382"/>
      <c r="I45" s="382"/>
      <c r="J45" s="382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5"/>
      <c r="B46" s="365"/>
      <c r="C46" s="365"/>
      <c r="D46" s="365"/>
      <c r="E46" s="365" t="s">
        <v>29</v>
      </c>
      <c r="F46" s="365"/>
      <c r="G46" s="365"/>
      <c r="H46" s="365"/>
      <c r="I46" s="365"/>
      <c r="J46" s="365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5"/>
      <c r="B47" s="365"/>
      <c r="C47" s="365"/>
      <c r="D47" s="365"/>
      <c r="E47" s="365"/>
      <c r="F47" s="365"/>
      <c r="G47" s="365"/>
      <c r="H47" s="365" t="s">
        <v>29</v>
      </c>
      <c r="I47" s="365"/>
      <c r="J47" s="365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5"/>
      <c r="B48" s="365" t="s">
        <v>29</v>
      </c>
      <c r="C48" s="365"/>
      <c r="D48" s="365"/>
      <c r="E48" s="365" t="s">
        <v>29</v>
      </c>
      <c r="F48" s="365"/>
      <c r="G48" s="365"/>
      <c r="H48" s="365"/>
      <c r="I48" s="365"/>
      <c r="J48" s="365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5"/>
      <c r="B49" s="365" t="s">
        <v>29</v>
      </c>
      <c r="C49" s="365"/>
      <c r="D49" s="365"/>
      <c r="E49" s="365"/>
      <c r="F49" s="365"/>
      <c r="G49" s="365"/>
      <c r="H49" s="365" t="s">
        <v>29</v>
      </c>
      <c r="I49" s="365"/>
      <c r="J49" s="365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5"/>
      <c r="B50" s="365"/>
      <c r="C50" s="365"/>
      <c r="D50" s="365"/>
      <c r="E50" s="365" t="s">
        <v>29</v>
      </c>
      <c r="F50" s="365"/>
      <c r="G50" s="365"/>
      <c r="H50" s="365" t="s">
        <v>29</v>
      </c>
      <c r="I50" s="365"/>
      <c r="J50" s="365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5"/>
      <c r="B51" s="365" t="s">
        <v>29</v>
      </c>
      <c r="C51" s="365"/>
      <c r="D51" s="365"/>
      <c r="E51" s="365" t="s">
        <v>29</v>
      </c>
      <c r="F51" s="365"/>
      <c r="G51" s="365"/>
      <c r="H51" s="365" t="s">
        <v>29</v>
      </c>
      <c r="I51" s="365"/>
      <c r="J51" s="365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5" t="s">
        <v>108</v>
      </c>
      <c r="C53" s="365"/>
      <c r="D53" s="365"/>
      <c r="E53" s="365" t="s">
        <v>109</v>
      </c>
      <c r="F53" s="365"/>
      <c r="G53" s="365"/>
      <c r="H53" s="365" t="s">
        <v>93</v>
      </c>
      <c r="I53" s="365"/>
      <c r="J53" s="365"/>
      <c r="K53" s="36">
        <v>1</v>
      </c>
      <c r="L53" s="417" t="s">
        <v>54</v>
      </c>
      <c r="M53" s="418"/>
      <c r="N53" s="418"/>
      <c r="O53" s="419"/>
      <c r="P53" s="151">
        <v>2</v>
      </c>
      <c r="Q53" s="417" t="s">
        <v>55</v>
      </c>
      <c r="R53" s="418"/>
      <c r="S53" s="418"/>
      <c r="T53" s="419"/>
      <c r="U53" s="151">
        <v>3</v>
      </c>
      <c r="V53" s="417" t="s">
        <v>56</v>
      </c>
      <c r="W53" s="418"/>
      <c r="X53" s="418"/>
      <c r="Y53" s="419"/>
      <c r="Z53" s="151">
        <v>4</v>
      </c>
      <c r="AA53" s="417" t="s">
        <v>57</v>
      </c>
      <c r="AB53" s="418"/>
      <c r="AC53" s="418"/>
      <c r="AD53" s="419"/>
      <c r="AE53" s="151">
        <v>5</v>
      </c>
      <c r="AF53" s="417" t="s">
        <v>58</v>
      </c>
      <c r="AG53" s="418"/>
      <c r="AH53" s="418"/>
      <c r="AI53" s="419"/>
      <c r="AJ53" s="151">
        <v>6</v>
      </c>
      <c r="AK53" s="417" t="s">
        <v>134</v>
      </c>
      <c r="AL53" s="418"/>
      <c r="AM53" s="418"/>
      <c r="AN53" s="419"/>
      <c r="AO53" s="151">
        <v>7</v>
      </c>
      <c r="AP53" s="417" t="s">
        <v>135</v>
      </c>
      <c r="AQ53" s="418"/>
      <c r="AR53" s="418"/>
      <c r="AS53" s="419"/>
      <c r="AT53" s="151">
        <v>8</v>
      </c>
      <c r="AU53" s="417" t="s">
        <v>61</v>
      </c>
      <c r="AV53" s="418"/>
      <c r="AW53" s="418"/>
      <c r="AX53" s="419"/>
      <c r="AY53" s="151">
        <v>9</v>
      </c>
      <c r="AZ53" s="417" t="s">
        <v>62</v>
      </c>
      <c r="BA53" s="418"/>
      <c r="BB53" s="418"/>
      <c r="BC53" s="421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2" t="s">
        <v>119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2"/>
      <c r="B55" s="382" t="s">
        <v>29</v>
      </c>
      <c r="C55" s="382"/>
      <c r="D55" s="382"/>
      <c r="E55" s="382"/>
      <c r="F55" s="382"/>
      <c r="G55" s="382"/>
      <c r="H55" s="382"/>
      <c r="I55" s="382"/>
      <c r="J55" s="382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2"/>
      <c r="B56" s="365"/>
      <c r="C56" s="365"/>
      <c r="D56" s="365"/>
      <c r="E56" s="365" t="s">
        <v>29</v>
      </c>
      <c r="F56" s="365"/>
      <c r="G56" s="365"/>
      <c r="H56" s="365"/>
      <c r="I56" s="365"/>
      <c r="J56" s="365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2"/>
      <c r="B57" s="365"/>
      <c r="C57" s="365"/>
      <c r="D57" s="365"/>
      <c r="E57" s="365"/>
      <c r="F57" s="365"/>
      <c r="G57" s="365"/>
      <c r="H57" s="365" t="s">
        <v>29</v>
      </c>
      <c r="I57" s="365"/>
      <c r="J57" s="365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2"/>
      <c r="B58" s="365" t="s">
        <v>29</v>
      </c>
      <c r="C58" s="365"/>
      <c r="D58" s="365"/>
      <c r="E58" s="365" t="s">
        <v>29</v>
      </c>
      <c r="F58" s="365"/>
      <c r="G58" s="365"/>
      <c r="H58" s="365"/>
      <c r="I58" s="365"/>
      <c r="J58" s="365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2"/>
      <c r="B59" s="365" t="s">
        <v>29</v>
      </c>
      <c r="C59" s="365"/>
      <c r="D59" s="365"/>
      <c r="E59" s="365"/>
      <c r="F59" s="365"/>
      <c r="G59" s="365"/>
      <c r="H59" s="365" t="s">
        <v>29</v>
      </c>
      <c r="I59" s="365"/>
      <c r="J59" s="365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2"/>
      <c r="B60" s="365"/>
      <c r="C60" s="365"/>
      <c r="D60" s="365"/>
      <c r="E60" s="365" t="s">
        <v>29</v>
      </c>
      <c r="F60" s="365"/>
      <c r="G60" s="365"/>
      <c r="H60" s="365" t="s">
        <v>29</v>
      </c>
      <c r="I60" s="365"/>
      <c r="J60" s="365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2"/>
      <c r="B61" s="365" t="s">
        <v>29</v>
      </c>
      <c r="C61" s="365"/>
      <c r="D61" s="365"/>
      <c r="E61" s="365" t="s">
        <v>29</v>
      </c>
      <c r="F61" s="365"/>
      <c r="G61" s="365"/>
      <c r="H61" s="365" t="s">
        <v>29</v>
      </c>
      <c r="I61" s="365"/>
      <c r="J61" s="365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5" t="s">
        <v>108</v>
      </c>
      <c r="C63" s="365"/>
      <c r="D63" s="365"/>
      <c r="E63" s="365" t="s">
        <v>109</v>
      </c>
      <c r="F63" s="365"/>
      <c r="G63" s="365"/>
      <c r="H63" s="365" t="s">
        <v>93</v>
      </c>
      <c r="I63" s="365"/>
      <c r="J63" s="365"/>
      <c r="K63" s="36">
        <v>1</v>
      </c>
      <c r="L63" s="417" t="s">
        <v>54</v>
      </c>
      <c r="M63" s="418"/>
      <c r="N63" s="418"/>
      <c r="O63" s="419"/>
      <c r="P63" s="151">
        <v>2</v>
      </c>
      <c r="Q63" s="417" t="s">
        <v>55</v>
      </c>
      <c r="R63" s="418"/>
      <c r="S63" s="418"/>
      <c r="T63" s="419"/>
      <c r="U63" s="151">
        <v>3</v>
      </c>
      <c r="V63" s="417" t="s">
        <v>56</v>
      </c>
      <c r="W63" s="418"/>
      <c r="X63" s="418"/>
      <c r="Y63" s="419"/>
      <c r="Z63" s="151">
        <v>4</v>
      </c>
      <c r="AA63" s="417" t="s">
        <v>57</v>
      </c>
      <c r="AB63" s="418"/>
      <c r="AC63" s="418"/>
      <c r="AD63" s="419"/>
      <c r="AE63" s="151">
        <v>5</v>
      </c>
      <c r="AF63" s="417" t="s">
        <v>58</v>
      </c>
      <c r="AG63" s="418"/>
      <c r="AH63" s="418"/>
      <c r="AI63" s="419"/>
      <c r="AJ63" s="151">
        <v>6</v>
      </c>
      <c r="AK63" s="417" t="s">
        <v>134</v>
      </c>
      <c r="AL63" s="418"/>
      <c r="AM63" s="418"/>
      <c r="AN63" s="419"/>
      <c r="AO63" s="151">
        <v>7</v>
      </c>
      <c r="AP63" s="417" t="s">
        <v>135</v>
      </c>
      <c r="AQ63" s="418"/>
      <c r="AR63" s="418"/>
      <c r="AS63" s="419"/>
      <c r="AT63" s="151">
        <v>8</v>
      </c>
      <c r="AU63" s="417" t="s">
        <v>61</v>
      </c>
      <c r="AV63" s="418"/>
      <c r="AW63" s="418"/>
      <c r="AX63" s="419"/>
      <c r="AY63" s="151">
        <v>9</v>
      </c>
      <c r="AZ63" s="417" t="s">
        <v>62</v>
      </c>
      <c r="BA63" s="418"/>
      <c r="BB63" s="418"/>
      <c r="BC63" s="421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74" t="s">
        <v>120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5"/>
      <c r="B65" s="382" t="s">
        <v>29</v>
      </c>
      <c r="C65" s="382"/>
      <c r="D65" s="382"/>
      <c r="E65" s="382"/>
      <c r="F65" s="382"/>
      <c r="G65" s="382"/>
      <c r="H65" s="382"/>
      <c r="I65" s="382"/>
      <c r="J65" s="382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5"/>
      <c r="B66" s="365"/>
      <c r="C66" s="365"/>
      <c r="D66" s="365"/>
      <c r="E66" s="365" t="s">
        <v>29</v>
      </c>
      <c r="F66" s="365"/>
      <c r="G66" s="365"/>
      <c r="H66" s="365"/>
      <c r="I66" s="365"/>
      <c r="J66" s="365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5"/>
      <c r="B67" s="365"/>
      <c r="C67" s="365"/>
      <c r="D67" s="365"/>
      <c r="E67" s="365"/>
      <c r="F67" s="365"/>
      <c r="G67" s="365"/>
      <c r="H67" s="365" t="s">
        <v>29</v>
      </c>
      <c r="I67" s="365"/>
      <c r="J67" s="365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5"/>
      <c r="B68" s="365" t="s">
        <v>29</v>
      </c>
      <c r="C68" s="365"/>
      <c r="D68" s="365"/>
      <c r="E68" s="365" t="s">
        <v>29</v>
      </c>
      <c r="F68" s="365"/>
      <c r="G68" s="365"/>
      <c r="H68" s="365"/>
      <c r="I68" s="365"/>
      <c r="J68" s="365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5"/>
      <c r="B69" s="365" t="s">
        <v>29</v>
      </c>
      <c r="C69" s="365"/>
      <c r="D69" s="365"/>
      <c r="E69" s="365"/>
      <c r="F69" s="365"/>
      <c r="G69" s="365"/>
      <c r="H69" s="365" t="s">
        <v>29</v>
      </c>
      <c r="I69" s="365"/>
      <c r="J69" s="365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5"/>
      <c r="B70" s="365"/>
      <c r="C70" s="365"/>
      <c r="D70" s="365"/>
      <c r="E70" s="365" t="s">
        <v>29</v>
      </c>
      <c r="F70" s="365"/>
      <c r="G70" s="365"/>
      <c r="H70" s="365" t="s">
        <v>29</v>
      </c>
      <c r="I70" s="365"/>
      <c r="J70" s="365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6"/>
      <c r="B71" s="365" t="s">
        <v>29</v>
      </c>
      <c r="C71" s="365"/>
      <c r="D71" s="365"/>
      <c r="E71" s="365" t="s">
        <v>29</v>
      </c>
      <c r="F71" s="365"/>
      <c r="G71" s="365"/>
      <c r="H71" s="365" t="s">
        <v>29</v>
      </c>
      <c r="I71" s="365"/>
      <c r="J71" s="365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5" t="s">
        <v>108</v>
      </c>
      <c r="C73" s="365"/>
      <c r="D73" s="365"/>
      <c r="E73" s="365" t="s">
        <v>109</v>
      </c>
      <c r="F73" s="365"/>
      <c r="G73" s="365"/>
      <c r="H73" s="365" t="s">
        <v>93</v>
      </c>
      <c r="I73" s="365"/>
      <c r="J73" s="365"/>
      <c r="K73" s="36">
        <v>1</v>
      </c>
      <c r="L73" s="417" t="s">
        <v>54</v>
      </c>
      <c r="M73" s="418"/>
      <c r="N73" s="418"/>
      <c r="O73" s="419"/>
      <c r="P73" s="151">
        <v>2</v>
      </c>
      <c r="Q73" s="417" t="s">
        <v>55</v>
      </c>
      <c r="R73" s="418"/>
      <c r="S73" s="418"/>
      <c r="T73" s="419"/>
      <c r="U73" s="151">
        <v>3</v>
      </c>
      <c r="V73" s="417" t="s">
        <v>56</v>
      </c>
      <c r="W73" s="418"/>
      <c r="X73" s="418"/>
      <c r="Y73" s="419"/>
      <c r="Z73" s="151">
        <v>4</v>
      </c>
      <c r="AA73" s="417" t="s">
        <v>57</v>
      </c>
      <c r="AB73" s="418"/>
      <c r="AC73" s="418"/>
      <c r="AD73" s="419"/>
      <c r="AE73" s="151">
        <v>5</v>
      </c>
      <c r="AF73" s="417" t="s">
        <v>58</v>
      </c>
      <c r="AG73" s="418"/>
      <c r="AH73" s="418"/>
      <c r="AI73" s="419"/>
      <c r="AJ73" s="151">
        <v>6</v>
      </c>
      <c r="AK73" s="417" t="s">
        <v>134</v>
      </c>
      <c r="AL73" s="418"/>
      <c r="AM73" s="418"/>
      <c r="AN73" s="419"/>
      <c r="AO73" s="151">
        <v>7</v>
      </c>
      <c r="AP73" s="417" t="s">
        <v>135</v>
      </c>
      <c r="AQ73" s="418"/>
      <c r="AR73" s="418"/>
      <c r="AS73" s="419"/>
      <c r="AT73" s="151">
        <v>8</v>
      </c>
      <c r="AU73" s="417" t="s">
        <v>61</v>
      </c>
      <c r="AV73" s="418"/>
      <c r="AW73" s="418"/>
      <c r="AX73" s="419"/>
      <c r="AY73" s="151">
        <v>9</v>
      </c>
      <c r="AZ73" s="417" t="s">
        <v>62</v>
      </c>
      <c r="BA73" s="418"/>
      <c r="BB73" s="418"/>
      <c r="BC73" s="421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74" t="s">
        <v>121</v>
      </c>
      <c r="B74" s="416"/>
      <c r="C74" s="416"/>
      <c r="D74" s="416"/>
      <c r="E74" s="416"/>
      <c r="F74" s="416"/>
      <c r="G74" s="416"/>
      <c r="H74" s="416"/>
      <c r="I74" s="416"/>
      <c r="J74" s="416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5"/>
      <c r="B75" s="382" t="s">
        <v>29</v>
      </c>
      <c r="C75" s="382"/>
      <c r="D75" s="382"/>
      <c r="E75" s="382"/>
      <c r="F75" s="382"/>
      <c r="G75" s="382"/>
      <c r="H75" s="382"/>
      <c r="I75" s="382"/>
      <c r="J75" s="382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5"/>
      <c r="B76" s="365"/>
      <c r="C76" s="365"/>
      <c r="D76" s="365"/>
      <c r="E76" s="365" t="s">
        <v>29</v>
      </c>
      <c r="F76" s="365"/>
      <c r="G76" s="365"/>
      <c r="H76" s="365"/>
      <c r="I76" s="365"/>
      <c r="J76" s="365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5"/>
      <c r="B77" s="365"/>
      <c r="C77" s="365"/>
      <c r="D77" s="365"/>
      <c r="E77" s="365"/>
      <c r="F77" s="365"/>
      <c r="G77" s="365"/>
      <c r="H77" s="365" t="s">
        <v>29</v>
      </c>
      <c r="I77" s="365"/>
      <c r="J77" s="365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5"/>
      <c r="B78" s="365" t="s">
        <v>29</v>
      </c>
      <c r="C78" s="365"/>
      <c r="D78" s="365"/>
      <c r="E78" s="365" t="s">
        <v>29</v>
      </c>
      <c r="F78" s="365"/>
      <c r="G78" s="365"/>
      <c r="H78" s="365"/>
      <c r="I78" s="365"/>
      <c r="J78" s="365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5"/>
      <c r="B79" s="365" t="s">
        <v>29</v>
      </c>
      <c r="C79" s="365"/>
      <c r="D79" s="365"/>
      <c r="E79" s="365"/>
      <c r="F79" s="365"/>
      <c r="G79" s="365"/>
      <c r="H79" s="365" t="s">
        <v>29</v>
      </c>
      <c r="I79" s="365"/>
      <c r="J79" s="365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5"/>
      <c r="B80" s="365"/>
      <c r="C80" s="365"/>
      <c r="D80" s="365"/>
      <c r="E80" s="365" t="s">
        <v>29</v>
      </c>
      <c r="F80" s="365"/>
      <c r="G80" s="365"/>
      <c r="H80" s="365" t="s">
        <v>29</v>
      </c>
      <c r="I80" s="365"/>
      <c r="J80" s="365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6"/>
      <c r="B81" s="365" t="s">
        <v>29</v>
      </c>
      <c r="C81" s="365"/>
      <c r="D81" s="365"/>
      <c r="E81" s="365" t="s">
        <v>29</v>
      </c>
      <c r="F81" s="365"/>
      <c r="G81" s="365"/>
      <c r="H81" s="365" t="s">
        <v>29</v>
      </c>
      <c r="I81" s="365"/>
      <c r="J81" s="365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5" t="s">
        <v>108</v>
      </c>
      <c r="C84" s="365"/>
      <c r="D84" s="365"/>
      <c r="E84" s="365" t="s">
        <v>109</v>
      </c>
      <c r="F84" s="365"/>
      <c r="G84" s="365"/>
      <c r="H84" s="365" t="s">
        <v>93</v>
      </c>
      <c r="I84" s="365"/>
      <c r="J84" s="365"/>
      <c r="K84" s="36">
        <v>1</v>
      </c>
      <c r="L84" s="417" t="s">
        <v>54</v>
      </c>
      <c r="M84" s="418"/>
      <c r="N84" s="418"/>
      <c r="O84" s="419"/>
      <c r="P84" s="151">
        <v>2</v>
      </c>
      <c r="Q84" s="417" t="s">
        <v>55</v>
      </c>
      <c r="R84" s="418"/>
      <c r="S84" s="418"/>
      <c r="T84" s="419"/>
      <c r="U84" s="151">
        <v>3</v>
      </c>
      <c r="V84" s="417" t="s">
        <v>56</v>
      </c>
      <c r="W84" s="418"/>
      <c r="X84" s="418"/>
      <c r="Y84" s="419"/>
      <c r="Z84" s="151">
        <v>4</v>
      </c>
      <c r="AA84" s="417" t="s">
        <v>57</v>
      </c>
      <c r="AB84" s="418"/>
      <c r="AC84" s="418"/>
      <c r="AD84" s="419"/>
      <c r="AE84" s="151">
        <v>5</v>
      </c>
      <c r="AF84" s="417" t="s">
        <v>58</v>
      </c>
      <c r="AG84" s="418"/>
      <c r="AH84" s="418"/>
      <c r="AI84" s="419"/>
      <c r="AJ84" s="151">
        <v>6</v>
      </c>
      <c r="AK84" s="417" t="s">
        <v>134</v>
      </c>
      <c r="AL84" s="418"/>
      <c r="AM84" s="418"/>
      <c r="AN84" s="419"/>
      <c r="AO84" s="151">
        <v>7</v>
      </c>
      <c r="AP84" s="417" t="s">
        <v>135</v>
      </c>
      <c r="AQ84" s="418"/>
      <c r="AR84" s="418"/>
      <c r="AS84" s="419"/>
      <c r="AT84" s="151">
        <v>8</v>
      </c>
      <c r="AU84" s="417" t="s">
        <v>61</v>
      </c>
      <c r="AV84" s="418"/>
      <c r="AW84" s="418"/>
      <c r="AX84" s="419"/>
      <c r="AY84" s="151">
        <v>9</v>
      </c>
      <c r="AZ84" s="417" t="s">
        <v>62</v>
      </c>
      <c r="BA84" s="418"/>
      <c r="BB84" s="418"/>
      <c r="BC84" s="421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15" t="s">
        <v>122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5"/>
      <c r="B86" s="382" t="s">
        <v>29</v>
      </c>
      <c r="C86" s="382"/>
      <c r="D86" s="382"/>
      <c r="E86" s="382"/>
      <c r="F86" s="382"/>
      <c r="G86" s="382"/>
      <c r="H86" s="382"/>
      <c r="I86" s="382"/>
      <c r="J86" s="382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5"/>
      <c r="B87" s="365"/>
      <c r="C87" s="365"/>
      <c r="D87" s="365"/>
      <c r="E87" s="365" t="s">
        <v>29</v>
      </c>
      <c r="F87" s="365"/>
      <c r="G87" s="365"/>
      <c r="H87" s="365"/>
      <c r="I87" s="365"/>
      <c r="J87" s="365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5"/>
      <c r="B88" s="365"/>
      <c r="C88" s="365"/>
      <c r="D88" s="365"/>
      <c r="E88" s="365"/>
      <c r="F88" s="365"/>
      <c r="G88" s="365"/>
      <c r="H88" s="365" t="s">
        <v>29</v>
      </c>
      <c r="I88" s="365"/>
      <c r="J88" s="365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5"/>
      <c r="B89" s="365" t="s">
        <v>29</v>
      </c>
      <c r="C89" s="365"/>
      <c r="D89" s="365"/>
      <c r="E89" s="365" t="s">
        <v>29</v>
      </c>
      <c r="F89" s="365"/>
      <c r="G89" s="365"/>
      <c r="H89" s="365"/>
      <c r="I89" s="365"/>
      <c r="J89" s="365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5"/>
      <c r="B90" s="365" t="s">
        <v>29</v>
      </c>
      <c r="C90" s="365"/>
      <c r="D90" s="365"/>
      <c r="E90" s="365"/>
      <c r="F90" s="365"/>
      <c r="G90" s="365"/>
      <c r="H90" s="365" t="s">
        <v>29</v>
      </c>
      <c r="I90" s="365"/>
      <c r="J90" s="365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5"/>
      <c r="B91" s="365"/>
      <c r="C91" s="365"/>
      <c r="D91" s="365"/>
      <c r="E91" s="365" t="s">
        <v>29</v>
      </c>
      <c r="F91" s="365"/>
      <c r="G91" s="365"/>
      <c r="H91" s="365" t="s">
        <v>29</v>
      </c>
      <c r="I91" s="365"/>
      <c r="J91" s="365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5"/>
      <c r="B92" s="365" t="s">
        <v>29</v>
      </c>
      <c r="C92" s="365"/>
      <c r="D92" s="365"/>
      <c r="E92" s="365" t="s">
        <v>29</v>
      </c>
      <c r="F92" s="365"/>
      <c r="G92" s="365"/>
      <c r="H92" s="365" t="s">
        <v>29</v>
      </c>
      <c r="I92" s="365"/>
      <c r="J92" s="365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5" t="s">
        <v>108</v>
      </c>
      <c r="C94" s="365"/>
      <c r="D94" s="365"/>
      <c r="E94" s="365" t="s">
        <v>109</v>
      </c>
      <c r="F94" s="365"/>
      <c r="G94" s="365"/>
      <c r="H94" s="365" t="s">
        <v>93</v>
      </c>
      <c r="I94" s="365"/>
      <c r="J94" s="365"/>
      <c r="K94" s="36">
        <v>1</v>
      </c>
      <c r="L94" s="417" t="s">
        <v>54</v>
      </c>
      <c r="M94" s="418"/>
      <c r="N94" s="418"/>
      <c r="O94" s="419"/>
      <c r="P94" s="151">
        <v>2</v>
      </c>
      <c r="Q94" s="417" t="s">
        <v>55</v>
      </c>
      <c r="R94" s="418"/>
      <c r="S94" s="418"/>
      <c r="T94" s="419"/>
      <c r="U94" s="151">
        <v>3</v>
      </c>
      <c r="V94" s="417" t="s">
        <v>56</v>
      </c>
      <c r="W94" s="418"/>
      <c r="X94" s="418"/>
      <c r="Y94" s="419"/>
      <c r="Z94" s="151">
        <v>4</v>
      </c>
      <c r="AA94" s="417" t="s">
        <v>57</v>
      </c>
      <c r="AB94" s="418"/>
      <c r="AC94" s="418"/>
      <c r="AD94" s="419"/>
      <c r="AE94" s="151">
        <v>5</v>
      </c>
      <c r="AF94" s="417" t="s">
        <v>58</v>
      </c>
      <c r="AG94" s="418"/>
      <c r="AH94" s="418"/>
      <c r="AI94" s="419"/>
      <c r="AJ94" s="151">
        <v>6</v>
      </c>
      <c r="AK94" s="417" t="s">
        <v>134</v>
      </c>
      <c r="AL94" s="418"/>
      <c r="AM94" s="418"/>
      <c r="AN94" s="419"/>
      <c r="AO94" s="151">
        <v>7</v>
      </c>
      <c r="AP94" s="417" t="s">
        <v>135</v>
      </c>
      <c r="AQ94" s="418"/>
      <c r="AR94" s="418"/>
      <c r="AS94" s="419"/>
      <c r="AT94" s="151">
        <v>8</v>
      </c>
      <c r="AU94" s="417" t="s">
        <v>61</v>
      </c>
      <c r="AV94" s="418"/>
      <c r="AW94" s="418"/>
      <c r="AX94" s="419"/>
      <c r="AY94" s="151">
        <v>9</v>
      </c>
      <c r="AZ94" s="417" t="s">
        <v>62</v>
      </c>
      <c r="BA94" s="418"/>
      <c r="BB94" s="418"/>
      <c r="BC94" s="421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2" t="s">
        <v>123</v>
      </c>
      <c r="B95" s="416"/>
      <c r="C95" s="416"/>
      <c r="D95" s="416"/>
      <c r="E95" s="416"/>
      <c r="F95" s="416"/>
      <c r="G95" s="416"/>
      <c r="H95" s="416"/>
      <c r="I95" s="416"/>
      <c r="J95" s="416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2"/>
      <c r="B96" s="382" t="s">
        <v>29</v>
      </c>
      <c r="C96" s="382"/>
      <c r="D96" s="382"/>
      <c r="E96" s="382"/>
      <c r="F96" s="382"/>
      <c r="G96" s="382"/>
      <c r="H96" s="382"/>
      <c r="I96" s="382"/>
      <c r="J96" s="382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2"/>
      <c r="B97" s="365"/>
      <c r="C97" s="365"/>
      <c r="D97" s="365"/>
      <c r="E97" s="365" t="s">
        <v>29</v>
      </c>
      <c r="F97" s="365"/>
      <c r="G97" s="365"/>
      <c r="H97" s="365"/>
      <c r="I97" s="365"/>
      <c r="J97" s="365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2"/>
      <c r="B98" s="365"/>
      <c r="C98" s="365"/>
      <c r="D98" s="365"/>
      <c r="E98" s="365"/>
      <c r="F98" s="365"/>
      <c r="G98" s="365"/>
      <c r="H98" s="365" t="s">
        <v>29</v>
      </c>
      <c r="I98" s="365"/>
      <c r="J98" s="365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2"/>
      <c r="B99" s="365" t="s">
        <v>29</v>
      </c>
      <c r="C99" s="365"/>
      <c r="D99" s="365"/>
      <c r="E99" s="365" t="s">
        <v>29</v>
      </c>
      <c r="F99" s="365"/>
      <c r="G99" s="365"/>
      <c r="H99" s="365"/>
      <c r="I99" s="365"/>
      <c r="J99" s="365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2"/>
      <c r="B100" s="365" t="s">
        <v>29</v>
      </c>
      <c r="C100" s="365"/>
      <c r="D100" s="365"/>
      <c r="E100" s="365"/>
      <c r="F100" s="365"/>
      <c r="G100" s="365"/>
      <c r="H100" s="365" t="s">
        <v>29</v>
      </c>
      <c r="I100" s="365"/>
      <c r="J100" s="365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2"/>
      <c r="B101" s="365"/>
      <c r="C101" s="365"/>
      <c r="D101" s="365"/>
      <c r="E101" s="365" t="s">
        <v>29</v>
      </c>
      <c r="F101" s="365"/>
      <c r="G101" s="365"/>
      <c r="H101" s="365" t="s">
        <v>29</v>
      </c>
      <c r="I101" s="365"/>
      <c r="J101" s="365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2"/>
      <c r="B102" s="365" t="s">
        <v>29</v>
      </c>
      <c r="C102" s="365"/>
      <c r="D102" s="365"/>
      <c r="E102" s="365" t="s">
        <v>29</v>
      </c>
      <c r="F102" s="365"/>
      <c r="G102" s="365"/>
      <c r="H102" s="365" t="s">
        <v>29</v>
      </c>
      <c r="I102" s="365"/>
      <c r="J102" s="365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3" t="s">
        <v>108</v>
      </c>
      <c r="C104" s="423"/>
      <c r="D104" s="423"/>
      <c r="E104" s="423" t="s">
        <v>109</v>
      </c>
      <c r="F104" s="423"/>
      <c r="G104" s="423"/>
      <c r="H104" s="423" t="s">
        <v>93</v>
      </c>
      <c r="I104" s="423"/>
      <c r="J104" s="423"/>
      <c r="K104" s="36">
        <v>1</v>
      </c>
      <c r="L104" s="417" t="s">
        <v>54</v>
      </c>
      <c r="M104" s="418"/>
      <c r="N104" s="418"/>
      <c r="O104" s="419"/>
      <c r="P104" s="151">
        <v>2</v>
      </c>
      <c r="Q104" s="417" t="s">
        <v>55</v>
      </c>
      <c r="R104" s="418"/>
      <c r="S104" s="418"/>
      <c r="T104" s="419"/>
      <c r="U104" s="151">
        <v>3</v>
      </c>
      <c r="V104" s="417" t="s">
        <v>56</v>
      </c>
      <c r="W104" s="418"/>
      <c r="X104" s="418"/>
      <c r="Y104" s="419"/>
      <c r="Z104" s="151">
        <v>4</v>
      </c>
      <c r="AA104" s="417" t="s">
        <v>57</v>
      </c>
      <c r="AB104" s="418"/>
      <c r="AC104" s="418"/>
      <c r="AD104" s="419"/>
      <c r="AE104" s="151">
        <v>5</v>
      </c>
      <c r="AF104" s="417" t="s">
        <v>58</v>
      </c>
      <c r="AG104" s="418"/>
      <c r="AH104" s="418"/>
      <c r="AI104" s="419"/>
      <c r="AJ104" s="151">
        <v>6</v>
      </c>
      <c r="AK104" s="417" t="s">
        <v>134</v>
      </c>
      <c r="AL104" s="418"/>
      <c r="AM104" s="418"/>
      <c r="AN104" s="419"/>
      <c r="AO104" s="151">
        <v>7</v>
      </c>
      <c r="AP104" s="417" t="s">
        <v>135</v>
      </c>
      <c r="AQ104" s="418"/>
      <c r="AR104" s="418"/>
      <c r="AS104" s="419"/>
      <c r="AT104" s="151">
        <v>8</v>
      </c>
      <c r="AU104" s="417" t="s">
        <v>61</v>
      </c>
      <c r="AV104" s="418"/>
      <c r="AW104" s="418"/>
      <c r="AX104" s="419"/>
      <c r="AY104" s="151">
        <v>9</v>
      </c>
      <c r="AZ104" s="417" t="s">
        <v>62</v>
      </c>
      <c r="BA104" s="418"/>
      <c r="BB104" s="418"/>
      <c r="BC104" s="421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5" t="s">
        <v>111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6"/>
      <c r="B107" s="423"/>
      <c r="C107" s="423"/>
      <c r="D107" s="423"/>
      <c r="E107" s="423" t="s">
        <v>29</v>
      </c>
      <c r="F107" s="423"/>
      <c r="G107" s="423"/>
      <c r="H107" s="423"/>
      <c r="I107" s="423"/>
      <c r="J107" s="423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3"/>
      <c r="C108" s="423"/>
      <c r="D108" s="423"/>
      <c r="E108" s="423"/>
      <c r="F108" s="423"/>
      <c r="G108" s="423"/>
      <c r="H108" s="423" t="s">
        <v>29</v>
      </c>
      <c r="I108" s="423"/>
      <c r="J108" s="423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3" t="s">
        <v>29</v>
      </c>
      <c r="C109" s="423"/>
      <c r="D109" s="423"/>
      <c r="E109" s="423" t="s">
        <v>29</v>
      </c>
      <c r="F109" s="423"/>
      <c r="G109" s="423"/>
      <c r="H109" s="423"/>
      <c r="I109" s="423"/>
      <c r="J109" s="423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3" t="s">
        <v>29</v>
      </c>
      <c r="C110" s="423"/>
      <c r="D110" s="423"/>
      <c r="E110" s="423"/>
      <c r="F110" s="423"/>
      <c r="G110" s="423"/>
      <c r="H110" s="423" t="s">
        <v>29</v>
      </c>
      <c r="I110" s="423"/>
      <c r="J110" s="423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3"/>
      <c r="C111" s="423"/>
      <c r="D111" s="423"/>
      <c r="E111" s="423" t="s">
        <v>29</v>
      </c>
      <c r="F111" s="423"/>
      <c r="G111" s="423"/>
      <c r="H111" s="423" t="s">
        <v>29</v>
      </c>
      <c r="I111" s="423"/>
      <c r="J111" s="423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3" t="s">
        <v>29</v>
      </c>
      <c r="C112" s="423"/>
      <c r="D112" s="423"/>
      <c r="E112" s="423" t="s">
        <v>29</v>
      </c>
      <c r="F112" s="423"/>
      <c r="G112" s="423"/>
      <c r="H112" s="423" t="s">
        <v>29</v>
      </c>
      <c r="I112" s="423"/>
      <c r="J112" s="423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3" t="s">
        <v>108</v>
      </c>
      <c r="C114" s="423"/>
      <c r="D114" s="423"/>
      <c r="E114" s="423" t="s">
        <v>109</v>
      </c>
      <c r="F114" s="423"/>
      <c r="G114" s="423"/>
      <c r="H114" s="423" t="s">
        <v>93</v>
      </c>
      <c r="I114" s="423"/>
      <c r="J114" s="423"/>
      <c r="K114" s="36">
        <v>1</v>
      </c>
      <c r="L114" s="417" t="s">
        <v>54</v>
      </c>
      <c r="M114" s="418"/>
      <c r="N114" s="418"/>
      <c r="O114" s="419"/>
      <c r="P114" s="151">
        <v>2</v>
      </c>
      <c r="Q114" s="417" t="s">
        <v>55</v>
      </c>
      <c r="R114" s="418"/>
      <c r="S114" s="418"/>
      <c r="T114" s="419"/>
      <c r="U114" s="151">
        <v>3</v>
      </c>
      <c r="V114" s="417" t="s">
        <v>56</v>
      </c>
      <c r="W114" s="418"/>
      <c r="X114" s="418"/>
      <c r="Y114" s="419"/>
      <c r="Z114" s="151">
        <v>4</v>
      </c>
      <c r="AA114" s="417" t="s">
        <v>57</v>
      </c>
      <c r="AB114" s="418"/>
      <c r="AC114" s="418"/>
      <c r="AD114" s="419"/>
      <c r="AE114" s="151">
        <v>5</v>
      </c>
      <c r="AF114" s="417" t="s">
        <v>58</v>
      </c>
      <c r="AG114" s="418"/>
      <c r="AH114" s="418"/>
      <c r="AI114" s="419"/>
      <c r="AJ114" s="151">
        <v>6</v>
      </c>
      <c r="AK114" s="417" t="s">
        <v>134</v>
      </c>
      <c r="AL114" s="418"/>
      <c r="AM114" s="418"/>
      <c r="AN114" s="419"/>
      <c r="AO114" s="151">
        <v>7</v>
      </c>
      <c r="AP114" s="417" t="s">
        <v>135</v>
      </c>
      <c r="AQ114" s="418"/>
      <c r="AR114" s="418"/>
      <c r="AS114" s="419"/>
      <c r="AT114" s="151">
        <v>8</v>
      </c>
      <c r="AU114" s="417" t="s">
        <v>61</v>
      </c>
      <c r="AV114" s="418"/>
      <c r="AW114" s="418"/>
      <c r="AX114" s="419"/>
      <c r="AY114" s="151">
        <v>9</v>
      </c>
      <c r="AZ114" s="417" t="s">
        <v>62</v>
      </c>
      <c r="BA114" s="418"/>
      <c r="BB114" s="418"/>
      <c r="BC114" s="421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5" t="s">
        <v>68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6"/>
      <c r="B117" s="423"/>
      <c r="C117" s="423"/>
      <c r="D117" s="423"/>
      <c r="E117" s="423" t="s">
        <v>29</v>
      </c>
      <c r="F117" s="423"/>
      <c r="G117" s="423"/>
      <c r="H117" s="423"/>
      <c r="I117" s="423"/>
      <c r="J117" s="423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3"/>
      <c r="C118" s="423"/>
      <c r="D118" s="423"/>
      <c r="E118" s="423"/>
      <c r="F118" s="423"/>
      <c r="G118" s="423"/>
      <c r="H118" s="423" t="s">
        <v>29</v>
      </c>
      <c r="I118" s="423"/>
      <c r="J118" s="423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3" t="s">
        <v>29</v>
      </c>
      <c r="C119" s="423"/>
      <c r="D119" s="423"/>
      <c r="E119" s="423" t="s">
        <v>29</v>
      </c>
      <c r="F119" s="423"/>
      <c r="G119" s="423"/>
      <c r="H119" s="423"/>
      <c r="I119" s="423"/>
      <c r="J119" s="423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3" t="s">
        <v>29</v>
      </c>
      <c r="C120" s="423"/>
      <c r="D120" s="423"/>
      <c r="E120" s="423"/>
      <c r="F120" s="423"/>
      <c r="G120" s="423"/>
      <c r="H120" s="423" t="s">
        <v>29</v>
      </c>
      <c r="I120" s="423"/>
      <c r="J120" s="423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3"/>
      <c r="C121" s="423"/>
      <c r="D121" s="423"/>
      <c r="E121" s="423" t="s">
        <v>29</v>
      </c>
      <c r="F121" s="423"/>
      <c r="G121" s="423"/>
      <c r="H121" s="423" t="s">
        <v>29</v>
      </c>
      <c r="I121" s="423"/>
      <c r="J121" s="423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3" t="s">
        <v>29</v>
      </c>
      <c r="C122" s="423"/>
      <c r="D122" s="423"/>
      <c r="E122" s="423" t="s">
        <v>29</v>
      </c>
      <c r="F122" s="423"/>
      <c r="G122" s="423"/>
      <c r="H122" s="423" t="s">
        <v>29</v>
      </c>
      <c r="I122" s="423"/>
      <c r="J122" s="423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8" t="str">
        <f>ローデータ!B2</f>
        <v>旭区</v>
      </c>
      <c r="C2" s="290"/>
      <c r="D2" s="290"/>
      <c r="E2" s="289"/>
      <c r="G2" s="303" t="s">
        <v>52</v>
      </c>
      <c r="H2" s="303"/>
      <c r="K2" s="406" t="s">
        <v>94</v>
      </c>
      <c r="L2" s="303"/>
    </row>
    <row r="3" spans="1:19" ht="14.1" customHeight="1" x14ac:dyDescent="0.15">
      <c r="A3" s="266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3"/>
      <c r="H3" s="303"/>
      <c r="K3" s="303"/>
      <c r="L3" s="303"/>
    </row>
    <row r="4" spans="1:19" ht="14.1" customHeight="1" x14ac:dyDescent="0.15">
      <c r="A4" s="267"/>
      <c r="B4" s="149" t="str">
        <f>ローデータ!B4</f>
        <v>令和2年</v>
      </c>
      <c r="C4" s="121">
        <f>ローデータ!C4</f>
        <v>3</v>
      </c>
      <c r="D4" s="121">
        <f>ローデータ!D4</f>
        <v>26</v>
      </c>
      <c r="E4" s="121" t="str">
        <f>ローデータ!E4</f>
        <v>木</v>
      </c>
      <c r="G4" s="145">
        <v>10</v>
      </c>
      <c r="H4" s="147" t="s">
        <v>53</v>
      </c>
      <c r="K4" s="299">
        <f>COUNTIFS(ローデータ!B12:B1011,1,ローデータ!G12:G1011,$G$4)</f>
        <v>52</v>
      </c>
      <c r="L4" s="29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0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6" t="s">
        <v>50</v>
      </c>
    </row>
    <row r="9" spans="1:19" ht="14.1" customHeight="1" x14ac:dyDescent="0.15">
      <c r="A9" s="232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7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4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11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5</v>
      </c>
      <c r="K10" s="56">
        <f>SUM(B10:J10)</f>
        <v>52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0"/>
      <c r="B14" s="144">
        <v>1</v>
      </c>
      <c r="C14" s="144">
        <v>2</v>
      </c>
      <c r="D14" s="266" t="s">
        <v>50</v>
      </c>
      <c r="F14" s="230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49" t="s">
        <v>50</v>
      </c>
    </row>
    <row r="15" spans="1:19" ht="14.1" customHeight="1" x14ac:dyDescent="0.15">
      <c r="A15" s="232"/>
      <c r="B15" s="147" t="s">
        <v>63</v>
      </c>
      <c r="C15" s="147" t="s">
        <v>64</v>
      </c>
      <c r="D15" s="267"/>
      <c r="F15" s="231"/>
      <c r="G15" s="277" t="s">
        <v>95</v>
      </c>
      <c r="H15" s="247" t="s">
        <v>76</v>
      </c>
      <c r="I15" s="247" t="s">
        <v>77</v>
      </c>
      <c r="J15" s="277" t="s">
        <v>110</v>
      </c>
      <c r="K15" s="247" t="s">
        <v>78</v>
      </c>
      <c r="L15" s="247" t="s">
        <v>79</v>
      </c>
      <c r="M15" s="247" t="s">
        <v>80</v>
      </c>
      <c r="N15" s="247" t="s">
        <v>81</v>
      </c>
      <c r="O15" s="247" t="s">
        <v>82</v>
      </c>
      <c r="P15" s="272" t="s">
        <v>111</v>
      </c>
      <c r="Q15" s="247" t="s">
        <v>83</v>
      </c>
      <c r="R15" s="291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52</v>
      </c>
      <c r="D16" s="56">
        <f>SUM(B16:C16)</f>
        <v>52</v>
      </c>
      <c r="F16" s="231"/>
      <c r="G16" s="304"/>
      <c r="H16" s="305"/>
      <c r="I16" s="305"/>
      <c r="J16" s="304"/>
      <c r="K16" s="305"/>
      <c r="L16" s="305"/>
      <c r="M16" s="305"/>
      <c r="N16" s="305"/>
      <c r="O16" s="305"/>
      <c r="P16" s="306"/>
      <c r="Q16" s="305"/>
      <c r="R16" s="291"/>
    </row>
    <row r="17" spans="1:19" ht="14.1" customHeight="1" x14ac:dyDescent="0.15">
      <c r="A17" s="152"/>
      <c r="B17" s="9"/>
      <c r="C17" s="9"/>
      <c r="D17" s="9"/>
      <c r="F17" s="232"/>
      <c r="G17" s="281"/>
      <c r="H17" s="248"/>
      <c r="I17" s="248"/>
      <c r="J17" s="281"/>
      <c r="K17" s="248"/>
      <c r="L17" s="248"/>
      <c r="M17" s="248"/>
      <c r="N17" s="248"/>
      <c r="O17" s="248"/>
      <c r="P17" s="273"/>
      <c r="Q17" s="248"/>
      <c r="R17" s="250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0"/>
      <c r="B21" s="292">
        <v>1</v>
      </c>
      <c r="C21" s="241"/>
      <c r="D21" s="292">
        <v>2</v>
      </c>
      <c r="E21" s="241"/>
      <c r="F21" s="292">
        <v>3</v>
      </c>
      <c r="G21" s="240"/>
      <c r="H21" s="241"/>
      <c r="I21" s="26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2"/>
      <c r="B22" s="300" t="s">
        <v>72</v>
      </c>
      <c r="C22" s="301"/>
      <c r="D22" s="300" t="s">
        <v>74</v>
      </c>
      <c r="E22" s="301"/>
      <c r="F22" s="300" t="s">
        <v>84</v>
      </c>
      <c r="G22" s="302"/>
      <c r="H22" s="301"/>
      <c r="I22" s="26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8">
        <f>COUNTIFS(ローデータ!$B$12:$B$1011,1,ローデータ!$G$12:$G$1011,$G$4,ローデータ!$K$12:$K$1011,B21)</f>
        <v>34</v>
      </c>
      <c r="C23" s="289"/>
      <c r="D23" s="288">
        <f>COUNTIFS(ローデータ!$B$12:$B$1011,1,ローデータ!$G$12:$G$1011,$G$4,ローデータ!$K$12:$K$1011,D21)</f>
        <v>13</v>
      </c>
      <c r="E23" s="289"/>
      <c r="F23" s="288">
        <f>COUNTIFS(ローデータ!$B$12:$B$1011,1,ローデータ!$G$12:$G$1011,$G$4,ローデータ!$K$12:$K$1011,F21)</f>
        <v>5</v>
      </c>
      <c r="G23" s="290"/>
      <c r="H23" s="289"/>
      <c r="I23" s="56">
        <f>SUM(B23:H23)</f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0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49" t="s">
        <v>50</v>
      </c>
      <c r="I27" s="268"/>
      <c r="J27" s="284" t="s">
        <v>96</v>
      </c>
      <c r="K27" s="286" t="s">
        <v>97</v>
      </c>
      <c r="L27" s="282" t="s">
        <v>98</v>
      </c>
      <c r="M27" s="286" t="s">
        <v>99</v>
      </c>
      <c r="N27" s="282" t="s">
        <v>100</v>
      </c>
      <c r="O27" s="276" t="s">
        <v>50</v>
      </c>
    </row>
    <row r="28" spans="1:19" ht="14.1" customHeight="1" x14ac:dyDescent="0.15">
      <c r="A28" s="231"/>
      <c r="B28" s="247" t="s">
        <v>65</v>
      </c>
      <c r="C28" s="247" t="s">
        <v>66</v>
      </c>
      <c r="D28" s="277" t="s">
        <v>101</v>
      </c>
      <c r="E28" s="279" t="s">
        <v>102</v>
      </c>
      <c r="F28" s="280" t="s">
        <v>103</v>
      </c>
      <c r="G28" s="291"/>
      <c r="H28" s="39"/>
      <c r="I28" s="269"/>
      <c r="J28" s="285"/>
      <c r="K28" s="287"/>
      <c r="L28" s="283"/>
      <c r="M28" s="287"/>
      <c r="N28" s="283"/>
      <c r="O28" s="276"/>
    </row>
    <row r="29" spans="1:19" ht="14.1" customHeight="1" x14ac:dyDescent="0.15">
      <c r="A29" s="232"/>
      <c r="B29" s="248"/>
      <c r="C29" s="248"/>
      <c r="D29" s="278"/>
      <c r="E29" s="243"/>
      <c r="F29" s="281"/>
      <c r="G29" s="250"/>
      <c r="H29" s="39"/>
      <c r="I29" s="148" t="s">
        <v>51</v>
      </c>
      <c r="J29" s="86">
        <f>SUMIFS(ローデータ!M12:M1011,ローデータ!$B$12:$B$1011,1,ローデータ!$G$12:$G$1011,$G$4,ローデータ!$K$12:$K$1011,$B$21)</f>
        <v>8</v>
      </c>
      <c r="K29" s="86">
        <f>SUMIFS(ローデータ!N12:N1011,ローデータ!$B$12:$B$1011,1,ローデータ!$G$12:$G$1011,$G$4,ローデータ!$K$12:$K$1011,$B$21)</f>
        <v>16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6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31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34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0"/>
      <c r="B34" s="144">
        <v>1</v>
      </c>
      <c r="C34" s="144">
        <v>2</v>
      </c>
      <c r="D34" s="144">
        <v>3</v>
      </c>
      <c r="E34" s="266" t="s">
        <v>50</v>
      </c>
      <c r="F34" s="39"/>
      <c r="I34" s="268"/>
      <c r="J34" s="270" t="s">
        <v>104</v>
      </c>
      <c r="K34" s="228" t="s">
        <v>105</v>
      </c>
      <c r="L34" s="228" t="s">
        <v>98</v>
      </c>
      <c r="M34" s="228" t="s">
        <v>106</v>
      </c>
      <c r="N34" s="244" t="s">
        <v>107</v>
      </c>
      <c r="O34" s="228" t="s">
        <v>36</v>
      </c>
      <c r="P34" s="244" t="s">
        <v>30</v>
      </c>
      <c r="Q34" s="249" t="s">
        <v>50</v>
      </c>
    </row>
    <row r="35" spans="1:17" ht="14.1" customHeight="1" x14ac:dyDescent="0.15">
      <c r="A35" s="232"/>
      <c r="B35" s="147" t="s">
        <v>67</v>
      </c>
      <c r="C35" s="147" t="s">
        <v>66</v>
      </c>
      <c r="D35" s="147" t="s">
        <v>68</v>
      </c>
      <c r="E35" s="267"/>
      <c r="G35" s="39"/>
      <c r="I35" s="269"/>
      <c r="J35" s="271"/>
      <c r="K35" s="229"/>
      <c r="L35" s="229"/>
      <c r="M35" s="229"/>
      <c r="N35" s="245"/>
      <c r="O35" s="229"/>
      <c r="P35" s="245"/>
      <c r="Q35" s="250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13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13</v>
      </c>
      <c r="I36" s="148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6</v>
      </c>
      <c r="O36" s="56">
        <f>SUMIFS(ローデータ!Y12:Y1011,ローデータ!$B$12:$B$1011,1,ローデータ!$G$12:$G$1011,$G$4,ローデータ!$K$12:$K$1011,$D$21)</f>
        <v>9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1"/>
      <c r="B40" s="254" t="s">
        <v>16</v>
      </c>
      <c r="C40" s="255"/>
      <c r="D40" s="255"/>
      <c r="E40" s="255"/>
      <c r="F40" s="256"/>
      <c r="G40" s="257" t="s">
        <v>50</v>
      </c>
      <c r="H40" s="260" t="s">
        <v>13</v>
      </c>
      <c r="I40" s="261"/>
      <c r="J40" s="262"/>
      <c r="K40" s="263" t="s">
        <v>50</v>
      </c>
    </row>
    <row r="41" spans="1:17" ht="14.1" customHeight="1" x14ac:dyDescent="0.15">
      <c r="A41" s="25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8"/>
      <c r="H41" s="64">
        <v>1</v>
      </c>
      <c r="I41" s="63">
        <v>2</v>
      </c>
      <c r="J41" s="63">
        <v>3</v>
      </c>
      <c r="K41" s="264"/>
      <c r="M41" s="39"/>
      <c r="N41" s="39"/>
      <c r="O41" s="39"/>
      <c r="P41" s="39"/>
    </row>
    <row r="42" spans="1:17" ht="14.1" customHeight="1" x14ac:dyDescent="0.15">
      <c r="A42" s="252"/>
      <c r="B42" s="247" t="s">
        <v>65</v>
      </c>
      <c r="C42" s="247" t="s">
        <v>66</v>
      </c>
      <c r="D42" s="272" t="s">
        <v>101</v>
      </c>
      <c r="E42" s="274" t="s">
        <v>102</v>
      </c>
      <c r="F42" s="224" t="s">
        <v>103</v>
      </c>
      <c r="G42" s="258"/>
      <c r="H42" s="226" t="s">
        <v>67</v>
      </c>
      <c r="I42" s="246" t="s">
        <v>66</v>
      </c>
      <c r="J42" s="246" t="s">
        <v>68</v>
      </c>
      <c r="K42" s="264"/>
      <c r="M42" s="39"/>
      <c r="N42" s="39"/>
      <c r="O42" s="39"/>
      <c r="P42" s="39"/>
    </row>
    <row r="43" spans="1:17" ht="14.1" customHeight="1" x14ac:dyDescent="0.15">
      <c r="A43" s="253"/>
      <c r="B43" s="248"/>
      <c r="C43" s="248"/>
      <c r="D43" s="273"/>
      <c r="E43" s="275"/>
      <c r="F43" s="225"/>
      <c r="G43" s="259"/>
      <c r="H43" s="227"/>
      <c r="I43" s="225"/>
      <c r="J43" s="225"/>
      <c r="K43" s="265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0"/>
      <c r="B47" s="233" t="s">
        <v>165</v>
      </c>
      <c r="C47" s="234"/>
      <c r="D47" s="234"/>
      <c r="E47" s="234"/>
      <c r="F47" s="235"/>
      <c r="G47" s="236" t="s">
        <v>50</v>
      </c>
      <c r="H47" s="239" t="s">
        <v>71</v>
      </c>
      <c r="I47" s="240"/>
      <c r="J47" s="240"/>
      <c r="K47" s="240"/>
      <c r="L47" s="240"/>
      <c r="M47" s="240"/>
      <c r="N47" s="241"/>
      <c r="O47" s="211" t="s">
        <v>50</v>
      </c>
    </row>
    <row r="48" spans="1:17" ht="14.1" customHeight="1" x14ac:dyDescent="0.15">
      <c r="A48" s="231"/>
      <c r="B48" s="214" t="s">
        <v>96</v>
      </c>
      <c r="C48" s="216" t="s">
        <v>97</v>
      </c>
      <c r="D48" s="218" t="s">
        <v>98</v>
      </c>
      <c r="E48" s="216" t="s">
        <v>99</v>
      </c>
      <c r="F48" s="218" t="s">
        <v>100</v>
      </c>
      <c r="G48" s="237"/>
      <c r="H48" s="220" t="s">
        <v>104</v>
      </c>
      <c r="I48" s="222" t="s">
        <v>105</v>
      </c>
      <c r="J48" s="222" t="s">
        <v>98</v>
      </c>
      <c r="K48" s="222" t="s">
        <v>106</v>
      </c>
      <c r="L48" s="242" t="s">
        <v>107</v>
      </c>
      <c r="M48" s="222" t="s">
        <v>36</v>
      </c>
      <c r="N48" s="242" t="s">
        <v>30</v>
      </c>
      <c r="O48" s="212"/>
    </row>
    <row r="49" spans="1:15" ht="14.1" customHeight="1" x14ac:dyDescent="0.15">
      <c r="A49" s="232"/>
      <c r="B49" s="215"/>
      <c r="C49" s="217"/>
      <c r="D49" s="219"/>
      <c r="E49" s="217"/>
      <c r="F49" s="219"/>
      <c r="G49" s="238"/>
      <c r="H49" s="221"/>
      <c r="I49" s="223"/>
      <c r="J49" s="223"/>
      <c r="K49" s="223"/>
      <c r="L49" s="243"/>
      <c r="M49" s="223"/>
      <c r="N49" s="243"/>
      <c r="O49" s="213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6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1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8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2"/>
      <c r="B54" s="313"/>
      <c r="C54" s="69" t="s">
        <v>85</v>
      </c>
      <c r="D54" s="318" t="s">
        <v>86</v>
      </c>
      <c r="E54" s="261"/>
      <c r="F54" s="261"/>
      <c r="G54" s="261"/>
      <c r="H54" s="261"/>
      <c r="I54" s="261"/>
      <c r="J54" s="261"/>
      <c r="K54" s="261"/>
      <c r="L54" s="261"/>
      <c r="M54" s="261"/>
      <c r="N54" s="319"/>
      <c r="O54" s="263" t="s">
        <v>50</v>
      </c>
    </row>
    <row r="55" spans="1:15" ht="14.1" customHeight="1" x14ac:dyDescent="0.15">
      <c r="A55" s="314"/>
      <c r="B55" s="315"/>
      <c r="C55" s="266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4"/>
    </row>
    <row r="56" spans="1:15" ht="14.1" customHeight="1" x14ac:dyDescent="0.15">
      <c r="A56" s="314"/>
      <c r="B56" s="315"/>
      <c r="C56" s="320"/>
      <c r="D56" s="277" t="s">
        <v>95</v>
      </c>
      <c r="E56" s="247" t="s">
        <v>76</v>
      </c>
      <c r="F56" s="247" t="s">
        <v>77</v>
      </c>
      <c r="G56" s="277" t="s">
        <v>110</v>
      </c>
      <c r="H56" s="247" t="s">
        <v>78</v>
      </c>
      <c r="I56" s="247" t="s">
        <v>79</v>
      </c>
      <c r="J56" s="247" t="s">
        <v>80</v>
      </c>
      <c r="K56" s="247" t="s">
        <v>81</v>
      </c>
      <c r="L56" s="247" t="s">
        <v>82</v>
      </c>
      <c r="M56" s="272" t="s">
        <v>111</v>
      </c>
      <c r="N56" s="307" t="s">
        <v>83</v>
      </c>
      <c r="O56" s="264"/>
    </row>
    <row r="57" spans="1:15" ht="14.1" customHeight="1" x14ac:dyDescent="0.15">
      <c r="A57" s="314"/>
      <c r="B57" s="315"/>
      <c r="C57" s="320"/>
      <c r="D57" s="304"/>
      <c r="E57" s="305"/>
      <c r="F57" s="305"/>
      <c r="G57" s="304"/>
      <c r="H57" s="305"/>
      <c r="I57" s="305"/>
      <c r="J57" s="305"/>
      <c r="K57" s="305"/>
      <c r="L57" s="305"/>
      <c r="M57" s="306"/>
      <c r="N57" s="308"/>
      <c r="O57" s="264"/>
    </row>
    <row r="58" spans="1:15" ht="14.1" customHeight="1" x14ac:dyDescent="0.15">
      <c r="A58" s="316"/>
      <c r="B58" s="317"/>
      <c r="C58" s="267"/>
      <c r="D58" s="281"/>
      <c r="E58" s="248"/>
      <c r="F58" s="248"/>
      <c r="G58" s="281"/>
      <c r="H58" s="248"/>
      <c r="I58" s="248"/>
      <c r="J58" s="248"/>
      <c r="K58" s="248"/>
      <c r="L58" s="248"/>
      <c r="M58" s="273"/>
      <c r="N58" s="309"/>
      <c r="O58" s="265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4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4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6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8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11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3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5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5</v>
      </c>
    </row>
    <row r="68" spans="1:15" ht="14.1" customHeight="1" thickTop="1" x14ac:dyDescent="0.15">
      <c r="A68" s="310" t="s">
        <v>50</v>
      </c>
      <c r="B68" s="311"/>
      <c r="C68" s="100">
        <f>SUM(C59:C67)</f>
        <v>52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2"/>
      <c r="B72" s="313"/>
      <c r="C72" s="321" t="s">
        <v>25</v>
      </c>
      <c r="D72" s="321"/>
      <c r="E72" s="321"/>
      <c r="F72" s="321"/>
      <c r="G72" s="321"/>
      <c r="H72" s="321"/>
      <c r="I72" s="318"/>
      <c r="J72" s="322" t="s">
        <v>50</v>
      </c>
    </row>
    <row r="73" spans="1:15" ht="14.1" customHeight="1" x14ac:dyDescent="0.15">
      <c r="A73" s="314"/>
      <c r="B73" s="315"/>
      <c r="C73" s="303">
        <v>1</v>
      </c>
      <c r="D73" s="303"/>
      <c r="E73" s="303">
        <v>2</v>
      </c>
      <c r="F73" s="303"/>
      <c r="G73" s="303">
        <v>3</v>
      </c>
      <c r="H73" s="303"/>
      <c r="I73" s="292"/>
      <c r="J73" s="323"/>
    </row>
    <row r="74" spans="1:15" ht="14.1" customHeight="1" x14ac:dyDescent="0.15">
      <c r="A74" s="316"/>
      <c r="B74" s="317"/>
      <c r="C74" s="325" t="s">
        <v>72</v>
      </c>
      <c r="D74" s="326"/>
      <c r="E74" s="325" t="s">
        <v>74</v>
      </c>
      <c r="F74" s="326"/>
      <c r="G74" s="325" t="s">
        <v>84</v>
      </c>
      <c r="H74" s="327"/>
      <c r="I74" s="327"/>
      <c r="J74" s="324"/>
    </row>
    <row r="75" spans="1:15" ht="14.1" customHeight="1" x14ac:dyDescent="0.15">
      <c r="A75" s="148">
        <v>1</v>
      </c>
      <c r="B75" s="50" t="s">
        <v>54</v>
      </c>
      <c r="C75" s="288">
        <f>COUNTIFS(ローデータ!$B$12:$B$1011,1,ローデータ!$G$12:$G$1011,$G$4,ローデータ!$H$12:$H$1011,$A$75,ローデータ!$K$12:$K$1011,C73)</f>
        <v>1</v>
      </c>
      <c r="D75" s="289"/>
      <c r="E75" s="288">
        <f>COUNTIFS(ローデータ!$B$12:$B$1011,1,ローデータ!$G$12:$G$1011,$G$4,ローデータ!$H$12:$H$1011,$A$75,ローデータ!$K$12:$K$1011,E73)</f>
        <v>3</v>
      </c>
      <c r="F75" s="289"/>
      <c r="G75" s="288">
        <f>COUNTIFS(ローデータ!$B$12:$B$1011,1,ローデータ!$G$12:$G$1011,$G$4,ローデータ!$H$12:$H$1011,$A$75,ローデータ!$K$12:$K$1011,G73)</f>
        <v>0</v>
      </c>
      <c r="H75" s="290"/>
      <c r="I75" s="290"/>
      <c r="J75" s="104">
        <f t="shared" ref="J75:J84" si="2">SUM(C75:I75)</f>
        <v>4</v>
      </c>
    </row>
    <row r="76" spans="1:15" ht="14.1" customHeight="1" x14ac:dyDescent="0.15">
      <c r="A76" s="148">
        <v>2</v>
      </c>
      <c r="B76" s="50" t="s">
        <v>55</v>
      </c>
      <c r="C76" s="288">
        <f>COUNTIFS(ローデータ!$B$12:$B$1011,1,ローデータ!$G$12:$G$1011,$G$4,ローデータ!$H$12:$H$1011,$A$76,ローデータ!$K$12:$K$1011,C73)</f>
        <v>2</v>
      </c>
      <c r="D76" s="289"/>
      <c r="E76" s="288">
        <f>COUNTIFS(ローデータ!$B$12:$B$1011,1,ローデータ!$G$12:$G$1011,$G$4,ローデータ!$H$12:$H$1011,$A$76,ローデータ!$K$12:$K$1011,E73)</f>
        <v>2</v>
      </c>
      <c r="F76" s="289"/>
      <c r="G76" s="288">
        <f>COUNTIFS(ローデータ!$B$12:$B$1011,1,ローデータ!$G$12:$G$1011,$G$4,ローデータ!$H$12:$H$1011,$A$76,ローデータ!$K$12:$K$1011,G73)</f>
        <v>2</v>
      </c>
      <c r="H76" s="290"/>
      <c r="I76" s="290"/>
      <c r="J76" s="104">
        <f t="shared" si="2"/>
        <v>6</v>
      </c>
    </row>
    <row r="77" spans="1:15" ht="14.1" customHeight="1" x14ac:dyDescent="0.15">
      <c r="A77" s="148">
        <v>3</v>
      </c>
      <c r="B77" s="50" t="s">
        <v>56</v>
      </c>
      <c r="C77" s="288">
        <f>COUNTIFS(ローデータ!$B$12:$B$1011,1,ローデータ!$G$12:$G$1011,$G$4,ローデータ!$H$12:$H$1011,$A$77,ローデータ!$K$12:$K$1011,C73)</f>
        <v>4</v>
      </c>
      <c r="D77" s="289"/>
      <c r="E77" s="288">
        <f>COUNTIFS(ローデータ!$B$12:$B$1011,1,ローデータ!$G$12:$G$1011,$G$4,ローデータ!$H$12:$H$1011,$A$77,ローデータ!$K$12:$K$1011,E73)</f>
        <v>1</v>
      </c>
      <c r="F77" s="289"/>
      <c r="G77" s="288">
        <f>COUNTIFS(ローデータ!$B$12:$B$1011,1,ローデータ!$G$12:$G$1011,$G$4,ローデータ!$H$12:$H$1011,$A$77,ローデータ!$K$12:$K$1011,G73)</f>
        <v>1</v>
      </c>
      <c r="H77" s="290"/>
      <c r="I77" s="290"/>
      <c r="J77" s="104">
        <f t="shared" si="2"/>
        <v>6</v>
      </c>
    </row>
    <row r="78" spans="1:15" ht="14.1" customHeight="1" x14ac:dyDescent="0.15">
      <c r="A78" s="148">
        <v>4</v>
      </c>
      <c r="B78" s="50" t="s">
        <v>57</v>
      </c>
      <c r="C78" s="288">
        <f>COUNTIFS(ローデータ!$B$12:$B$1011,1,ローデータ!$G$12:$G$1011,$G$4,ローデータ!$H$12:$H$1011,$A$78,ローデータ!$K$12:$K$1011,C73)</f>
        <v>5</v>
      </c>
      <c r="D78" s="289"/>
      <c r="E78" s="288">
        <f>COUNTIFS(ローデータ!$B$12:$B$1011,1,ローデータ!$G$12:$G$1011,$G$4,ローデータ!$H$12:$H$1011,$A$78,ローデータ!$K$12:$K$1011,E73)</f>
        <v>1</v>
      </c>
      <c r="F78" s="289"/>
      <c r="G78" s="288">
        <f>COUNTIFS(ローデータ!$B$12:$B$1011,1,ローデータ!$G$12:$G$1011,$G$4,ローデータ!$H$12:$H$1011,$A$78,ローデータ!$K$12:$K$1011,G73)</f>
        <v>2</v>
      </c>
      <c r="H78" s="290"/>
      <c r="I78" s="290"/>
      <c r="J78" s="104">
        <f t="shared" si="2"/>
        <v>8</v>
      </c>
    </row>
    <row r="79" spans="1:15" ht="14.1" customHeight="1" x14ac:dyDescent="0.15">
      <c r="A79" s="148">
        <v>5</v>
      </c>
      <c r="B79" s="50" t="s">
        <v>58</v>
      </c>
      <c r="C79" s="288">
        <f>COUNTIFS(ローデータ!$B$12:$B$1011,1,ローデータ!$G$12:$G$1011,$G$4,ローデータ!$H$12:$H$1011,$A$79,ローデータ!$K$12:$K$1011,C73)</f>
        <v>9</v>
      </c>
      <c r="D79" s="289"/>
      <c r="E79" s="288">
        <f>COUNTIFS(ローデータ!$B$12:$B$1011,1,ローデータ!$G$12:$G$1011,$G$4,ローデータ!$H$12:$H$1011,$A$79,ローデータ!$K$12:$K$1011,E73)</f>
        <v>2</v>
      </c>
      <c r="F79" s="289"/>
      <c r="G79" s="288">
        <f>COUNTIFS(ローデータ!$B$12:$B$1011,1,ローデータ!$G$12:$G$1011,$G$4,ローデータ!$H$12:$H$1011,$A$79,ローデータ!$K$12:$K$1011,G73)</f>
        <v>0</v>
      </c>
      <c r="H79" s="290"/>
      <c r="I79" s="290"/>
      <c r="J79" s="104">
        <f t="shared" si="2"/>
        <v>11</v>
      </c>
    </row>
    <row r="80" spans="1:15" ht="14.1" customHeight="1" x14ac:dyDescent="0.15">
      <c r="A80" s="148">
        <v>6</v>
      </c>
      <c r="B80" s="50" t="s">
        <v>59</v>
      </c>
      <c r="C80" s="288">
        <f>COUNTIFS(ローデータ!$B$12:$B$1011,1,ローデータ!$G$12:$G$1011,$G$4,ローデータ!$H$12:$H$1011,$A$80,ローデータ!$K$12:$K$1011,C73)</f>
        <v>3</v>
      </c>
      <c r="D80" s="289"/>
      <c r="E80" s="288">
        <f>COUNTIFS(ローデータ!$B$12:$B$1011,1,ローデータ!$G$12:$G$1011,$G$4,ローデータ!$H$12:$H$1011,$A$80,ローデータ!$K$12:$K$1011,E73)</f>
        <v>1</v>
      </c>
      <c r="F80" s="289"/>
      <c r="G80" s="288">
        <f>COUNTIFS(ローデータ!$B$12:$B$1011,1,ローデータ!$G$12:$G$1011,$G$4,ローデータ!$H$12:$H$1011,$A$80,ローデータ!$K$12:$K$1011,G73)</f>
        <v>0</v>
      </c>
      <c r="H80" s="290"/>
      <c r="I80" s="290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88">
        <f>COUNTIFS(ローデータ!$B$12:$B$1011,1,ローデータ!$G$12:$G$1011,$G$4,ローデータ!$H$12:$H$1011,$A$81,ローデータ!$K$12:$K$1011,C73)</f>
        <v>3</v>
      </c>
      <c r="D81" s="289"/>
      <c r="E81" s="288">
        <f>COUNTIFS(ローデータ!$B$12:$B$1011,1,ローデータ!$G$12:$G$1011,$G$4,ローデータ!$H$12:$H$1011,$A$81,ローデータ!$K$12:$K$1011,E73)</f>
        <v>0</v>
      </c>
      <c r="F81" s="289"/>
      <c r="G81" s="288">
        <f>COUNTIFS(ローデータ!$B$12:$B$1011,1,ローデータ!$G$12:$G$1011,$G$4,ローデータ!$H$12:$H$1011,$A$81,ローデータ!$K$12:$K$1011,G73)</f>
        <v>0</v>
      </c>
      <c r="H81" s="290"/>
      <c r="I81" s="290"/>
      <c r="J81" s="104">
        <f t="shared" si="2"/>
        <v>3</v>
      </c>
    </row>
    <row r="82" spans="1:17" ht="14.1" customHeight="1" x14ac:dyDescent="0.15">
      <c r="A82" s="148">
        <v>8</v>
      </c>
      <c r="B82" s="50" t="s">
        <v>61</v>
      </c>
      <c r="C82" s="288">
        <f>COUNTIFS(ローデータ!$B$12:$B$1011,1,ローデータ!$G$12:$G$1011,$G$4,ローデータ!$H$12:$H$1011,$A$82,ローデータ!$K$12:$K$1011,C73)</f>
        <v>4</v>
      </c>
      <c r="D82" s="289"/>
      <c r="E82" s="288">
        <f>COUNTIFS(ローデータ!$B$12:$B$1011,1,ローデータ!$G$12:$G$1011,$G$4,ローデータ!$H$12:$H$1011,$A$82,ローデータ!$K$12:$K$1011,E73)</f>
        <v>1</v>
      </c>
      <c r="F82" s="289"/>
      <c r="G82" s="288">
        <f>COUNTIFS(ローデータ!$B$12:$B$1011,1,ローデータ!$G$12:$G$1011,$G$4,ローデータ!$H$12:$H$1011,$A$82,ローデータ!$K$12:$K$1011,G73)</f>
        <v>0</v>
      </c>
      <c r="H82" s="290"/>
      <c r="I82" s="290"/>
      <c r="J82" s="104">
        <f t="shared" si="2"/>
        <v>5</v>
      </c>
    </row>
    <row r="83" spans="1:17" ht="14.1" customHeight="1" thickBot="1" x14ac:dyDescent="0.2">
      <c r="A83" s="142">
        <v>9</v>
      </c>
      <c r="B83" s="68" t="s">
        <v>62</v>
      </c>
      <c r="C83" s="328">
        <f>COUNTIFS(ローデータ!$B$12:$B$1011,1,ローデータ!$G$12:$G$1011,$G$4,ローデータ!$H$12:$H$1011,$A$83,ローデータ!$K$12:$K$1011,C73)</f>
        <v>3</v>
      </c>
      <c r="D83" s="329"/>
      <c r="E83" s="328">
        <f>COUNTIFS(ローデータ!$B$12:$B$1011,1,ローデータ!$G$12:$G$1011,$G$4,ローデータ!$H$12:$H$1011,$A$83,ローデータ!$K$12:$K$1011,E73)</f>
        <v>2</v>
      </c>
      <c r="F83" s="329"/>
      <c r="G83" s="330">
        <f>COUNTIFS(ローデータ!$B$12:$B$1011,1,ローデータ!$G$12:$G$1011,$G$4,ローデータ!$H$12:$H$1011,$A$83,ローデータ!$K$12:$K$1011,G73)</f>
        <v>0</v>
      </c>
      <c r="H83" s="330"/>
      <c r="I83" s="328"/>
      <c r="J83" s="105">
        <f t="shared" si="2"/>
        <v>5</v>
      </c>
    </row>
    <row r="84" spans="1:17" ht="14.1" customHeight="1" thickTop="1" x14ac:dyDescent="0.15">
      <c r="A84" s="310" t="s">
        <v>50</v>
      </c>
      <c r="B84" s="311"/>
      <c r="C84" s="331">
        <f>SUM(C75:D83)</f>
        <v>34</v>
      </c>
      <c r="D84" s="332"/>
      <c r="E84" s="331">
        <f>SUM(E75:F83)</f>
        <v>13</v>
      </c>
      <c r="F84" s="332"/>
      <c r="G84" s="333">
        <f>SUM(G75:I83)</f>
        <v>5</v>
      </c>
      <c r="H84" s="333"/>
      <c r="I84" s="331"/>
      <c r="J84" s="106">
        <f t="shared" si="2"/>
        <v>52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2"/>
      <c r="B89" s="313"/>
      <c r="C89" s="318" t="s">
        <v>166</v>
      </c>
      <c r="D89" s="261"/>
      <c r="E89" s="261"/>
      <c r="F89" s="261"/>
      <c r="G89" s="262"/>
      <c r="H89" s="263" t="s">
        <v>50</v>
      </c>
      <c r="J89" s="334"/>
      <c r="K89" s="335"/>
      <c r="L89" s="292" t="s">
        <v>113</v>
      </c>
      <c r="M89" s="240"/>
      <c r="N89" s="240"/>
      <c r="O89" s="240"/>
      <c r="P89" s="241"/>
      <c r="Q89" s="266" t="s">
        <v>50</v>
      </c>
    </row>
    <row r="90" spans="1:17" ht="14.1" customHeight="1" x14ac:dyDescent="0.15">
      <c r="A90" s="314"/>
      <c r="B90" s="315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4"/>
      <c r="J90" s="336"/>
      <c r="K90" s="337"/>
      <c r="L90" s="340" t="s">
        <v>96</v>
      </c>
      <c r="M90" s="341" t="s">
        <v>97</v>
      </c>
      <c r="N90" s="342" t="s">
        <v>98</v>
      </c>
      <c r="O90" s="341" t="s">
        <v>99</v>
      </c>
      <c r="P90" s="342" t="s">
        <v>100</v>
      </c>
      <c r="Q90" s="320"/>
    </row>
    <row r="91" spans="1:17" ht="14.1" customHeight="1" x14ac:dyDescent="0.15">
      <c r="A91" s="314"/>
      <c r="B91" s="315"/>
      <c r="C91" s="247" t="s">
        <v>65</v>
      </c>
      <c r="D91" s="247" t="s">
        <v>66</v>
      </c>
      <c r="E91" s="277" t="s">
        <v>101</v>
      </c>
      <c r="F91" s="279" t="s">
        <v>102</v>
      </c>
      <c r="G91" s="347" t="s">
        <v>103</v>
      </c>
      <c r="H91" s="264"/>
      <c r="J91" s="338"/>
      <c r="K91" s="339"/>
      <c r="L91" s="215"/>
      <c r="M91" s="217"/>
      <c r="N91" s="219"/>
      <c r="O91" s="217"/>
      <c r="P91" s="219"/>
      <c r="Q91" s="267"/>
    </row>
    <row r="92" spans="1:17" ht="14.1" customHeight="1" x14ac:dyDescent="0.15">
      <c r="A92" s="316"/>
      <c r="B92" s="317"/>
      <c r="C92" s="248"/>
      <c r="D92" s="248"/>
      <c r="E92" s="345"/>
      <c r="F92" s="346"/>
      <c r="G92" s="248"/>
      <c r="H92" s="265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5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3</v>
      </c>
      <c r="N96" s="88">
        <f>SUMIFS(ローデータ!$O$12:$O$1011,ローデータ!$B$12:$B$1011,1,ローデータ!$G$12:$G$1011,$G$4,ローデータ!$K$12:$K$1011,$B$21,ローデータ!$H$12:$H$1011,J96)</f>
        <v>5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7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9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1</v>
      </c>
      <c r="N97" s="88">
        <f>SUMIFS(ローデータ!$O$12:$O$1011,ローデータ!$B$12:$B$1011,1,ローデータ!$G$12:$G$1011,$G$4,ローデータ!$K$12:$K$1011,$B$21,ローデータ!$H$12:$H$1011,J97)</f>
        <v>1</v>
      </c>
      <c r="O97" s="88">
        <f>SUMIFS(ローデータ!$P$12:$P$1011,ローデータ!$B$12:$B$1011,1,ローデータ!$G$12:$G$1011,$G$4,ローデータ!$K$12:$K$1011,$B$21,ローデータ!$H$12:$H$1011,J97)</f>
        <v>2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5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2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3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2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3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3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3</v>
      </c>
      <c r="J101" s="140" t="s">
        <v>50</v>
      </c>
      <c r="K101" s="141"/>
      <c r="L101" s="103">
        <f>SUM(L92:L100)</f>
        <v>8</v>
      </c>
      <c r="M101" s="103">
        <f>SUM(M92:M100)</f>
        <v>16</v>
      </c>
      <c r="N101" s="103">
        <f>SUM(N92:N100)</f>
        <v>10</v>
      </c>
      <c r="O101" s="103">
        <f>SUM(O92:O100)</f>
        <v>6</v>
      </c>
      <c r="P101" s="103">
        <f>SUM(P92:P100)</f>
        <v>0</v>
      </c>
      <c r="Q101" s="103">
        <f t="shared" si="3"/>
        <v>40</v>
      </c>
    </row>
    <row r="102" spans="1:17" ht="14.1" customHeight="1" x14ac:dyDescent="0.15">
      <c r="A102" s="140" t="s">
        <v>50</v>
      </c>
      <c r="B102" s="141"/>
      <c r="C102" s="56">
        <f>SUM(C93:C101)</f>
        <v>31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34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2"/>
      <c r="B106" s="313"/>
      <c r="C106" s="354" t="s">
        <v>114</v>
      </c>
      <c r="D106" s="355"/>
      <c r="E106" s="356"/>
      <c r="F106" s="263" t="s">
        <v>50</v>
      </c>
      <c r="G106" s="81"/>
      <c r="H106" s="334"/>
      <c r="I106" s="335"/>
      <c r="J106" s="292" t="s">
        <v>88</v>
      </c>
      <c r="K106" s="240"/>
      <c r="L106" s="240"/>
      <c r="M106" s="240"/>
      <c r="N106" s="240"/>
      <c r="O106" s="240"/>
      <c r="P106" s="241"/>
      <c r="Q106" s="295" t="s">
        <v>50</v>
      </c>
    </row>
    <row r="107" spans="1:17" ht="14.1" customHeight="1" x14ac:dyDescent="0.15">
      <c r="A107" s="314"/>
      <c r="B107" s="315"/>
      <c r="C107" s="144">
        <v>1</v>
      </c>
      <c r="D107" s="144">
        <v>2</v>
      </c>
      <c r="E107" s="144">
        <v>3</v>
      </c>
      <c r="F107" s="264"/>
      <c r="G107" s="78"/>
      <c r="H107" s="336"/>
      <c r="I107" s="337"/>
      <c r="J107" s="344" t="s">
        <v>104</v>
      </c>
      <c r="K107" s="222" t="s">
        <v>105</v>
      </c>
      <c r="L107" s="222" t="s">
        <v>98</v>
      </c>
      <c r="M107" s="222" t="s">
        <v>106</v>
      </c>
      <c r="N107" s="242" t="s">
        <v>107</v>
      </c>
      <c r="O107" s="222" t="s">
        <v>36</v>
      </c>
      <c r="P107" s="242" t="s">
        <v>30</v>
      </c>
      <c r="Q107" s="343"/>
    </row>
    <row r="108" spans="1:17" ht="14.1" customHeight="1" x14ac:dyDescent="0.15">
      <c r="A108" s="316"/>
      <c r="B108" s="317"/>
      <c r="C108" s="147" t="s">
        <v>67</v>
      </c>
      <c r="D108" s="147" t="s">
        <v>66</v>
      </c>
      <c r="E108" s="147" t="s">
        <v>68</v>
      </c>
      <c r="F108" s="265"/>
      <c r="G108" s="78"/>
      <c r="H108" s="338"/>
      <c r="I108" s="339"/>
      <c r="J108" s="223"/>
      <c r="K108" s="223"/>
      <c r="L108" s="223"/>
      <c r="M108" s="223"/>
      <c r="N108" s="243"/>
      <c r="O108" s="223"/>
      <c r="P108" s="243"/>
      <c r="Q108" s="298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3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3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2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2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4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1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1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2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5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6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2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2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3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3</v>
      </c>
    </row>
    <row r="118" spans="1:17" ht="14.1" customHeight="1" x14ac:dyDescent="0.15">
      <c r="A118" s="348" t="s">
        <v>50</v>
      </c>
      <c r="B118" s="349"/>
      <c r="C118" s="109">
        <f>SUM(C109:C117)</f>
        <v>13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13</v>
      </c>
      <c r="G118" s="78"/>
      <c r="H118" s="348" t="s">
        <v>50</v>
      </c>
      <c r="I118" s="349"/>
      <c r="J118" s="109">
        <f t="shared" ref="J118:P118" si="8">SUM(J109:J117)</f>
        <v>2</v>
      </c>
      <c r="K118" s="109">
        <f t="shared" si="8"/>
        <v>3</v>
      </c>
      <c r="L118" s="109">
        <f t="shared" si="8"/>
        <v>0</v>
      </c>
      <c r="M118" s="109">
        <f t="shared" si="8"/>
        <v>0</v>
      </c>
      <c r="N118" s="109">
        <f t="shared" si="8"/>
        <v>6</v>
      </c>
      <c r="O118" s="109">
        <f t="shared" si="8"/>
        <v>9</v>
      </c>
      <c r="P118" s="109">
        <f t="shared" si="8"/>
        <v>0</v>
      </c>
      <c r="Q118" s="109">
        <f t="shared" si="5"/>
        <v>20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0"/>
      <c r="B123" s="350"/>
      <c r="C123" s="254" t="s">
        <v>16</v>
      </c>
      <c r="D123" s="255"/>
      <c r="E123" s="255"/>
      <c r="F123" s="255"/>
      <c r="G123" s="256"/>
      <c r="H123" s="351" t="s">
        <v>50</v>
      </c>
      <c r="I123" s="260" t="s">
        <v>13</v>
      </c>
      <c r="J123" s="261"/>
      <c r="K123" s="262"/>
      <c r="L123" s="263" t="s">
        <v>50</v>
      </c>
    </row>
    <row r="124" spans="1:17" ht="14.1" customHeight="1" x14ac:dyDescent="0.15">
      <c r="A124" s="350"/>
      <c r="B124" s="350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2"/>
      <c r="I124" s="52">
        <v>1</v>
      </c>
      <c r="J124" s="44">
        <v>2</v>
      </c>
      <c r="K124" s="44">
        <v>3</v>
      </c>
      <c r="L124" s="264"/>
    </row>
    <row r="125" spans="1:17" ht="14.1" customHeight="1" x14ac:dyDescent="0.15">
      <c r="A125" s="350"/>
      <c r="B125" s="350"/>
      <c r="C125" s="247" t="s">
        <v>65</v>
      </c>
      <c r="D125" s="247" t="s">
        <v>66</v>
      </c>
      <c r="E125" s="277" t="s">
        <v>101</v>
      </c>
      <c r="F125" s="279" t="s">
        <v>102</v>
      </c>
      <c r="G125" s="347" t="s">
        <v>103</v>
      </c>
      <c r="H125" s="352"/>
      <c r="I125" s="363" t="s">
        <v>67</v>
      </c>
      <c r="J125" s="357" t="s">
        <v>66</v>
      </c>
      <c r="K125" s="357" t="s">
        <v>68</v>
      </c>
      <c r="L125" s="264"/>
    </row>
    <row r="126" spans="1:17" ht="14.1" customHeight="1" x14ac:dyDescent="0.15">
      <c r="A126" s="350"/>
      <c r="B126" s="350"/>
      <c r="C126" s="248"/>
      <c r="D126" s="248"/>
      <c r="E126" s="345"/>
      <c r="F126" s="346"/>
      <c r="G126" s="248"/>
      <c r="H126" s="353"/>
      <c r="I126" s="363"/>
      <c r="J126" s="357"/>
      <c r="K126" s="357"/>
      <c r="L126" s="265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1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1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8" t="s">
        <v>50</v>
      </c>
      <c r="B136" s="349"/>
      <c r="C136" s="109">
        <f>SUM(C127:C135)</f>
        <v>4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4</v>
      </c>
      <c r="J136" s="109">
        <f>SUM(J127:J135)</f>
        <v>1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8"/>
      <c r="B140" s="358"/>
      <c r="C140" s="233" t="s">
        <v>70</v>
      </c>
      <c r="D140" s="234"/>
      <c r="E140" s="234"/>
      <c r="F140" s="234"/>
      <c r="G140" s="235"/>
      <c r="H140" s="359" t="s">
        <v>50</v>
      </c>
      <c r="I140" s="239" t="s">
        <v>71</v>
      </c>
      <c r="J140" s="240"/>
      <c r="K140" s="240"/>
      <c r="L140" s="240"/>
      <c r="M140" s="240"/>
      <c r="N140" s="240"/>
      <c r="O140" s="241"/>
      <c r="P140" s="211" t="s">
        <v>50</v>
      </c>
    </row>
    <row r="141" spans="1:16" ht="14.1" customHeight="1" x14ac:dyDescent="0.15">
      <c r="A141" s="358"/>
      <c r="B141" s="358"/>
      <c r="C141" s="340" t="s">
        <v>96</v>
      </c>
      <c r="D141" s="341" t="s">
        <v>97</v>
      </c>
      <c r="E141" s="342" t="s">
        <v>98</v>
      </c>
      <c r="F141" s="341" t="s">
        <v>99</v>
      </c>
      <c r="G141" s="342" t="s">
        <v>100</v>
      </c>
      <c r="H141" s="360"/>
      <c r="I141" s="364" t="s">
        <v>104</v>
      </c>
      <c r="J141" s="362" t="s">
        <v>105</v>
      </c>
      <c r="K141" s="362" t="s">
        <v>98</v>
      </c>
      <c r="L141" s="362" t="s">
        <v>106</v>
      </c>
      <c r="M141" s="279" t="s">
        <v>107</v>
      </c>
      <c r="N141" s="362" t="s">
        <v>36</v>
      </c>
      <c r="O141" s="279" t="s">
        <v>30</v>
      </c>
      <c r="P141" s="212"/>
    </row>
    <row r="142" spans="1:16" ht="14.1" customHeight="1" x14ac:dyDescent="0.15">
      <c r="A142" s="358"/>
      <c r="B142" s="358"/>
      <c r="C142" s="215"/>
      <c r="D142" s="217"/>
      <c r="E142" s="219"/>
      <c r="F142" s="217"/>
      <c r="G142" s="219"/>
      <c r="H142" s="361"/>
      <c r="I142" s="221"/>
      <c r="J142" s="223"/>
      <c r="K142" s="223"/>
      <c r="L142" s="223"/>
      <c r="M142" s="243"/>
      <c r="N142" s="223"/>
      <c r="O142" s="243"/>
      <c r="P142" s="213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3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1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2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1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5" t="s">
        <v>50</v>
      </c>
      <c r="B152" s="365"/>
      <c r="C152" s="56">
        <f>SUM(C143:C151)</f>
        <v>0</v>
      </c>
      <c r="D152" s="56">
        <f>SUM(D143:D151)</f>
        <v>5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6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1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2"/>
      <c r="B156" s="366"/>
      <c r="C156" s="366"/>
      <c r="D156" s="366"/>
      <c r="E156" s="313"/>
      <c r="F156" s="321" t="s">
        <v>25</v>
      </c>
      <c r="G156" s="321"/>
      <c r="H156" s="321"/>
      <c r="I156" s="321"/>
      <c r="J156" s="321"/>
      <c r="K156" s="321"/>
      <c r="L156" s="321"/>
      <c r="M156" s="369" t="s">
        <v>50</v>
      </c>
    </row>
    <row r="157" spans="1:16" ht="14.1" customHeight="1" x14ac:dyDescent="0.15">
      <c r="A157" s="314"/>
      <c r="B157" s="367"/>
      <c r="C157" s="367"/>
      <c r="D157" s="367"/>
      <c r="E157" s="315"/>
      <c r="F157" s="292">
        <v>1</v>
      </c>
      <c r="G157" s="241"/>
      <c r="H157" s="292">
        <v>2</v>
      </c>
      <c r="I157" s="241"/>
      <c r="J157" s="292">
        <v>3</v>
      </c>
      <c r="K157" s="240"/>
      <c r="L157" s="241"/>
      <c r="M157" s="370"/>
    </row>
    <row r="158" spans="1:16" ht="14.1" customHeight="1" x14ac:dyDescent="0.15">
      <c r="A158" s="316"/>
      <c r="B158" s="368"/>
      <c r="C158" s="368"/>
      <c r="D158" s="368"/>
      <c r="E158" s="317"/>
      <c r="F158" s="325" t="s">
        <v>72</v>
      </c>
      <c r="G158" s="326"/>
      <c r="H158" s="325" t="s">
        <v>74</v>
      </c>
      <c r="I158" s="326"/>
      <c r="J158" s="325" t="s">
        <v>84</v>
      </c>
      <c r="K158" s="327"/>
      <c r="L158" s="327"/>
      <c r="M158" s="371"/>
    </row>
    <row r="159" spans="1:16" ht="14.1" customHeight="1" x14ac:dyDescent="0.15">
      <c r="A159" s="374" t="s">
        <v>73</v>
      </c>
      <c r="B159" s="150" t="s">
        <v>85</v>
      </c>
      <c r="C159" s="377" t="s">
        <v>87</v>
      </c>
      <c r="D159" s="378"/>
      <c r="E159" s="379"/>
      <c r="F159" s="288">
        <f>COUNTIFS(ローデータ!$B$12:$B$1011,1,ローデータ!$G$12:$G$1011,$G$4,ローデータ!$I$12:$I$1011,$C$14,ローデータ!$K$12:$K$1011,F157)</f>
        <v>34</v>
      </c>
      <c r="G159" s="289"/>
      <c r="H159" s="288">
        <f>COUNTIFS(ローデータ!$B$12:$B$1011,1,ローデータ!$G$12:$G$1011,$G$4,ローデータ!$I$12:$I$1011,$C$14,ローデータ!$K$12:$K$1011,H157)</f>
        <v>13</v>
      </c>
      <c r="I159" s="289"/>
      <c r="J159" s="288">
        <f>COUNTIFS(ローデータ!$B$12:$B$1011,1,ローデータ!$G$12:$G$1011,$G$4,ローデータ!$I$12:$I$1011,$C$14,ローデータ!$K$12:$K$1011,J157)</f>
        <v>5</v>
      </c>
      <c r="K159" s="290"/>
      <c r="L159" s="289"/>
      <c r="M159" s="56">
        <f t="shared" ref="M159:M171" si="16">SUM(F159:L159)</f>
        <v>52</v>
      </c>
    </row>
    <row r="160" spans="1:16" ht="14.1" customHeight="1" x14ac:dyDescent="0.15">
      <c r="A160" s="375"/>
      <c r="B160" s="380" t="s">
        <v>86</v>
      </c>
      <c r="C160" s="146">
        <v>1</v>
      </c>
      <c r="D160" s="372" t="s">
        <v>75</v>
      </c>
      <c r="E160" s="373"/>
      <c r="F160" s="288">
        <f>COUNTIFS(ローデータ!$B$12:$B$1011,1,ローデータ!$G$12:$G$1011,$G$4,ローデータ!$I$12:$I$1011,$B$14,ローデータ!$J$12:$J$1011,C160,ローデータ!$K$12:$K$1011,$F$157)</f>
        <v>0</v>
      </c>
      <c r="G160" s="289"/>
      <c r="H160" s="288">
        <f>COUNTIFS(ローデータ!$B$12:$B$1011,1,ローデータ!$G$12:$G$1011,$G$4,ローデータ!$I$12:$I$1011,$B$14,ローデータ!$J$12:$J$1011,C160,ローデータ!$K$12:$K$1011,$H$157)</f>
        <v>0</v>
      </c>
      <c r="I160" s="289"/>
      <c r="J160" s="288">
        <f>COUNTIFS(ローデータ!$B$12:$B$1011,1,ローデータ!$G$12:$G$1011,$G$4,ローデータ!$I$12:$I$1011,$B$14,ローデータ!$J$12:$J$1011,C160,ローデータ!$K$12:$K$1011,$J$157)</f>
        <v>0</v>
      </c>
      <c r="K160" s="290"/>
      <c r="L160" s="289"/>
      <c r="M160" s="56">
        <f t="shared" si="16"/>
        <v>0</v>
      </c>
      <c r="N160" s="9"/>
    </row>
    <row r="161" spans="1:19" ht="14.1" customHeight="1" x14ac:dyDescent="0.15">
      <c r="A161" s="375"/>
      <c r="B161" s="381"/>
      <c r="C161" s="146">
        <v>2</v>
      </c>
      <c r="D161" s="372" t="s">
        <v>76</v>
      </c>
      <c r="E161" s="373"/>
      <c r="F161" s="288">
        <f>COUNTIFS(ローデータ!$B$12:$B$1011,1,ローデータ!$G$12:$G$1011,$G$4,ローデータ!$I$12:$I$1011,$B$14,ローデータ!$J$12:$J$1011,C161,ローデータ!$K$12:$K$1011,$F$157)</f>
        <v>0</v>
      </c>
      <c r="G161" s="289"/>
      <c r="H161" s="288">
        <f>COUNTIFS(ローデータ!$B$12:$B$1011,1,ローデータ!$G$12:$G$1011,$G$4,ローデータ!$I$12:$I$1011,$B$14,ローデータ!$J$12:$J$1011,C161,ローデータ!$K$12:$K$1011,$H$157)</f>
        <v>0</v>
      </c>
      <c r="I161" s="289"/>
      <c r="J161" s="288">
        <f>COUNTIFS(ローデータ!$B$12:$B$1011,1,ローデータ!$G$12:$G$1011,$G$4,ローデータ!$I$12:$I$1011,$B$14,ローデータ!$J$12:$J$1011,C161,ローデータ!$K$12:$K$1011,$J$157)</f>
        <v>0</v>
      </c>
      <c r="K161" s="290"/>
      <c r="L161" s="289"/>
      <c r="M161" s="56">
        <f t="shared" si="16"/>
        <v>0</v>
      </c>
    </row>
    <row r="162" spans="1:19" ht="14.1" customHeight="1" x14ac:dyDescent="0.15">
      <c r="A162" s="375"/>
      <c r="B162" s="381"/>
      <c r="C162" s="146">
        <v>3</v>
      </c>
      <c r="D162" s="372" t="s">
        <v>77</v>
      </c>
      <c r="E162" s="373"/>
      <c r="F162" s="288">
        <f>COUNTIFS(ローデータ!$B$12:$B$1011,1,ローデータ!$G$12:$G$1011,$G$4,ローデータ!$I$12:$I$1011,$B$14,ローデータ!$J$12:$J$1011,C162,ローデータ!$K$12:$K$1011,$F$157)</f>
        <v>0</v>
      </c>
      <c r="G162" s="289"/>
      <c r="H162" s="288">
        <f>COUNTIFS(ローデータ!$B$12:$B$1011,1,ローデータ!$G$12:$G$1011,$G$4,ローデータ!$I$12:$I$1011,$B$14,ローデータ!$J$12:$J$1011,C162,ローデータ!$K$12:$K$1011,$H$157)</f>
        <v>0</v>
      </c>
      <c r="I162" s="289"/>
      <c r="J162" s="288">
        <f>COUNTIFS(ローデータ!$B$12:$B$1011,1,ローデータ!$G$12:$G$1011,$G$4,ローデータ!$I$12:$I$1011,$B$14,ローデータ!$J$12:$J$1011,C162,ローデータ!$K$12:$K$1011,$J$157)</f>
        <v>0</v>
      </c>
      <c r="K162" s="290"/>
      <c r="L162" s="289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5"/>
      <c r="B163" s="381"/>
      <c r="C163" s="146">
        <v>4</v>
      </c>
      <c r="D163" s="372" t="s">
        <v>110</v>
      </c>
      <c r="E163" s="373"/>
      <c r="F163" s="288">
        <f>COUNTIFS(ローデータ!$B$12:$B$1011,1,ローデータ!$G$12:$G$1011,$G$4,ローデータ!$I$12:$I$1011,$B$14,ローデータ!$J$12:$J$1011,C163,ローデータ!$K$12:$K$1011,$F$157)</f>
        <v>0</v>
      </c>
      <c r="G163" s="289"/>
      <c r="H163" s="288">
        <f>COUNTIFS(ローデータ!$B$12:$B$1011,1,ローデータ!$G$12:$G$1011,$G$4,ローデータ!$I$12:$I$1011,$B$14,ローデータ!$J$12:$J$1011,C163,ローデータ!$K$12:$K$1011,$H$157)</f>
        <v>0</v>
      </c>
      <c r="I163" s="289"/>
      <c r="J163" s="288">
        <f>COUNTIFS(ローデータ!$B$12:$B$1011,1,ローデータ!$G$12:$G$1011,$G$4,ローデータ!$I$12:$I$1011,$B$14,ローデータ!$J$12:$J$1011,C163,ローデータ!$K$12:$K$1011,$J$157)</f>
        <v>0</v>
      </c>
      <c r="K163" s="290"/>
      <c r="L163" s="289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5"/>
      <c r="B164" s="381"/>
      <c r="C164" s="146">
        <v>5</v>
      </c>
      <c r="D164" s="372" t="s">
        <v>78</v>
      </c>
      <c r="E164" s="373"/>
      <c r="F164" s="288">
        <f>COUNTIFS(ローデータ!$B$12:$B$1011,1,ローデータ!$G$12:$G$1011,$G$4,ローデータ!$I$12:$I$1011,$B$14,ローデータ!$J$12:$J$1011,C164,ローデータ!$K$12:$K$1011,$F$157)</f>
        <v>0</v>
      </c>
      <c r="G164" s="289"/>
      <c r="H164" s="288">
        <f>COUNTIFS(ローデータ!$B$12:$B$1011,1,ローデータ!$G$12:$G$1011,$G$4,ローデータ!$I$12:$I$1011,$B$14,ローデータ!$J$12:$J$1011,C164,ローデータ!$K$12:$K$1011,$H$157)</f>
        <v>0</v>
      </c>
      <c r="I164" s="289"/>
      <c r="J164" s="288">
        <f>COUNTIFS(ローデータ!$B$12:$B$1011,1,ローデータ!$G$12:$G$1011,$G$4,ローデータ!$I$12:$I$1011,$B$14,ローデータ!$J$12:$J$1011,C164,ローデータ!$K$12:$K$1011,$J$157)</f>
        <v>0</v>
      </c>
      <c r="K164" s="290"/>
      <c r="L164" s="289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5"/>
      <c r="B165" s="381"/>
      <c r="C165" s="146">
        <v>6</v>
      </c>
      <c r="D165" s="372" t="s">
        <v>79</v>
      </c>
      <c r="E165" s="373"/>
      <c r="F165" s="288">
        <f>COUNTIFS(ローデータ!$B$12:$B$1011,1,ローデータ!$G$12:$G$1011,$G$4,ローデータ!$I$12:$I$1011,$B$14,ローデータ!$J$12:$J$1011,C165,ローデータ!$K$12:$K$1011,$F$157)</f>
        <v>0</v>
      </c>
      <c r="G165" s="289"/>
      <c r="H165" s="288">
        <f>COUNTIFS(ローデータ!$B$12:$B$1011,1,ローデータ!$G$12:$G$1011,$G$4,ローデータ!$I$12:$I$1011,$B$14,ローデータ!$J$12:$J$1011,C165,ローデータ!$K$12:$K$1011,$H$157)</f>
        <v>0</v>
      </c>
      <c r="I165" s="289"/>
      <c r="J165" s="288">
        <f>COUNTIFS(ローデータ!$B$12:$B$1011,1,ローデータ!$G$12:$G$1011,$G$4,ローデータ!$I$12:$I$1011,$B$14,ローデータ!$J$12:$J$1011,C165,ローデータ!$K$12:$K$1011,$J$157)</f>
        <v>0</v>
      </c>
      <c r="K165" s="290"/>
      <c r="L165" s="289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5"/>
      <c r="B166" s="381"/>
      <c r="C166" s="146">
        <v>7</v>
      </c>
      <c r="D166" s="372" t="s">
        <v>80</v>
      </c>
      <c r="E166" s="373"/>
      <c r="F166" s="288">
        <f>COUNTIFS(ローデータ!$B$12:$B$1011,1,ローデータ!$G$12:$G$1011,$G$4,ローデータ!$I$12:$I$1011,$B$14,ローデータ!$J$12:$J$1011,C166,ローデータ!$K$12:$K$1011,$F$157)</f>
        <v>0</v>
      </c>
      <c r="G166" s="289"/>
      <c r="H166" s="288">
        <f>COUNTIFS(ローデータ!$B$12:$B$1011,1,ローデータ!$G$12:$G$1011,$G$4,ローデータ!$I$12:$I$1011,$B$14,ローデータ!$J$12:$J$1011,C166,ローデータ!$K$12:$K$1011,$H$157)</f>
        <v>0</v>
      </c>
      <c r="I166" s="289"/>
      <c r="J166" s="288">
        <f>COUNTIFS(ローデータ!$B$12:$B$1011,1,ローデータ!$G$12:$G$1011,$G$4,ローデータ!$I$12:$I$1011,$B$14,ローデータ!$J$12:$J$1011,C166,ローデータ!$K$12:$K$1011,$J$157)</f>
        <v>0</v>
      </c>
      <c r="K166" s="290"/>
      <c r="L166" s="289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5"/>
      <c r="B167" s="381"/>
      <c r="C167" s="146">
        <v>8</v>
      </c>
      <c r="D167" s="372" t="s">
        <v>81</v>
      </c>
      <c r="E167" s="373"/>
      <c r="F167" s="288">
        <f>COUNTIFS(ローデータ!$B$12:$B$1011,1,ローデータ!$G$12:$G$1011,$G$4,ローデータ!$I$12:$I$1011,$B$14,ローデータ!$J$12:$J$1011,C167,ローデータ!$K$12:$K$1011,$F$157)</f>
        <v>0</v>
      </c>
      <c r="G167" s="289"/>
      <c r="H167" s="288">
        <f>COUNTIFS(ローデータ!$B$12:$B$1011,1,ローデータ!$G$12:$G$1011,$G$4,ローデータ!$I$12:$I$1011,$B$14,ローデータ!$J$12:$J$1011,C167,ローデータ!$K$12:$K$1011,$H$157)</f>
        <v>0</v>
      </c>
      <c r="I167" s="289"/>
      <c r="J167" s="288">
        <f>COUNTIFS(ローデータ!$B$12:$B$1011,1,ローデータ!$G$12:$G$1011,$G$4,ローデータ!$I$12:$I$1011,$B$14,ローデータ!$J$12:$J$1011,C167,ローデータ!$K$12:$K$1011,$J$157)</f>
        <v>0</v>
      </c>
      <c r="K167" s="290"/>
      <c r="L167" s="289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5"/>
      <c r="B168" s="381"/>
      <c r="C168" s="146">
        <v>9</v>
      </c>
      <c r="D168" s="372" t="s">
        <v>82</v>
      </c>
      <c r="E168" s="373"/>
      <c r="F168" s="288">
        <f>COUNTIFS(ローデータ!$B$12:$B$1011,1,ローデータ!$G$12:$G$1011,$G$4,ローデータ!$I$12:$I$1011,$B$14,ローデータ!$J$12:$J$1011,C168,ローデータ!$K$12:$K$1011,$F$157)</f>
        <v>0</v>
      </c>
      <c r="G168" s="289"/>
      <c r="H168" s="288">
        <f>COUNTIFS(ローデータ!$B$12:$B$1011,1,ローデータ!$G$12:$G$1011,$G$4,ローデータ!$I$12:$I$1011,$B$14,ローデータ!$J$12:$J$1011,C168,ローデータ!$K$12:$K$1011,$H$157)</f>
        <v>0</v>
      </c>
      <c r="I168" s="289"/>
      <c r="J168" s="288">
        <f>COUNTIFS(ローデータ!$B$12:$B$1011,1,ローデータ!$G$12:$G$1011,$G$4,ローデータ!$I$12:$I$1011,$B$14,ローデータ!$J$12:$J$1011,C168,ローデータ!$K$12:$K$1011,$J$157)</f>
        <v>0</v>
      </c>
      <c r="K168" s="290"/>
      <c r="L168" s="289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5"/>
      <c r="B169" s="381"/>
      <c r="C169" s="146">
        <v>10</v>
      </c>
      <c r="D169" s="372" t="s">
        <v>111</v>
      </c>
      <c r="E169" s="373"/>
      <c r="F169" s="288">
        <f>COUNTIFS(ローデータ!$B$12:$B$1011,1,ローデータ!$G$12:$G$1011,$G$4,ローデータ!$I$12:$I$1011,$B$14,ローデータ!$J$12:$J$1011,C169,ローデータ!$K$12:$K$1011,$F$157)</f>
        <v>0</v>
      </c>
      <c r="G169" s="289"/>
      <c r="H169" s="288">
        <f>COUNTIFS(ローデータ!$B$12:$B$1011,1,ローデータ!$G$12:$G$1011,$G$4,ローデータ!$I$12:$I$1011,$B$14,ローデータ!$J$12:$J$1011,C169,ローデータ!$K$12:$K$1011,$H$157)</f>
        <v>0</v>
      </c>
      <c r="I169" s="289"/>
      <c r="J169" s="288">
        <f>COUNTIFS(ローデータ!$B$12:$B$1011,1,ローデータ!$G$12:$G$1011,$G$4,ローデータ!$I$12:$I$1011,$B$14,ローデータ!$J$12:$J$1011,C169,ローデータ!$K$12:$K$1011,$J$157)</f>
        <v>0</v>
      </c>
      <c r="K169" s="290"/>
      <c r="L169" s="289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6"/>
      <c r="B170" s="382"/>
      <c r="C170" s="146">
        <v>11</v>
      </c>
      <c r="D170" s="372" t="s">
        <v>83</v>
      </c>
      <c r="E170" s="373"/>
      <c r="F170" s="288">
        <f>COUNTIFS(ローデータ!$B$12:$B$1011,1,ローデータ!$G$12:$G$1011,$G$4,ローデータ!$I$12:$I$1011,$B$14,ローデータ!$J$12:$J$1011,C170,ローデータ!$K$12:$K$1011,$F$157)</f>
        <v>0</v>
      </c>
      <c r="G170" s="289"/>
      <c r="H170" s="288">
        <f>COUNTIFS(ローデータ!$B$12:$B$1011,1,ローデータ!$G$12:$G$1011,$G$4,ローデータ!$I$12:$I$1011,$B$14,ローデータ!$J$12:$J$1011,C170,ローデータ!$K$12:$K$1011,$H$157)</f>
        <v>0</v>
      </c>
      <c r="I170" s="289"/>
      <c r="J170" s="288">
        <f>COUNTIFS(ローデータ!$B$12:$B$1011,1,ローデータ!$G$12:$G$1011,$G$4,ローデータ!$I$12:$I$1011,$B$14,ローデータ!$J$12:$J$1011,C170,ローデータ!$K$12:$K$1011,$J$157)</f>
        <v>0</v>
      </c>
      <c r="K170" s="290"/>
      <c r="L170" s="289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7" t="s">
        <v>50</v>
      </c>
      <c r="B171" s="378"/>
      <c r="C171" s="378"/>
      <c r="D171" s="378"/>
      <c r="E171" s="379"/>
      <c r="F171" s="288">
        <f>SUM(F159:G170)</f>
        <v>34</v>
      </c>
      <c r="G171" s="289"/>
      <c r="H171" s="288">
        <f>SUM(H159:I170)</f>
        <v>13</v>
      </c>
      <c r="I171" s="289"/>
      <c r="J171" s="288">
        <f>SUM(J159:L170)</f>
        <v>5</v>
      </c>
      <c r="K171" s="290"/>
      <c r="L171" s="289"/>
      <c r="M171" s="56">
        <f t="shared" si="16"/>
        <v>52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2"/>
      <c r="B175" s="366"/>
      <c r="C175" s="366"/>
      <c r="D175" s="366"/>
      <c r="E175" s="313"/>
      <c r="F175" s="321" t="s">
        <v>112</v>
      </c>
      <c r="G175" s="321"/>
      <c r="H175" s="321"/>
      <c r="I175" s="321"/>
      <c r="J175" s="321"/>
      <c r="K175" s="369" t="s">
        <v>50</v>
      </c>
      <c r="L175" s="9"/>
      <c r="M175" s="9"/>
    </row>
    <row r="176" spans="1:19" ht="14.1" customHeight="1" x14ac:dyDescent="0.15">
      <c r="A176" s="314"/>
      <c r="B176" s="367"/>
      <c r="C176" s="367"/>
      <c r="D176" s="367"/>
      <c r="E176" s="315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0"/>
      <c r="L176" s="9"/>
      <c r="M176" s="9"/>
    </row>
    <row r="177" spans="1:13" ht="14.1" customHeight="1" x14ac:dyDescent="0.15">
      <c r="A177" s="314"/>
      <c r="B177" s="367"/>
      <c r="C177" s="367"/>
      <c r="D177" s="367"/>
      <c r="E177" s="315"/>
      <c r="F177" s="247" t="s">
        <v>65</v>
      </c>
      <c r="G177" s="247" t="s">
        <v>66</v>
      </c>
      <c r="H177" s="277" t="s">
        <v>101</v>
      </c>
      <c r="I177" s="279" t="s">
        <v>102</v>
      </c>
      <c r="J177" s="347" t="s">
        <v>103</v>
      </c>
      <c r="K177" s="370"/>
      <c r="L177" s="9"/>
      <c r="M177" s="9"/>
    </row>
    <row r="178" spans="1:13" ht="14.1" customHeight="1" x14ac:dyDescent="0.15">
      <c r="A178" s="316"/>
      <c r="B178" s="368"/>
      <c r="C178" s="368"/>
      <c r="D178" s="368"/>
      <c r="E178" s="317"/>
      <c r="F178" s="248"/>
      <c r="G178" s="248"/>
      <c r="H178" s="345"/>
      <c r="I178" s="346"/>
      <c r="J178" s="248"/>
      <c r="K178" s="371"/>
      <c r="L178" s="9"/>
      <c r="M178" s="9"/>
    </row>
    <row r="179" spans="1:13" ht="14.1" customHeight="1" x14ac:dyDescent="0.15">
      <c r="A179" s="374" t="s">
        <v>73</v>
      </c>
      <c r="B179" s="118" t="s">
        <v>85</v>
      </c>
      <c r="C179" s="348" t="s">
        <v>87</v>
      </c>
      <c r="D179" s="383"/>
      <c r="E179" s="349"/>
      <c r="F179" s="56">
        <f>COUNTIFS(ローデータ!$B$12:$B$1011,1,ローデータ!$G$12:$G$1011,$G$4,ローデータ!$I$12:$I$1011,$C$14,ローデータ!$K$12:$K$1011,$B$21,ローデータ!$L$12:$L$1011,F176)</f>
        <v>31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34</v>
      </c>
      <c r="L179" s="9"/>
    </row>
    <row r="180" spans="1:13" ht="14.1" customHeight="1" x14ac:dyDescent="0.15">
      <c r="A180" s="375"/>
      <c r="B180" s="380" t="s">
        <v>86</v>
      </c>
      <c r="C180" s="146">
        <v>1</v>
      </c>
      <c r="D180" s="372" t="s">
        <v>75</v>
      </c>
      <c r="E180" s="373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5"/>
      <c r="B181" s="381"/>
      <c r="C181" s="146">
        <v>2</v>
      </c>
      <c r="D181" s="372" t="s">
        <v>76</v>
      </c>
      <c r="E181" s="373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5"/>
      <c r="B182" s="381"/>
      <c r="C182" s="146">
        <v>3</v>
      </c>
      <c r="D182" s="372" t="s">
        <v>77</v>
      </c>
      <c r="E182" s="373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5"/>
      <c r="B183" s="381"/>
      <c r="C183" s="146">
        <v>4</v>
      </c>
      <c r="D183" s="372" t="s">
        <v>110</v>
      </c>
      <c r="E183" s="373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5"/>
      <c r="B184" s="381"/>
      <c r="C184" s="146">
        <v>5</v>
      </c>
      <c r="D184" s="372" t="s">
        <v>78</v>
      </c>
      <c r="E184" s="373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5"/>
      <c r="B185" s="381"/>
      <c r="C185" s="146">
        <v>6</v>
      </c>
      <c r="D185" s="372" t="s">
        <v>79</v>
      </c>
      <c r="E185" s="373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5"/>
      <c r="B186" s="381"/>
      <c r="C186" s="146">
        <v>7</v>
      </c>
      <c r="D186" s="372" t="s">
        <v>80</v>
      </c>
      <c r="E186" s="373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5"/>
      <c r="B187" s="381"/>
      <c r="C187" s="146">
        <v>8</v>
      </c>
      <c r="D187" s="372" t="s">
        <v>81</v>
      </c>
      <c r="E187" s="373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5"/>
      <c r="B188" s="381"/>
      <c r="C188" s="146">
        <v>9</v>
      </c>
      <c r="D188" s="372" t="s">
        <v>82</v>
      </c>
      <c r="E188" s="373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5"/>
      <c r="B189" s="381"/>
      <c r="C189" s="146">
        <v>10</v>
      </c>
      <c r="D189" s="372" t="s">
        <v>111</v>
      </c>
      <c r="E189" s="373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6"/>
      <c r="B190" s="382"/>
      <c r="C190" s="146">
        <v>11</v>
      </c>
      <c r="D190" s="372" t="s">
        <v>83</v>
      </c>
      <c r="E190" s="373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7" t="s">
        <v>50</v>
      </c>
      <c r="B191" s="378"/>
      <c r="C191" s="378"/>
      <c r="D191" s="378"/>
      <c r="E191" s="379"/>
      <c r="F191" s="56">
        <f>SUM(F179:F190)</f>
        <v>31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34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4"/>
      <c r="B194" s="384"/>
      <c r="C194" s="384"/>
      <c r="D194" s="384"/>
      <c r="E194" s="335"/>
      <c r="F194" s="240" t="s">
        <v>113</v>
      </c>
      <c r="G194" s="240"/>
      <c r="H194" s="240"/>
      <c r="I194" s="240"/>
      <c r="J194" s="241"/>
      <c r="K194" s="387" t="s">
        <v>50</v>
      </c>
      <c r="L194" s="9"/>
      <c r="M194" s="9"/>
    </row>
    <row r="195" spans="1:18" ht="14.1" customHeight="1" x14ac:dyDescent="0.15">
      <c r="A195" s="336"/>
      <c r="B195" s="385"/>
      <c r="C195" s="385"/>
      <c r="D195" s="385"/>
      <c r="E195" s="337"/>
      <c r="F195" s="390" t="s">
        <v>96</v>
      </c>
      <c r="G195" s="341" t="s">
        <v>97</v>
      </c>
      <c r="H195" s="342" t="s">
        <v>98</v>
      </c>
      <c r="I195" s="341" t="s">
        <v>99</v>
      </c>
      <c r="J195" s="342" t="s">
        <v>100</v>
      </c>
      <c r="K195" s="388"/>
      <c r="L195" s="9"/>
      <c r="M195" s="9"/>
    </row>
    <row r="196" spans="1:18" ht="14.1" customHeight="1" x14ac:dyDescent="0.15">
      <c r="A196" s="336"/>
      <c r="B196" s="385"/>
      <c r="C196" s="385"/>
      <c r="D196" s="385"/>
      <c r="E196" s="337"/>
      <c r="F196" s="391"/>
      <c r="G196" s="216"/>
      <c r="H196" s="218"/>
      <c r="I196" s="216"/>
      <c r="J196" s="218"/>
      <c r="K196" s="388"/>
      <c r="L196" s="9"/>
      <c r="M196" s="9"/>
    </row>
    <row r="197" spans="1:18" ht="14.1" customHeight="1" x14ac:dyDescent="0.15">
      <c r="A197" s="338"/>
      <c r="B197" s="386"/>
      <c r="C197" s="386"/>
      <c r="D197" s="386"/>
      <c r="E197" s="339"/>
      <c r="F197" s="392"/>
      <c r="G197" s="217"/>
      <c r="H197" s="219"/>
      <c r="I197" s="217"/>
      <c r="J197" s="219"/>
      <c r="K197" s="389"/>
      <c r="L197" s="9"/>
      <c r="M197" s="9"/>
    </row>
    <row r="198" spans="1:18" ht="14.1" customHeight="1" x14ac:dyDescent="0.15">
      <c r="A198" s="374" t="s">
        <v>73</v>
      </c>
      <c r="B198" s="118" t="s">
        <v>85</v>
      </c>
      <c r="C198" s="348" t="s">
        <v>87</v>
      </c>
      <c r="D198" s="383"/>
      <c r="E198" s="349"/>
      <c r="F198" s="90">
        <f>SUMIFS(ローデータ!M12:M1011,ローデータ!$B$12:$B$1011,1,ローデータ!$G$12:$G$1011,$G$4,ローデータ!$I$12:$I$1011,$C$14,ローデータ!$K$12:$K$1011,$B$21)</f>
        <v>8</v>
      </c>
      <c r="G198" s="90">
        <f>SUMIFS(ローデータ!N12:N1011,ローデータ!$B$12:$B$1011,1,ローデータ!$G$12:$G$1011,$G$4,ローデータ!$I$12:$I$1011,$C$14,ローデータ!$K$12:$K$1011,$B$21)</f>
        <v>16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6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40</v>
      </c>
      <c r="L198" s="9"/>
    </row>
    <row r="199" spans="1:18" ht="14.1" customHeight="1" x14ac:dyDescent="0.15">
      <c r="A199" s="375"/>
      <c r="B199" s="380" t="s">
        <v>86</v>
      </c>
      <c r="C199" s="146">
        <v>1</v>
      </c>
      <c r="D199" s="372" t="s">
        <v>75</v>
      </c>
      <c r="E199" s="373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5"/>
      <c r="B200" s="381"/>
      <c r="C200" s="146">
        <v>2</v>
      </c>
      <c r="D200" s="372" t="s">
        <v>76</v>
      </c>
      <c r="E200" s="373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5"/>
      <c r="B201" s="381"/>
      <c r="C201" s="146">
        <v>3</v>
      </c>
      <c r="D201" s="372" t="s">
        <v>77</v>
      </c>
      <c r="E201" s="373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5"/>
      <c r="B202" s="381"/>
      <c r="C202" s="146">
        <v>4</v>
      </c>
      <c r="D202" s="372" t="s">
        <v>110</v>
      </c>
      <c r="E202" s="373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5"/>
      <c r="B203" s="381"/>
      <c r="C203" s="146">
        <v>5</v>
      </c>
      <c r="D203" s="372" t="s">
        <v>78</v>
      </c>
      <c r="E203" s="373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5"/>
      <c r="B204" s="381"/>
      <c r="C204" s="146">
        <v>6</v>
      </c>
      <c r="D204" s="372" t="s">
        <v>79</v>
      </c>
      <c r="E204" s="373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5"/>
      <c r="B205" s="381"/>
      <c r="C205" s="146">
        <v>7</v>
      </c>
      <c r="D205" s="372" t="s">
        <v>80</v>
      </c>
      <c r="E205" s="373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5"/>
      <c r="B206" s="381"/>
      <c r="C206" s="146">
        <v>8</v>
      </c>
      <c r="D206" s="372" t="s">
        <v>81</v>
      </c>
      <c r="E206" s="373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5"/>
      <c r="B207" s="381"/>
      <c r="C207" s="146">
        <v>9</v>
      </c>
      <c r="D207" s="372" t="s">
        <v>82</v>
      </c>
      <c r="E207" s="373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5"/>
      <c r="B208" s="381"/>
      <c r="C208" s="146">
        <v>10</v>
      </c>
      <c r="D208" s="372" t="s">
        <v>111</v>
      </c>
      <c r="E208" s="373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6"/>
      <c r="B209" s="382"/>
      <c r="C209" s="146">
        <v>11</v>
      </c>
      <c r="D209" s="372" t="s">
        <v>83</v>
      </c>
      <c r="E209" s="373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7" t="s">
        <v>50</v>
      </c>
      <c r="B210" s="378"/>
      <c r="C210" s="378"/>
      <c r="D210" s="378"/>
      <c r="E210" s="379"/>
      <c r="F210" s="95">
        <f>SUM(F198:F209)</f>
        <v>8</v>
      </c>
      <c r="G210" s="95">
        <f t="shared" ref="G210:I210" si="19">SUM(G198:G209)</f>
        <v>16</v>
      </c>
      <c r="H210" s="95">
        <f>SUM(H198:H209)</f>
        <v>10</v>
      </c>
      <c r="I210" s="95">
        <f t="shared" si="19"/>
        <v>6</v>
      </c>
      <c r="J210" s="95">
        <f>SUM(J198:J209)</f>
        <v>0</v>
      </c>
      <c r="K210" s="119">
        <f t="shared" si="18"/>
        <v>40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2"/>
      <c r="B213" s="366"/>
      <c r="C213" s="366"/>
      <c r="D213" s="366"/>
      <c r="E213" s="313"/>
      <c r="F213" s="354" t="s">
        <v>114</v>
      </c>
      <c r="G213" s="355"/>
      <c r="H213" s="356"/>
      <c r="I213" s="369" t="s">
        <v>50</v>
      </c>
    </row>
    <row r="214" spans="1:18" ht="14.1" customHeight="1" x14ac:dyDescent="0.15">
      <c r="A214" s="314"/>
      <c r="B214" s="367"/>
      <c r="C214" s="367"/>
      <c r="D214" s="367"/>
      <c r="E214" s="315"/>
      <c r="F214" s="144">
        <v>1</v>
      </c>
      <c r="G214" s="144">
        <v>2</v>
      </c>
      <c r="H214" s="144">
        <v>3</v>
      </c>
      <c r="I214" s="370"/>
    </row>
    <row r="215" spans="1:18" ht="14.1" customHeight="1" x14ac:dyDescent="0.15">
      <c r="A215" s="316"/>
      <c r="B215" s="368"/>
      <c r="C215" s="368"/>
      <c r="D215" s="368"/>
      <c r="E215" s="317"/>
      <c r="F215" s="147" t="s">
        <v>67</v>
      </c>
      <c r="G215" s="147" t="s">
        <v>66</v>
      </c>
      <c r="H215" s="147" t="s">
        <v>68</v>
      </c>
      <c r="I215" s="371"/>
    </row>
    <row r="216" spans="1:18" ht="14.1" customHeight="1" x14ac:dyDescent="0.15">
      <c r="A216" s="374" t="s">
        <v>73</v>
      </c>
      <c r="B216" s="118" t="s">
        <v>85</v>
      </c>
      <c r="C216" s="348" t="s">
        <v>87</v>
      </c>
      <c r="D216" s="383"/>
      <c r="E216" s="349"/>
      <c r="F216" s="56">
        <f>COUNTIFS(ローデータ!$B$12:$B$1011,1,ローデータ!$G$12:$G$1011,$G$4,ローデータ!$I$12:$I$1011,$C$14,ローデータ!$K$12:$K$1011,$D$21,ローデータ!$S$12:$S$1011,F214)</f>
        <v>13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13</v>
      </c>
    </row>
    <row r="217" spans="1:18" ht="14.1" customHeight="1" x14ac:dyDescent="0.15">
      <c r="A217" s="375"/>
      <c r="B217" s="380" t="s">
        <v>86</v>
      </c>
      <c r="C217" s="146">
        <v>1</v>
      </c>
      <c r="D217" s="372" t="s">
        <v>75</v>
      </c>
      <c r="E217" s="373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5"/>
      <c r="B218" s="381"/>
      <c r="C218" s="146">
        <v>2</v>
      </c>
      <c r="D218" s="372" t="s">
        <v>76</v>
      </c>
      <c r="E218" s="373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5"/>
      <c r="B219" s="381"/>
      <c r="C219" s="146">
        <v>3</v>
      </c>
      <c r="D219" s="372" t="s">
        <v>77</v>
      </c>
      <c r="E219" s="373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5"/>
      <c r="B220" s="381"/>
      <c r="C220" s="146">
        <v>4</v>
      </c>
      <c r="D220" s="372" t="s">
        <v>110</v>
      </c>
      <c r="E220" s="373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5"/>
      <c r="B221" s="381"/>
      <c r="C221" s="146">
        <v>5</v>
      </c>
      <c r="D221" s="372" t="s">
        <v>78</v>
      </c>
      <c r="E221" s="373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5"/>
      <c r="B222" s="381"/>
      <c r="C222" s="146">
        <v>6</v>
      </c>
      <c r="D222" s="372" t="s">
        <v>79</v>
      </c>
      <c r="E222" s="373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5"/>
      <c r="B223" s="381"/>
      <c r="C223" s="146">
        <v>7</v>
      </c>
      <c r="D223" s="372" t="s">
        <v>80</v>
      </c>
      <c r="E223" s="373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5"/>
      <c r="B224" s="381"/>
      <c r="C224" s="146">
        <v>8</v>
      </c>
      <c r="D224" s="372" t="s">
        <v>81</v>
      </c>
      <c r="E224" s="373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5"/>
      <c r="B225" s="381"/>
      <c r="C225" s="146">
        <v>9</v>
      </c>
      <c r="D225" s="372" t="s">
        <v>82</v>
      </c>
      <c r="E225" s="373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5"/>
      <c r="B226" s="381"/>
      <c r="C226" s="146">
        <v>10</v>
      </c>
      <c r="D226" s="372" t="s">
        <v>111</v>
      </c>
      <c r="E226" s="373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6"/>
      <c r="B227" s="382"/>
      <c r="C227" s="146">
        <v>11</v>
      </c>
      <c r="D227" s="372" t="s">
        <v>83</v>
      </c>
      <c r="E227" s="373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7" t="s">
        <v>50</v>
      </c>
      <c r="B228" s="378"/>
      <c r="C228" s="378"/>
      <c r="D228" s="378"/>
      <c r="E228" s="379"/>
      <c r="F228" s="56">
        <f>SUM(F216:F227)</f>
        <v>13</v>
      </c>
      <c r="G228" s="56">
        <f>SUM(G216:G227)</f>
        <v>0</v>
      </c>
      <c r="H228" s="56">
        <f>SUM(H216:H227)</f>
        <v>0</v>
      </c>
      <c r="I228" s="56">
        <f t="shared" si="20"/>
        <v>13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4"/>
      <c r="B231" s="384"/>
      <c r="C231" s="384"/>
      <c r="D231" s="384"/>
      <c r="E231" s="335"/>
      <c r="F231" s="240" t="s">
        <v>88</v>
      </c>
      <c r="G231" s="240"/>
      <c r="H231" s="240"/>
      <c r="I231" s="240"/>
      <c r="J231" s="240"/>
      <c r="K231" s="240"/>
      <c r="L231" s="241"/>
      <c r="M231" s="249" t="s">
        <v>50</v>
      </c>
    </row>
    <row r="232" spans="1:14" ht="14.1" customHeight="1" x14ac:dyDescent="0.15">
      <c r="A232" s="336"/>
      <c r="B232" s="385"/>
      <c r="C232" s="385"/>
      <c r="D232" s="385"/>
      <c r="E232" s="337"/>
      <c r="F232" s="364" t="s">
        <v>104</v>
      </c>
      <c r="G232" s="362" t="s">
        <v>105</v>
      </c>
      <c r="H232" s="362" t="s">
        <v>98</v>
      </c>
      <c r="I232" s="362" t="s">
        <v>106</v>
      </c>
      <c r="J232" s="279" t="s">
        <v>107</v>
      </c>
      <c r="K232" s="362" t="s">
        <v>36</v>
      </c>
      <c r="L232" s="279" t="s">
        <v>30</v>
      </c>
      <c r="M232" s="291"/>
    </row>
    <row r="233" spans="1:14" ht="14.1" customHeight="1" x14ac:dyDescent="0.15">
      <c r="A233" s="338"/>
      <c r="B233" s="386"/>
      <c r="C233" s="386"/>
      <c r="D233" s="386"/>
      <c r="E233" s="339"/>
      <c r="F233" s="393"/>
      <c r="G233" s="223"/>
      <c r="H233" s="223"/>
      <c r="I233" s="223"/>
      <c r="J233" s="243"/>
      <c r="K233" s="223"/>
      <c r="L233" s="243"/>
      <c r="M233" s="250"/>
    </row>
    <row r="234" spans="1:14" ht="14.1" customHeight="1" x14ac:dyDescent="0.15">
      <c r="A234" s="374" t="s">
        <v>73</v>
      </c>
      <c r="B234" s="118" t="s">
        <v>85</v>
      </c>
      <c r="C234" s="348" t="s">
        <v>87</v>
      </c>
      <c r="D234" s="383"/>
      <c r="E234" s="349"/>
      <c r="F234" s="90">
        <f>SUMIFS(ローデータ!T12:T1011,ローデータ!$B$12:$B$1011,1,ローデータ!$G$12:$G$1011,$G$4,ローデータ!$I$12:$I$1011,$C$14,ローデータ!$K$12:$K$1011,$D$21)</f>
        <v>2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6</v>
      </c>
      <c r="K234" s="90">
        <f>SUMIFS(ローデータ!Y12:Y1011,ローデータ!$B$12:$B$1011,1,ローデータ!$G$12:$G$1011,$G$4,ローデータ!$I$12:$I$1011,$C$14,ローデータ!$K$12:$K$1011,$D$21)</f>
        <v>9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20</v>
      </c>
    </row>
    <row r="235" spans="1:14" ht="14.1" customHeight="1" x14ac:dyDescent="0.15">
      <c r="A235" s="375"/>
      <c r="B235" s="380" t="s">
        <v>86</v>
      </c>
      <c r="C235" s="146">
        <v>1</v>
      </c>
      <c r="D235" s="372" t="s">
        <v>75</v>
      </c>
      <c r="E235" s="373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5"/>
      <c r="B236" s="381"/>
      <c r="C236" s="146">
        <v>2</v>
      </c>
      <c r="D236" s="372" t="s">
        <v>76</v>
      </c>
      <c r="E236" s="373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5"/>
      <c r="B237" s="381"/>
      <c r="C237" s="146">
        <v>3</v>
      </c>
      <c r="D237" s="372" t="s">
        <v>77</v>
      </c>
      <c r="E237" s="373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5"/>
      <c r="B238" s="381"/>
      <c r="C238" s="146">
        <v>4</v>
      </c>
      <c r="D238" s="372" t="s">
        <v>110</v>
      </c>
      <c r="E238" s="373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5"/>
      <c r="B239" s="381"/>
      <c r="C239" s="146">
        <v>5</v>
      </c>
      <c r="D239" s="372" t="s">
        <v>78</v>
      </c>
      <c r="E239" s="373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5"/>
      <c r="B240" s="381"/>
      <c r="C240" s="146">
        <v>6</v>
      </c>
      <c r="D240" s="372" t="s">
        <v>79</v>
      </c>
      <c r="E240" s="373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5"/>
      <c r="B241" s="381"/>
      <c r="C241" s="146">
        <v>7</v>
      </c>
      <c r="D241" s="372" t="s">
        <v>80</v>
      </c>
      <c r="E241" s="373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5"/>
      <c r="B242" s="381"/>
      <c r="C242" s="146">
        <v>8</v>
      </c>
      <c r="D242" s="372" t="s">
        <v>81</v>
      </c>
      <c r="E242" s="373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5"/>
      <c r="B243" s="381"/>
      <c r="C243" s="146">
        <v>9</v>
      </c>
      <c r="D243" s="372" t="s">
        <v>82</v>
      </c>
      <c r="E243" s="373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5"/>
      <c r="B244" s="381"/>
      <c r="C244" s="146">
        <v>10</v>
      </c>
      <c r="D244" s="372" t="s">
        <v>111</v>
      </c>
      <c r="E244" s="373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6"/>
      <c r="B245" s="382"/>
      <c r="C245" s="146">
        <v>11</v>
      </c>
      <c r="D245" s="372" t="s">
        <v>83</v>
      </c>
      <c r="E245" s="373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7" t="s">
        <v>50</v>
      </c>
      <c r="B246" s="378"/>
      <c r="C246" s="378"/>
      <c r="D246" s="378"/>
      <c r="E246" s="379"/>
      <c r="F246" s="95">
        <f>SUM(F234:F245)</f>
        <v>2</v>
      </c>
      <c r="G246" s="95">
        <f t="shared" ref="G246:L246" si="22">SUM(G234:G245)</f>
        <v>3</v>
      </c>
      <c r="H246" s="95">
        <f t="shared" si="22"/>
        <v>0</v>
      </c>
      <c r="I246" s="95">
        <f>SUM(I234:I245)</f>
        <v>0</v>
      </c>
      <c r="J246" s="95">
        <f t="shared" si="22"/>
        <v>6</v>
      </c>
      <c r="K246" s="95">
        <f>SUM(K234:K245)</f>
        <v>9</v>
      </c>
      <c r="L246" s="95">
        <f t="shared" si="22"/>
        <v>0</v>
      </c>
      <c r="M246" s="56">
        <f t="shared" si="21"/>
        <v>20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2"/>
      <c r="B250" s="366"/>
      <c r="C250" s="366"/>
      <c r="D250" s="366"/>
      <c r="E250" s="313"/>
      <c r="F250" s="254" t="s">
        <v>16</v>
      </c>
      <c r="G250" s="255"/>
      <c r="H250" s="255"/>
      <c r="I250" s="255"/>
      <c r="J250" s="256"/>
      <c r="K250" s="257" t="s">
        <v>50</v>
      </c>
      <c r="L250" s="260" t="s">
        <v>13</v>
      </c>
      <c r="M250" s="261"/>
      <c r="N250" s="262"/>
      <c r="O250" s="369" t="s">
        <v>50</v>
      </c>
    </row>
    <row r="251" spans="1:17" ht="14.1" customHeight="1" x14ac:dyDescent="0.15">
      <c r="A251" s="314"/>
      <c r="B251" s="367"/>
      <c r="C251" s="367"/>
      <c r="D251" s="367"/>
      <c r="E251" s="315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8"/>
      <c r="L251" s="52">
        <v>1</v>
      </c>
      <c r="M251" s="44">
        <v>2</v>
      </c>
      <c r="N251" s="61">
        <v>3</v>
      </c>
      <c r="O251" s="370"/>
    </row>
    <row r="252" spans="1:17" ht="14.1" customHeight="1" x14ac:dyDescent="0.15">
      <c r="A252" s="314"/>
      <c r="B252" s="367"/>
      <c r="C252" s="367"/>
      <c r="D252" s="367"/>
      <c r="E252" s="315"/>
      <c r="F252" s="247" t="s">
        <v>65</v>
      </c>
      <c r="G252" s="247" t="s">
        <v>66</v>
      </c>
      <c r="H252" s="277" t="s">
        <v>101</v>
      </c>
      <c r="I252" s="279" t="s">
        <v>102</v>
      </c>
      <c r="J252" s="347" t="s">
        <v>103</v>
      </c>
      <c r="K252" s="258"/>
      <c r="L252" s="394" t="s">
        <v>67</v>
      </c>
      <c r="M252" s="246" t="s">
        <v>66</v>
      </c>
      <c r="N252" s="396" t="s">
        <v>68</v>
      </c>
      <c r="O252" s="370"/>
    </row>
    <row r="253" spans="1:17" ht="14.1" customHeight="1" x14ac:dyDescent="0.15">
      <c r="A253" s="316"/>
      <c r="B253" s="368"/>
      <c r="C253" s="368"/>
      <c r="D253" s="368"/>
      <c r="E253" s="317"/>
      <c r="F253" s="248"/>
      <c r="G253" s="248"/>
      <c r="H253" s="345"/>
      <c r="I253" s="346"/>
      <c r="J253" s="248"/>
      <c r="K253" s="259"/>
      <c r="L253" s="395"/>
      <c r="M253" s="225"/>
      <c r="N253" s="397"/>
      <c r="O253" s="371"/>
    </row>
    <row r="254" spans="1:17" ht="14.1" customHeight="1" x14ac:dyDescent="0.15">
      <c r="A254" s="398" t="s">
        <v>73</v>
      </c>
      <c r="B254" s="118" t="s">
        <v>85</v>
      </c>
      <c r="C254" s="348" t="s">
        <v>87</v>
      </c>
      <c r="D254" s="383"/>
      <c r="E254" s="349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99"/>
      <c r="B255" s="401" t="s">
        <v>86</v>
      </c>
      <c r="C255" s="146">
        <v>1</v>
      </c>
      <c r="D255" s="372" t="s">
        <v>75</v>
      </c>
      <c r="E255" s="379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99"/>
      <c r="B256" s="381"/>
      <c r="C256" s="146">
        <v>2</v>
      </c>
      <c r="D256" s="372" t="s">
        <v>76</v>
      </c>
      <c r="E256" s="379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99"/>
      <c r="B257" s="381"/>
      <c r="C257" s="146">
        <v>3</v>
      </c>
      <c r="D257" s="372" t="s">
        <v>77</v>
      </c>
      <c r="E257" s="379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99"/>
      <c r="B258" s="381"/>
      <c r="C258" s="146">
        <v>4</v>
      </c>
      <c r="D258" s="372" t="s">
        <v>110</v>
      </c>
      <c r="E258" s="373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99"/>
      <c r="B259" s="381"/>
      <c r="C259" s="146">
        <v>5</v>
      </c>
      <c r="D259" s="372" t="s">
        <v>78</v>
      </c>
      <c r="E259" s="379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99"/>
      <c r="B260" s="381"/>
      <c r="C260" s="146">
        <v>6</v>
      </c>
      <c r="D260" s="372" t="s">
        <v>79</v>
      </c>
      <c r="E260" s="379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99"/>
      <c r="B261" s="381"/>
      <c r="C261" s="146">
        <v>7</v>
      </c>
      <c r="D261" s="372" t="s">
        <v>80</v>
      </c>
      <c r="E261" s="379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99"/>
      <c r="B262" s="381"/>
      <c r="C262" s="146">
        <v>8</v>
      </c>
      <c r="D262" s="372" t="s">
        <v>81</v>
      </c>
      <c r="E262" s="379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99"/>
      <c r="B263" s="381"/>
      <c r="C263" s="146">
        <v>9</v>
      </c>
      <c r="D263" s="372" t="s">
        <v>82</v>
      </c>
      <c r="E263" s="379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99"/>
      <c r="B264" s="381"/>
      <c r="C264" s="146">
        <v>10</v>
      </c>
      <c r="D264" s="372" t="s">
        <v>111</v>
      </c>
      <c r="E264" s="373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0"/>
      <c r="B265" s="382"/>
      <c r="C265" s="146">
        <v>11</v>
      </c>
      <c r="D265" s="372" t="s">
        <v>83</v>
      </c>
      <c r="E265" s="379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7" t="s">
        <v>50</v>
      </c>
      <c r="B266" s="378"/>
      <c r="C266" s="378"/>
      <c r="D266" s="378"/>
      <c r="E266" s="379"/>
      <c r="F266" s="56">
        <f>SUM(F254:F265)</f>
        <v>4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4</v>
      </c>
      <c r="M266" s="95">
        <f>SUM(M254:M265)</f>
        <v>1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09"/>
      <c r="B269" s="410"/>
      <c r="C269" s="410"/>
      <c r="D269" s="410"/>
      <c r="E269" s="211"/>
      <c r="F269" s="233" t="s">
        <v>70</v>
      </c>
      <c r="G269" s="234"/>
      <c r="H269" s="234"/>
      <c r="I269" s="234"/>
      <c r="J269" s="235"/>
      <c r="K269" s="236" t="s">
        <v>50</v>
      </c>
      <c r="L269" s="239" t="s">
        <v>71</v>
      </c>
      <c r="M269" s="240"/>
      <c r="N269" s="240"/>
      <c r="O269" s="240"/>
      <c r="P269" s="240"/>
      <c r="Q269" s="240"/>
      <c r="R269" s="241"/>
      <c r="S269" s="266" t="s">
        <v>50</v>
      </c>
    </row>
    <row r="270" spans="1:19" ht="14.1" customHeight="1" x14ac:dyDescent="0.15">
      <c r="A270" s="411"/>
      <c r="B270" s="412"/>
      <c r="C270" s="412"/>
      <c r="D270" s="412"/>
      <c r="E270" s="212"/>
      <c r="F270" s="390" t="s">
        <v>96</v>
      </c>
      <c r="G270" s="341" t="s">
        <v>97</v>
      </c>
      <c r="H270" s="342" t="s">
        <v>98</v>
      </c>
      <c r="I270" s="341" t="s">
        <v>99</v>
      </c>
      <c r="J270" s="342" t="s">
        <v>100</v>
      </c>
      <c r="K270" s="237"/>
      <c r="L270" s="402" t="s">
        <v>104</v>
      </c>
      <c r="M270" s="404" t="s">
        <v>105</v>
      </c>
      <c r="N270" s="404" t="s">
        <v>98</v>
      </c>
      <c r="O270" s="404" t="s">
        <v>106</v>
      </c>
      <c r="P270" s="405" t="s">
        <v>107</v>
      </c>
      <c r="Q270" s="404" t="s">
        <v>36</v>
      </c>
      <c r="R270" s="405" t="s">
        <v>30</v>
      </c>
      <c r="S270" s="320"/>
    </row>
    <row r="271" spans="1:19" ht="14.1" customHeight="1" x14ac:dyDescent="0.15">
      <c r="A271" s="413"/>
      <c r="B271" s="414"/>
      <c r="C271" s="414"/>
      <c r="D271" s="414"/>
      <c r="E271" s="213"/>
      <c r="F271" s="392"/>
      <c r="G271" s="217"/>
      <c r="H271" s="219"/>
      <c r="I271" s="217"/>
      <c r="J271" s="219"/>
      <c r="K271" s="238"/>
      <c r="L271" s="403"/>
      <c r="M271" s="404"/>
      <c r="N271" s="404"/>
      <c r="O271" s="404"/>
      <c r="P271" s="405"/>
      <c r="Q271" s="404"/>
      <c r="R271" s="405"/>
      <c r="S271" s="267"/>
    </row>
    <row r="272" spans="1:19" ht="14.1" customHeight="1" x14ac:dyDescent="0.15">
      <c r="A272" s="374" t="s">
        <v>73</v>
      </c>
      <c r="B272" s="118" t="s">
        <v>85</v>
      </c>
      <c r="C272" s="348" t="s">
        <v>87</v>
      </c>
      <c r="D272" s="383"/>
      <c r="E272" s="349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1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75"/>
      <c r="B273" s="380" t="s">
        <v>86</v>
      </c>
      <c r="C273" s="146">
        <v>1</v>
      </c>
      <c r="D273" s="372" t="s">
        <v>75</v>
      </c>
      <c r="E273" s="373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5"/>
      <c r="B274" s="381"/>
      <c r="C274" s="146">
        <v>2</v>
      </c>
      <c r="D274" s="372" t="s">
        <v>76</v>
      </c>
      <c r="E274" s="373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5"/>
      <c r="B275" s="381"/>
      <c r="C275" s="146">
        <v>3</v>
      </c>
      <c r="D275" s="372" t="s">
        <v>77</v>
      </c>
      <c r="E275" s="373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5"/>
      <c r="B276" s="381"/>
      <c r="C276" s="146">
        <v>4</v>
      </c>
      <c r="D276" s="407" t="s">
        <v>110</v>
      </c>
      <c r="E276" s="408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5"/>
      <c r="B277" s="381"/>
      <c r="C277" s="146">
        <v>5</v>
      </c>
      <c r="D277" s="372" t="s">
        <v>78</v>
      </c>
      <c r="E277" s="373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5"/>
      <c r="B278" s="381"/>
      <c r="C278" s="146">
        <v>6</v>
      </c>
      <c r="D278" s="372" t="s">
        <v>79</v>
      </c>
      <c r="E278" s="373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5"/>
      <c r="B279" s="381"/>
      <c r="C279" s="146">
        <v>7</v>
      </c>
      <c r="D279" s="372" t="s">
        <v>80</v>
      </c>
      <c r="E279" s="373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5"/>
      <c r="B280" s="381"/>
      <c r="C280" s="146">
        <v>8</v>
      </c>
      <c r="D280" s="372" t="s">
        <v>81</v>
      </c>
      <c r="E280" s="373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5"/>
      <c r="B281" s="381"/>
      <c r="C281" s="146">
        <v>9</v>
      </c>
      <c r="D281" s="372" t="s">
        <v>82</v>
      </c>
      <c r="E281" s="373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5"/>
      <c r="B282" s="381"/>
      <c r="C282" s="146">
        <v>10</v>
      </c>
      <c r="D282" s="372" t="s">
        <v>111</v>
      </c>
      <c r="E282" s="373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6"/>
      <c r="B283" s="382"/>
      <c r="C283" s="146">
        <v>11</v>
      </c>
      <c r="D283" s="372" t="s">
        <v>83</v>
      </c>
      <c r="E283" s="373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7" t="s">
        <v>50</v>
      </c>
      <c r="B284" s="378"/>
      <c r="C284" s="378"/>
      <c r="D284" s="378"/>
      <c r="E284" s="379"/>
      <c r="F284" s="56">
        <f>SUM(F272:F283)</f>
        <v>2</v>
      </c>
      <c r="G284" s="56">
        <f t="shared" ref="G284:J284" si="28">SUM(G272:G283)</f>
        <v>2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6</v>
      </c>
      <c r="L284" s="95">
        <f>SUM(L272:L283)</f>
        <v>0</v>
      </c>
      <c r="M284" s="95">
        <f t="shared" ref="M284:R284" si="29">SUM(M272:M283)</f>
        <v>4</v>
      </c>
      <c r="N284" s="95">
        <f t="shared" si="29"/>
        <v>1</v>
      </c>
      <c r="O284" s="95">
        <f t="shared" si="29"/>
        <v>0</v>
      </c>
      <c r="P284" s="95">
        <f t="shared" si="29"/>
        <v>2</v>
      </c>
      <c r="Q284" s="95">
        <f t="shared" si="29"/>
        <v>1</v>
      </c>
      <c r="R284" s="95">
        <f t="shared" si="29"/>
        <v>0</v>
      </c>
      <c r="S284" s="56">
        <f t="shared" si="27"/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2020-06-03T04:07:16Z</dcterms:created>
  <dcterms:modified xsi:type="dcterms:W3CDTF">2020-06-03T04:08:06Z</dcterms:modified>
</cp:coreProperties>
</file>