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<sst xmlns="http://schemas.openxmlformats.org/spreadsheetml/2006/main" count="20550" uniqueCount="239">
  <si>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</si>
  <si>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</si>
  <si>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</si>
  <si>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</si>
  <si>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</si>
  <si>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</si>
  <si>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</si>
  <si>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</si>
  <si>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</si>
  <si>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</si>
  <si>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</si>
  <si>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</si>
  <si>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</si>
  <si>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</si>
  <si>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</si>
  <si>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</si>
  <si>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</si>
  <si>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</si>
  <si>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</si>
  <si>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</si>
  <si>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</si>
  <si>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</si>
  <si>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</si>
  <si>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</si>
  <si>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</si>
  <si>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</si>
  <si>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</si>
  <si>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</si>
  <si>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</si>
  <si>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</si>
  <si>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</si>
  <si>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</si>
  <si>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</si>
  <si>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</si>
  <si>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</si>
  <si>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</si>
  <si>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</si>
  <si>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</si>
  <si>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</si>
  <si>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</si>
  <si>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</si>
  <si>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</si>
  <si>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</si>
  <si>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</si>
  <si>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</si>
  <si>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</si>
  <si>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</si>
  <si>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</si>
  <si>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</si>
  <si>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</si>
  <si>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</si>
  <si>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</si>
  <si>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</si>
  <si>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</si>
  <si>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</si>
  <si>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</si>
  <si>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</si>
  <si>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</si>
  <si>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</si>
  <si>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</si>
  <si>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</si>
  <si>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</si>
  <si>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</si>
  <si>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</si>
  <si>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</si>
  <si>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</si>
  <si>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</si>
  <si>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</si>
  <si>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</si>
  <si>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</si>
  <si>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</si>
  <si>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</si>
  <si>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</si>
  <si>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</si>
  <si>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</si>
  <si>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</si>
  <si>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</si>
  <si>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</si>
  <si>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</si>
  <si>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</si>
  <si>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</si>
  <si>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</si>
  <si>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</si>
  <si>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</si>
  <si>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</si>
  <si>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</si>
  <si>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</si>
  <si>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</si>
  <si>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</si>
  <si>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</si>
  <si>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</si>
  <si>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</si>
  <si>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</si>
  <si>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</si>
  <si>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</si>
  <si>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</si>
  <si>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</si>
  <si>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</si>
  <si>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</si>
  <si>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</si>
  <si>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</si>
  <si>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</si>
  <si>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</si>
  <si>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</si>
  <si>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</si>
  <si>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</si>
  <si>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</si>
  <si>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</si>
  <si>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</si>
  <si>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</si>
  <si>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</si>
  <si>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</si>
  <si>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</si>
  <si>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</si>
  <si>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</si>
  <si>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</si>
  <si>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</si>
  <si>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</si>
  <si>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</si>
  <si>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</si>
  <si>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</si>
  <si>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</si>
  <si>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</si>
  <si>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</si>
  <si>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</si>
  <si>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</si>
  <si>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</si>
  <si>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</si>
  <si>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</si>
  <si>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</si>
  <si>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</si>
  <si>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</si>
  <si>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</si>
  <si>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</si>
  <si>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</si>
  <si>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</si>
  <si>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</si>
  <si>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</si>
  <si>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</si>
  <si>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</si>
  <si>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</si>
  <si>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</si>
  <si>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</si>
  <si>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</si>
  <si>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</si>
  <si>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</si>
  <si>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</si>
  <si>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</si>
  <si>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</si>
  <si>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</si>
  <si>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</si>
  <si>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</si>
  <si>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</si>
  <si>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</si>
  <si>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</si>
  <si>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</si>
  <si>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</si>
  <si>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</si>
  <si>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</si>
  <si>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</si>
  <si>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</si>
  <si>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</si>
  <si>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</si>
  <si>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</si>
  <si>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</si>
  <si>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</si>
  <si>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</si>
  <si>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</si>
  <si>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</si>
  <si>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</si>
  <si>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</si>
  <si>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</si>
  <si>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</si>
  <si>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</si>
  <si>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</si>
  <si>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</si>
  <si>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</si>
  <si>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</si>
  <si>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</si>
  <si>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</si>
  <si>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</si>
  <si>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</si>
  <si>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</si>
  <si>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</si>
  <si>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</si>
  <si>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</si>
  <si>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</si>
  <si>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</si>
  <si>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</si>
  <si>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</si>
  <si>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</si>
  <si>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</si>
  <si>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</si>
  <si>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</si>
  <si>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</si>
  <si>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</si>
  <si>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</si>
  <si>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</si>
  <si>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</si>
  <si>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</si>
  <si>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</si>
  <si>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</si>
  <si>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</si>
  <si>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</si>
  <si>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</si>
  <si>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</si>
  <si>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</si>
  <si>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</si>
  <si>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</si>
  <si>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</si>
  <si>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</si>
  <si>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</si>
  <si>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</si>
  <si>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</si>
  <si>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</si>
  <si>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</si>
  <si>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</si>
  <si>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</si>
  <si>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</si>
  <si>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</si>
  <si>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</si>
  <si>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</si>
  <si>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</si>
  <si>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</si>
  <si>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</si>
  <si>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</si>
  <si>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</si>
  <si>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</si>
  <si>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</si>
  <si>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</si>
  <si>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</si>
  <si>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</si>
  <si>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</si>
  <si>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</si>
  <si>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</si>
  <si>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旭区</t>
    <phoneticPr fontId="1"/>
  </si>
  <si>
    <t>金</t>
    <rPh sb="0" eb="1">
      <t>キン</t>
    </rPh>
    <phoneticPr fontId="1"/>
  </si>
  <si>
    <t>金</t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</si>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</sst>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36" activePane="bottomLeft" state="frozen"/>
      <selection activeCell="L2" sqref="L2"/>
      <selection pane="bottomLeft" activeCell="H3" sqref="H3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3</v>
      </c>
      <c r="D4" s="172">
        <v>27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173" t="s">
        <v>238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172" t="s">
        <v>233</v>
      </c>
      <c r="D12" s="172">
        <v>3</v>
      </c>
      <c r="E12" s="172">
        <v>27</v>
      </c>
      <c r="F12" s="172" t="s">
        <v>236</v>
      </c>
      <c r="G12" s="23">
        <v>14</v>
      </c>
      <c r="H12" s="23">
        <v>2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1</v>
      </c>
      <c r="U12" s="6">
        <v>3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4</v>
      </c>
    </row>
    <row r="13" spans="1:27" s="2" customFormat="1" ht="15.95" customHeight="1" x14ac:dyDescent="0.15">
      <c r="A13" s="1">
        <v>2</v>
      </c>
      <c r="B13" s="30">
        <v>1</v>
      </c>
      <c r="C13" s="172" t="s">
        <v>233</v>
      </c>
      <c r="D13" s="172">
        <v>3</v>
      </c>
      <c r="E13" s="172">
        <v>27</v>
      </c>
      <c r="F13" s="172" t="s">
        <v>236</v>
      </c>
      <c r="G13" s="23">
        <v>17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172" t="s">
        <v>233</v>
      </c>
      <c r="D14" s="172">
        <v>3</v>
      </c>
      <c r="E14" s="172">
        <v>27</v>
      </c>
      <c r="F14" s="172" t="s">
        <v>236</v>
      </c>
      <c r="G14" s="23">
        <v>17</v>
      </c>
      <c r="H14" s="23">
        <v>4</v>
      </c>
      <c r="I14" s="16">
        <v>2</v>
      </c>
      <c r="J14" s="24"/>
      <c r="K14" s="13">
        <v>1</v>
      </c>
      <c r="L14" s="23">
        <v>2</v>
      </c>
      <c r="M14" s="5">
        <v>0</v>
      </c>
      <c r="N14" s="6">
        <v>0</v>
      </c>
      <c r="O14" s="7">
        <v>0</v>
      </c>
      <c r="P14" s="8">
        <v>2</v>
      </c>
      <c r="Q14" s="7">
        <v>0</v>
      </c>
      <c r="R14" s="19">
        <v>2</v>
      </c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172" t="s">
        <v>233</v>
      </c>
      <c r="D15" s="172">
        <v>3</v>
      </c>
      <c r="E15" s="172">
        <v>27</v>
      </c>
      <c r="F15" s="172" t="s">
        <v>237</v>
      </c>
      <c r="G15" s="23">
        <v>17</v>
      </c>
      <c r="H15" s="23">
        <v>2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0</v>
      </c>
      <c r="O15" s="7">
        <v>0</v>
      </c>
      <c r="P15" s="8">
        <v>2</v>
      </c>
      <c r="Q15" s="7">
        <v>0</v>
      </c>
      <c r="R15" s="19">
        <v>2</v>
      </c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172" t="s">
        <v>233</v>
      </c>
      <c r="D16" s="172">
        <v>3</v>
      </c>
      <c r="E16" s="172">
        <v>27</v>
      </c>
      <c r="F16" s="172" t="s">
        <v>237</v>
      </c>
      <c r="G16" s="23">
        <v>16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172" t="s">
        <v>233</v>
      </c>
      <c r="D17" s="172">
        <v>3</v>
      </c>
      <c r="E17" s="172">
        <v>27</v>
      </c>
      <c r="F17" s="172" t="s">
        <v>237</v>
      </c>
      <c r="G17" s="23">
        <v>16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2</v>
      </c>
      <c r="Q17" s="7">
        <v>0</v>
      </c>
      <c r="R17" s="19">
        <v>2</v>
      </c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172" t="s">
        <v>233</v>
      </c>
      <c r="D18" s="172">
        <v>3</v>
      </c>
      <c r="E18" s="172">
        <v>27</v>
      </c>
      <c r="F18" s="172" t="s">
        <v>237</v>
      </c>
      <c r="G18" s="23">
        <v>16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172" t="s">
        <v>233</v>
      </c>
      <c r="D19" s="172">
        <v>3</v>
      </c>
      <c r="E19" s="172">
        <v>27</v>
      </c>
      <c r="F19" s="172" t="s">
        <v>237</v>
      </c>
      <c r="G19" s="23">
        <v>15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172" t="s">
        <v>233</v>
      </c>
      <c r="D20" s="172">
        <v>3</v>
      </c>
      <c r="E20" s="172">
        <v>27</v>
      </c>
      <c r="F20" s="172" t="s">
        <v>237</v>
      </c>
      <c r="G20" s="23">
        <v>15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172" t="s">
        <v>233</v>
      </c>
      <c r="D21" s="172">
        <v>3</v>
      </c>
      <c r="E21" s="172">
        <v>27</v>
      </c>
      <c r="F21" s="172" t="s">
        <v>237</v>
      </c>
      <c r="G21" s="23">
        <v>15</v>
      </c>
      <c r="H21" s="23">
        <v>2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2</v>
      </c>
      <c r="Q21" s="7">
        <v>0</v>
      </c>
      <c r="R21" s="19">
        <v>2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172" t="s">
        <v>233</v>
      </c>
      <c r="D22" s="172">
        <v>3</v>
      </c>
      <c r="E22" s="172">
        <v>27</v>
      </c>
      <c r="F22" s="172" t="s">
        <v>237</v>
      </c>
      <c r="G22" s="23">
        <v>15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172" t="s">
        <v>233</v>
      </c>
      <c r="D23" s="172">
        <v>3</v>
      </c>
      <c r="E23" s="172">
        <v>27</v>
      </c>
      <c r="F23" s="172" t="s">
        <v>237</v>
      </c>
      <c r="G23" s="23">
        <v>14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2</v>
      </c>
      <c r="Q23" s="7">
        <v>0</v>
      </c>
      <c r="R23" s="19">
        <v>2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172" t="s">
        <v>233</v>
      </c>
      <c r="D24" s="172">
        <v>3</v>
      </c>
      <c r="E24" s="172">
        <v>27</v>
      </c>
      <c r="F24" s="172" t="s">
        <v>237</v>
      </c>
      <c r="G24" s="23">
        <v>14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2</v>
      </c>
      <c r="Q24" s="7">
        <v>0</v>
      </c>
      <c r="R24" s="19">
        <v>2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172" t="s">
        <v>233</v>
      </c>
      <c r="D25" s="172">
        <v>3</v>
      </c>
      <c r="E25" s="172">
        <v>27</v>
      </c>
      <c r="F25" s="172" t="s">
        <v>237</v>
      </c>
      <c r="G25" s="23">
        <v>13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172" t="s">
        <v>233</v>
      </c>
      <c r="D26" s="172">
        <v>3</v>
      </c>
      <c r="E26" s="172">
        <v>27</v>
      </c>
      <c r="F26" s="172" t="s">
        <v>237</v>
      </c>
      <c r="G26" s="23">
        <v>13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2</v>
      </c>
      <c r="Q26" s="7">
        <v>0</v>
      </c>
      <c r="R26" s="19">
        <v>2</v>
      </c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172" t="s">
        <v>233</v>
      </c>
      <c r="D27" s="172">
        <v>3</v>
      </c>
      <c r="E27" s="172">
        <v>27</v>
      </c>
      <c r="F27" s="172" t="s">
        <v>237</v>
      </c>
      <c r="G27" s="23">
        <v>13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172" t="s">
        <v>233</v>
      </c>
      <c r="D28" s="172">
        <v>3</v>
      </c>
      <c r="E28" s="172">
        <v>27</v>
      </c>
      <c r="F28" s="172" t="s">
        <v>237</v>
      </c>
      <c r="G28" s="23">
        <v>12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172" t="s">
        <v>233</v>
      </c>
      <c r="D29" s="172">
        <v>3</v>
      </c>
      <c r="E29" s="172">
        <v>27</v>
      </c>
      <c r="F29" s="172" t="s">
        <v>237</v>
      </c>
      <c r="G29" s="23">
        <v>12</v>
      </c>
      <c r="H29" s="23">
        <v>3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172" t="s">
        <v>233</v>
      </c>
      <c r="D30" s="172">
        <v>3</v>
      </c>
      <c r="E30" s="172">
        <v>27</v>
      </c>
      <c r="F30" s="172" t="s">
        <v>237</v>
      </c>
      <c r="G30" s="23">
        <v>12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172" t="s">
        <v>233</v>
      </c>
      <c r="D31" s="172">
        <v>3</v>
      </c>
      <c r="E31" s="172">
        <v>27</v>
      </c>
      <c r="F31" s="172" t="s">
        <v>237</v>
      </c>
      <c r="G31" s="23">
        <v>11</v>
      </c>
      <c r="H31" s="23">
        <v>4</v>
      </c>
      <c r="I31" s="16">
        <v>2</v>
      </c>
      <c r="J31" s="24"/>
      <c r="K31" s="13">
        <v>1</v>
      </c>
      <c r="L31" s="23">
        <v>2</v>
      </c>
      <c r="M31" s="5">
        <v>0</v>
      </c>
      <c r="N31" s="6">
        <v>0</v>
      </c>
      <c r="O31" s="7">
        <v>0</v>
      </c>
      <c r="P31" s="8">
        <v>2</v>
      </c>
      <c r="Q31" s="7">
        <v>0</v>
      </c>
      <c r="R31" s="19">
        <v>2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172" t="s">
        <v>233</v>
      </c>
      <c r="D32" s="172">
        <v>3</v>
      </c>
      <c r="E32" s="172">
        <v>27</v>
      </c>
      <c r="F32" s="172" t="s">
        <v>237</v>
      </c>
      <c r="G32" s="23">
        <v>11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2</v>
      </c>
      <c r="Q32" s="7">
        <v>0</v>
      </c>
      <c r="R32" s="19">
        <v>2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172" t="s">
        <v>233</v>
      </c>
      <c r="D33" s="172">
        <v>3</v>
      </c>
      <c r="E33" s="172">
        <v>27</v>
      </c>
      <c r="F33" s="172" t="s">
        <v>237</v>
      </c>
      <c r="G33" s="23">
        <v>11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172" t="s">
        <v>233</v>
      </c>
      <c r="D34" s="172">
        <v>3</v>
      </c>
      <c r="E34" s="172">
        <v>27</v>
      </c>
      <c r="F34" s="172" t="s">
        <v>237</v>
      </c>
      <c r="G34" s="23">
        <v>10</v>
      </c>
      <c r="H34" s="23">
        <v>7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2</v>
      </c>
      <c r="Q34" s="7">
        <v>0</v>
      </c>
      <c r="R34" s="19">
        <v>2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172" t="s">
        <v>233</v>
      </c>
      <c r="D35" s="172">
        <v>3</v>
      </c>
      <c r="E35" s="172">
        <v>27</v>
      </c>
      <c r="F35" s="172" t="s">
        <v>237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4</v>
      </c>
      <c r="Q35" s="7">
        <v>0</v>
      </c>
      <c r="R35" s="19">
        <v>4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172" t="s">
        <v>233</v>
      </c>
      <c r="D36" s="172">
        <v>3</v>
      </c>
      <c r="E36" s="172">
        <v>27</v>
      </c>
      <c r="F36" s="172" t="s">
        <v>237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172" t="s">
        <v>233</v>
      </c>
      <c r="D37" s="172">
        <v>3</v>
      </c>
      <c r="E37" s="172">
        <v>27</v>
      </c>
      <c r="F37" s="172" t="s">
        <v>237</v>
      </c>
      <c r="G37" s="23">
        <v>9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172" t="s">
        <v>233</v>
      </c>
      <c r="D38" s="172">
        <v>3</v>
      </c>
      <c r="E38" s="172">
        <v>27</v>
      </c>
      <c r="F38" s="172" t="s">
        <v>237</v>
      </c>
      <c r="G38" s="23">
        <v>18</v>
      </c>
      <c r="H38" s="23">
        <v>5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/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2</v>
      </c>
      <c r="Z38" s="12">
        <v>0</v>
      </c>
      <c r="AA38" s="19">
        <v>2</v>
      </c>
    </row>
    <row r="39" spans="1:27" ht="15.95" customHeight="1" x14ac:dyDescent="0.15">
      <c r="A39" s="1">
        <v>28</v>
      </c>
      <c r="B39" s="30">
        <v>1</v>
      </c>
      <c r="C39" s="172" t="s">
        <v>233</v>
      </c>
      <c r="D39" s="172">
        <v>3</v>
      </c>
      <c r="E39" s="172">
        <v>27</v>
      </c>
      <c r="F39" s="172" t="s">
        <v>237</v>
      </c>
      <c r="G39" s="23">
        <v>18</v>
      </c>
      <c r="H39" s="23">
        <v>2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/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172" t="s">
        <v>233</v>
      </c>
      <c r="D40" s="172">
        <v>3</v>
      </c>
      <c r="E40" s="172">
        <v>27</v>
      </c>
      <c r="F40" s="172" t="s">
        <v>237</v>
      </c>
      <c r="G40" s="23">
        <v>18</v>
      </c>
      <c r="H40" s="23">
        <v>4</v>
      </c>
      <c r="I40" s="16">
        <v>2</v>
      </c>
      <c r="J40" s="24"/>
      <c r="K40" s="13">
        <v>2</v>
      </c>
      <c r="L40" s="23"/>
      <c r="M40" s="5"/>
      <c r="N40" s="6"/>
      <c r="O40" s="7"/>
      <c r="P40" s="8"/>
      <c r="Q40" s="7"/>
      <c r="R40" s="19"/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4</v>
      </c>
      <c r="Z40" s="12">
        <v>0</v>
      </c>
      <c r="AA40" s="19">
        <v>4</v>
      </c>
    </row>
    <row r="41" spans="1:27" ht="15.95" customHeight="1" x14ac:dyDescent="0.15">
      <c r="A41" s="1">
        <v>30</v>
      </c>
      <c r="B41" s="30">
        <v>1</v>
      </c>
      <c r="C41" s="172" t="s">
        <v>233</v>
      </c>
      <c r="D41" s="172">
        <v>3</v>
      </c>
      <c r="E41" s="172">
        <v>27</v>
      </c>
      <c r="F41" s="172" t="s">
        <v>237</v>
      </c>
      <c r="G41" s="23">
        <v>14</v>
      </c>
      <c r="H41" s="23">
        <v>2</v>
      </c>
      <c r="I41" s="16">
        <v>2</v>
      </c>
      <c r="J41" s="24"/>
      <c r="K41" s="13">
        <v>2</v>
      </c>
      <c r="L41" s="23"/>
      <c r="M41" s="5"/>
      <c r="N41" s="6"/>
      <c r="O41" s="7"/>
      <c r="P41" s="8"/>
      <c r="Q41" s="7"/>
      <c r="R41" s="19"/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2</v>
      </c>
      <c r="Y41" s="7">
        <v>0</v>
      </c>
      <c r="Z41" s="12">
        <v>0</v>
      </c>
      <c r="AA41" s="19">
        <v>3</v>
      </c>
    </row>
    <row r="42" spans="1:27" ht="15.95" customHeight="1" x14ac:dyDescent="0.15">
      <c r="A42" s="1">
        <v>31</v>
      </c>
      <c r="B42" s="30">
        <v>1</v>
      </c>
      <c r="C42" s="172" t="s">
        <v>233</v>
      </c>
      <c r="D42" s="172">
        <v>3</v>
      </c>
      <c r="E42" s="172">
        <v>27</v>
      </c>
      <c r="F42" s="172" t="s">
        <v>237</v>
      </c>
      <c r="G42" s="23">
        <v>18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172" t="s">
        <v>233</v>
      </c>
      <c r="D43" s="172">
        <v>3</v>
      </c>
      <c r="E43" s="172">
        <v>27</v>
      </c>
      <c r="F43" s="172" t="s">
        <v>237</v>
      </c>
      <c r="G43" s="23">
        <v>18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172" t="s">
        <v>233</v>
      </c>
      <c r="D44" s="172">
        <v>3</v>
      </c>
      <c r="E44" s="172">
        <v>27</v>
      </c>
      <c r="F44" s="172" t="s">
        <v>237</v>
      </c>
      <c r="G44" s="23">
        <v>18</v>
      </c>
      <c r="H44" s="23">
        <v>3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172" t="s">
        <v>233</v>
      </c>
      <c r="D45" s="172">
        <v>3</v>
      </c>
      <c r="E45" s="172">
        <v>27</v>
      </c>
      <c r="F45" s="172" t="s">
        <v>237</v>
      </c>
      <c r="G45" s="23">
        <v>18</v>
      </c>
      <c r="H45" s="23">
        <v>4</v>
      </c>
      <c r="I45" s="16">
        <v>2</v>
      </c>
      <c r="J45" s="24"/>
      <c r="K45" s="13">
        <v>1</v>
      </c>
      <c r="L45" s="23">
        <v>2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172" t="s">
        <v>233</v>
      </c>
      <c r="D46" s="172">
        <v>3</v>
      </c>
      <c r="E46" s="172">
        <v>27</v>
      </c>
      <c r="F46" s="172" t="s">
        <v>237</v>
      </c>
      <c r="G46" s="23">
        <v>18</v>
      </c>
      <c r="H46" s="23">
        <v>7</v>
      </c>
      <c r="I46" s="16">
        <v>2</v>
      </c>
      <c r="J46" s="24"/>
      <c r="K46" s="13">
        <v>2</v>
      </c>
      <c r="L46" s="23"/>
      <c r="M46" s="5"/>
      <c r="N46" s="6"/>
      <c r="O46" s="7"/>
      <c r="P46" s="8"/>
      <c r="Q46" s="7"/>
      <c r="R46" s="19"/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172" t="s">
        <v>233</v>
      </c>
      <c r="D47" s="172">
        <v>3</v>
      </c>
      <c r="E47" s="172">
        <v>27</v>
      </c>
      <c r="F47" s="172" t="s">
        <v>237</v>
      </c>
      <c r="G47" s="23">
        <v>18</v>
      </c>
      <c r="H47" s="23">
        <v>2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/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2">
        <v>0</v>
      </c>
      <c r="AA47" s="19">
        <v>2</v>
      </c>
    </row>
    <row r="48" spans="1:27" ht="15.95" customHeight="1" x14ac:dyDescent="0.15">
      <c r="A48" s="1">
        <v>37</v>
      </c>
      <c r="B48" s="30">
        <v>1</v>
      </c>
      <c r="C48" s="172" t="s">
        <v>233</v>
      </c>
      <c r="D48" s="172">
        <v>3</v>
      </c>
      <c r="E48" s="172">
        <v>27</v>
      </c>
      <c r="F48" s="172" t="s">
        <v>237</v>
      </c>
      <c r="G48" s="23">
        <v>18</v>
      </c>
      <c r="H48" s="23">
        <v>4</v>
      </c>
      <c r="I48" s="16">
        <v>2</v>
      </c>
      <c r="J48" s="24"/>
      <c r="K48" s="13">
        <v>1</v>
      </c>
      <c r="L48" s="23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172" t="s">
        <v>233</v>
      </c>
      <c r="D49" s="172">
        <v>3</v>
      </c>
      <c r="E49" s="172">
        <v>27</v>
      </c>
      <c r="F49" s="172" t="s">
        <v>237</v>
      </c>
      <c r="G49" s="23">
        <v>18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172" t="s">
        <v>233</v>
      </c>
      <c r="D50" s="172">
        <v>3</v>
      </c>
      <c r="E50" s="172">
        <v>27</v>
      </c>
      <c r="F50" s="172" t="s">
        <v>237</v>
      </c>
      <c r="G50" s="23">
        <v>18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172" t="s">
        <v>233</v>
      </c>
      <c r="D51" s="172">
        <v>3</v>
      </c>
      <c r="E51" s="172">
        <v>27</v>
      </c>
      <c r="F51" s="172" t="s">
        <v>237</v>
      </c>
      <c r="G51" s="23">
        <v>18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172" t="s">
        <v>233</v>
      </c>
      <c r="D52" s="172">
        <v>3</v>
      </c>
      <c r="E52" s="172">
        <v>27</v>
      </c>
      <c r="F52" s="172" t="s">
        <v>237</v>
      </c>
      <c r="G52" s="23">
        <v>18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1</v>
      </c>
      <c r="O52" s="7">
        <v>0</v>
      </c>
      <c r="P52" s="8">
        <v>0</v>
      </c>
      <c r="Q52" s="7">
        <v>0</v>
      </c>
      <c r="R52" s="19">
        <v>2</v>
      </c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172" t="s">
        <v>233</v>
      </c>
      <c r="D53" s="172">
        <v>3</v>
      </c>
      <c r="E53" s="172">
        <v>27</v>
      </c>
      <c r="F53" s="172" t="s">
        <v>237</v>
      </c>
      <c r="G53" s="23">
        <v>18</v>
      </c>
      <c r="H53" s="23">
        <v>3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/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172" t="s">
        <v>233</v>
      </c>
      <c r="D54" s="172">
        <v>3</v>
      </c>
      <c r="E54" s="172">
        <v>27</v>
      </c>
      <c r="F54" s="172" t="s">
        <v>237</v>
      </c>
      <c r="G54" s="23">
        <v>17</v>
      </c>
      <c r="H54" s="23">
        <v>3</v>
      </c>
      <c r="I54" s="16">
        <v>2</v>
      </c>
      <c r="J54" s="24"/>
      <c r="K54" s="13">
        <v>1</v>
      </c>
      <c r="L54" s="23">
        <v>2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172" t="s">
        <v>233</v>
      </c>
      <c r="D55" s="172">
        <v>3</v>
      </c>
      <c r="E55" s="172">
        <v>27</v>
      </c>
      <c r="F55" s="172" t="s">
        <v>237</v>
      </c>
      <c r="G55" s="23">
        <v>17</v>
      </c>
      <c r="H55" s="23">
        <v>7</v>
      </c>
      <c r="I55" s="16">
        <v>2</v>
      </c>
      <c r="J55" s="24"/>
      <c r="K55" s="13">
        <v>1</v>
      </c>
      <c r="L55" s="23">
        <v>2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172" t="s">
        <v>233</v>
      </c>
      <c r="D56" s="172">
        <v>3</v>
      </c>
      <c r="E56" s="172">
        <v>27</v>
      </c>
      <c r="F56" s="172" t="s">
        <v>237</v>
      </c>
      <c r="G56" s="23">
        <v>17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172" t="s">
        <v>233</v>
      </c>
      <c r="D57" s="172">
        <v>3</v>
      </c>
      <c r="E57" s="172">
        <v>27</v>
      </c>
      <c r="F57" s="172" t="s">
        <v>237</v>
      </c>
      <c r="G57" s="23">
        <v>18</v>
      </c>
      <c r="H57" s="23">
        <v>5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172" t="s">
        <v>233</v>
      </c>
      <c r="D58" s="172">
        <v>3</v>
      </c>
      <c r="E58" s="172">
        <v>27</v>
      </c>
      <c r="F58" s="172" t="s">
        <v>237</v>
      </c>
      <c r="G58" s="23">
        <v>17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172" t="s">
        <v>233</v>
      </c>
      <c r="D59" s="172">
        <v>3</v>
      </c>
      <c r="E59" s="172">
        <v>27</v>
      </c>
      <c r="F59" s="172" t="s">
        <v>237</v>
      </c>
      <c r="G59" s="23">
        <v>17</v>
      </c>
      <c r="H59" s="23">
        <v>6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172" t="s">
        <v>233</v>
      </c>
      <c r="D60" s="172">
        <v>3</v>
      </c>
      <c r="E60" s="172">
        <v>27</v>
      </c>
      <c r="F60" s="172" t="s">
        <v>237</v>
      </c>
      <c r="G60" s="23">
        <v>17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172" t="s">
        <v>233</v>
      </c>
      <c r="D61" s="172">
        <v>3</v>
      </c>
      <c r="E61" s="172">
        <v>27</v>
      </c>
      <c r="F61" s="172" t="s">
        <v>237</v>
      </c>
      <c r="G61" s="23">
        <v>17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172" t="s">
        <v>233</v>
      </c>
      <c r="D62" s="172">
        <v>3</v>
      </c>
      <c r="E62" s="172">
        <v>27</v>
      </c>
      <c r="F62" s="172" t="s">
        <v>237</v>
      </c>
      <c r="G62" s="23">
        <v>17</v>
      </c>
      <c r="H62" s="23">
        <v>3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172" t="s">
        <v>233</v>
      </c>
      <c r="D63" s="172">
        <v>3</v>
      </c>
      <c r="E63" s="172">
        <v>27</v>
      </c>
      <c r="F63" s="172" t="s">
        <v>237</v>
      </c>
      <c r="G63" s="23">
        <v>17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172" t="s">
        <v>233</v>
      </c>
      <c r="D64" s="172">
        <v>3</v>
      </c>
      <c r="E64" s="172">
        <v>27</v>
      </c>
      <c r="F64" s="172" t="s">
        <v>237</v>
      </c>
      <c r="G64" s="23">
        <v>16</v>
      </c>
      <c r="H64" s="23">
        <v>5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/>
      <c r="S64" s="23">
        <v>2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172" t="s">
        <v>233</v>
      </c>
      <c r="D65" s="172">
        <v>3</v>
      </c>
      <c r="E65" s="172">
        <v>27</v>
      </c>
      <c r="F65" s="172" t="s">
        <v>237</v>
      </c>
      <c r="G65" s="23">
        <v>17</v>
      </c>
      <c r="H65" s="23">
        <v>5</v>
      </c>
      <c r="I65" s="16">
        <v>2</v>
      </c>
      <c r="J65" s="24"/>
      <c r="K65" s="13">
        <v>2</v>
      </c>
      <c r="L65" s="23"/>
      <c r="M65" s="5"/>
      <c r="N65" s="6"/>
      <c r="O65" s="7"/>
      <c r="P65" s="8"/>
      <c r="Q65" s="7"/>
      <c r="R65" s="19"/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172" t="s">
        <v>233</v>
      </c>
      <c r="D66" s="172">
        <v>3</v>
      </c>
      <c r="E66" s="172">
        <v>27</v>
      </c>
      <c r="F66" s="172" t="s">
        <v>237</v>
      </c>
      <c r="G66" s="23">
        <v>17</v>
      </c>
      <c r="H66" s="23">
        <v>1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172" t="s">
        <v>233</v>
      </c>
      <c r="D67" s="172">
        <v>3</v>
      </c>
      <c r="E67" s="172">
        <v>27</v>
      </c>
      <c r="F67" s="172" t="s">
        <v>237</v>
      </c>
      <c r="G67" s="23">
        <v>17</v>
      </c>
      <c r="H67" s="23">
        <v>2</v>
      </c>
      <c r="I67" s="16">
        <v>2</v>
      </c>
      <c r="J67" s="24"/>
      <c r="K67" s="13">
        <v>2</v>
      </c>
      <c r="L67" s="23"/>
      <c r="M67" s="5"/>
      <c r="N67" s="6"/>
      <c r="O67" s="7"/>
      <c r="P67" s="8"/>
      <c r="Q67" s="7"/>
      <c r="R67" s="19"/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172" t="s">
        <v>233</v>
      </c>
      <c r="D68" s="172">
        <v>3</v>
      </c>
      <c r="E68" s="172">
        <v>27</v>
      </c>
      <c r="F68" s="172" t="s">
        <v>237</v>
      </c>
      <c r="G68" s="23">
        <v>17</v>
      </c>
      <c r="H68" s="23">
        <v>4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172" t="s">
        <v>233</v>
      </c>
      <c r="D69" s="172">
        <v>3</v>
      </c>
      <c r="E69" s="172">
        <v>27</v>
      </c>
      <c r="F69" s="172" t="s">
        <v>237</v>
      </c>
      <c r="G69" s="23">
        <v>17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172" t="s">
        <v>233</v>
      </c>
      <c r="D70" s="172">
        <v>3</v>
      </c>
      <c r="E70" s="172">
        <v>27</v>
      </c>
      <c r="F70" s="172" t="s">
        <v>237</v>
      </c>
      <c r="G70" s="23">
        <v>17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2">
        <v>0</v>
      </c>
      <c r="AA70" s="19">
        <v>2</v>
      </c>
    </row>
    <row r="71" spans="1:27" ht="15.95" customHeight="1" x14ac:dyDescent="0.15">
      <c r="A71" s="1">
        <v>60</v>
      </c>
      <c r="B71" s="30">
        <v>1</v>
      </c>
      <c r="C71" s="172" t="s">
        <v>233</v>
      </c>
      <c r="D71" s="172">
        <v>3</v>
      </c>
      <c r="E71" s="172">
        <v>27</v>
      </c>
      <c r="F71" s="172" t="s">
        <v>237</v>
      </c>
      <c r="G71" s="23">
        <v>17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1</v>
      </c>
      <c r="P71" s="8">
        <v>0</v>
      </c>
      <c r="Q71" s="7">
        <v>0</v>
      </c>
      <c r="R71" s="19">
        <v>2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172" t="s">
        <v>233</v>
      </c>
      <c r="D72" s="172">
        <v>3</v>
      </c>
      <c r="E72" s="172">
        <v>27</v>
      </c>
      <c r="F72" s="172" t="s">
        <v>237</v>
      </c>
      <c r="G72" s="23">
        <v>17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172" t="s">
        <v>233</v>
      </c>
      <c r="D73" s="172">
        <v>3</v>
      </c>
      <c r="E73" s="172">
        <v>27</v>
      </c>
      <c r="F73" s="172" t="s">
        <v>237</v>
      </c>
      <c r="G73" s="23">
        <v>17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172" t="s">
        <v>233</v>
      </c>
      <c r="D74" s="172">
        <v>3</v>
      </c>
      <c r="E74" s="172">
        <v>27</v>
      </c>
      <c r="F74" s="172" t="s">
        <v>237</v>
      </c>
      <c r="G74" s="23">
        <v>17</v>
      </c>
      <c r="H74" s="23">
        <v>5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/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172" t="s">
        <v>233</v>
      </c>
      <c r="D75" s="172">
        <v>3</v>
      </c>
      <c r="E75" s="172">
        <v>27</v>
      </c>
      <c r="F75" s="172" t="s">
        <v>237</v>
      </c>
      <c r="G75" s="23">
        <v>17</v>
      </c>
      <c r="H75" s="23">
        <v>2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2</v>
      </c>
      <c r="O75" s="7">
        <v>0</v>
      </c>
      <c r="P75" s="8">
        <v>0</v>
      </c>
      <c r="Q75" s="7">
        <v>0</v>
      </c>
      <c r="R75" s="19">
        <v>2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1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172" t="s">
        <v>233</v>
      </c>
      <c r="D76" s="172">
        <v>3</v>
      </c>
      <c r="E76" s="172">
        <v>27</v>
      </c>
      <c r="F76" s="172" t="s">
        <v>237</v>
      </c>
      <c r="G76" s="23">
        <v>17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172" t="s">
        <v>233</v>
      </c>
      <c r="D77" s="172">
        <v>3</v>
      </c>
      <c r="E77" s="172">
        <v>27</v>
      </c>
      <c r="F77" s="172" t="s">
        <v>237</v>
      </c>
      <c r="G77" s="23">
        <v>17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172" t="s">
        <v>233</v>
      </c>
      <c r="D78" s="172">
        <v>3</v>
      </c>
      <c r="E78" s="172">
        <v>27</v>
      </c>
      <c r="F78" s="172" t="s">
        <v>237</v>
      </c>
      <c r="G78" s="23">
        <v>16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19">
        <v>2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172" t="s">
        <v>233</v>
      </c>
      <c r="D79" s="172">
        <v>3</v>
      </c>
      <c r="E79" s="172">
        <v>27</v>
      </c>
      <c r="F79" s="172" t="s">
        <v>237</v>
      </c>
      <c r="G79" s="23">
        <v>17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172" t="s">
        <v>233</v>
      </c>
      <c r="D80" s="172">
        <v>3</v>
      </c>
      <c r="E80" s="172">
        <v>27</v>
      </c>
      <c r="F80" s="172" t="s">
        <v>237</v>
      </c>
      <c r="G80" s="23">
        <v>17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172" t="s">
        <v>233</v>
      </c>
      <c r="D81" s="172">
        <v>3</v>
      </c>
      <c r="E81" s="172">
        <v>27</v>
      </c>
      <c r="F81" s="172" t="s">
        <v>237</v>
      </c>
      <c r="G81" s="23">
        <v>17</v>
      </c>
      <c r="H81" s="23">
        <v>3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172" t="s">
        <v>233</v>
      </c>
      <c r="D82" s="172">
        <v>3</v>
      </c>
      <c r="E82" s="172">
        <v>27</v>
      </c>
      <c r="F82" s="172" t="s">
        <v>237</v>
      </c>
      <c r="G82" s="23">
        <v>16</v>
      </c>
      <c r="H82" s="23">
        <v>3</v>
      </c>
      <c r="I82" s="16">
        <v>2</v>
      </c>
      <c r="J82" s="24"/>
      <c r="K82" s="13">
        <v>2</v>
      </c>
      <c r="L82" s="23"/>
      <c r="M82" s="5"/>
      <c r="N82" s="6"/>
      <c r="O82" s="7"/>
      <c r="P82" s="8"/>
      <c r="Q82" s="7"/>
      <c r="R82" s="19"/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172" t="s">
        <v>233</v>
      </c>
      <c r="D83" s="172">
        <v>3</v>
      </c>
      <c r="E83" s="172">
        <v>27</v>
      </c>
      <c r="F83" s="172" t="s">
        <v>237</v>
      </c>
      <c r="G83" s="23">
        <v>16</v>
      </c>
      <c r="H83" s="23">
        <v>5</v>
      </c>
      <c r="I83" s="16">
        <v>2</v>
      </c>
      <c r="J83" s="24"/>
      <c r="K83" s="13">
        <v>2</v>
      </c>
      <c r="L83" s="23"/>
      <c r="M83" s="5"/>
      <c r="N83" s="6"/>
      <c r="O83" s="7"/>
      <c r="P83" s="8"/>
      <c r="Q83" s="7"/>
      <c r="R83" s="19"/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172" t="s">
        <v>233</v>
      </c>
      <c r="D84" s="172">
        <v>3</v>
      </c>
      <c r="E84" s="172">
        <v>27</v>
      </c>
      <c r="F84" s="172" t="s">
        <v>237</v>
      </c>
      <c r="G84" s="23">
        <v>17</v>
      </c>
      <c r="H84" s="23">
        <v>1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172" t="s">
        <v>233</v>
      </c>
      <c r="D85" s="172">
        <v>3</v>
      </c>
      <c r="E85" s="172">
        <v>27</v>
      </c>
      <c r="F85" s="172" t="s">
        <v>237</v>
      </c>
      <c r="G85" s="23">
        <v>17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172" t="s">
        <v>233</v>
      </c>
      <c r="D86" s="172">
        <v>3</v>
      </c>
      <c r="E86" s="172">
        <v>27</v>
      </c>
      <c r="F86" s="172" t="s">
        <v>237</v>
      </c>
      <c r="G86" s="23">
        <v>17</v>
      </c>
      <c r="H86" s="23">
        <v>5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/>
      <c r="S86" s="23">
        <v>2</v>
      </c>
      <c r="T86" s="5">
        <v>0</v>
      </c>
      <c r="U86" s="6">
        <v>0</v>
      </c>
      <c r="V86" s="7">
        <v>0</v>
      </c>
      <c r="W86" s="8">
        <v>0</v>
      </c>
      <c r="X86" s="7">
        <v>1</v>
      </c>
      <c r="Y86" s="7">
        <v>1</v>
      </c>
      <c r="Z86" s="12">
        <v>0</v>
      </c>
      <c r="AA86" s="19">
        <v>2</v>
      </c>
    </row>
    <row r="87" spans="1:27" ht="15.95" customHeight="1" x14ac:dyDescent="0.15">
      <c r="A87" s="1">
        <v>76</v>
      </c>
      <c r="B87" s="30">
        <v>1</v>
      </c>
      <c r="C87" s="172" t="s">
        <v>233</v>
      </c>
      <c r="D87" s="172">
        <v>3</v>
      </c>
      <c r="E87" s="172">
        <v>27</v>
      </c>
      <c r="F87" s="172" t="s">
        <v>237</v>
      </c>
      <c r="G87" s="23">
        <v>17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172" t="s">
        <v>233</v>
      </c>
      <c r="D88" s="172">
        <v>3</v>
      </c>
      <c r="E88" s="172">
        <v>27</v>
      </c>
      <c r="F88" s="172" t="s">
        <v>237</v>
      </c>
      <c r="G88" s="23">
        <v>17</v>
      </c>
      <c r="H88" s="23">
        <v>1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172" t="s">
        <v>233</v>
      </c>
      <c r="D89" s="172">
        <v>3</v>
      </c>
      <c r="E89" s="172">
        <v>27</v>
      </c>
      <c r="F89" s="172" t="s">
        <v>237</v>
      </c>
      <c r="G89" s="23">
        <v>17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172" t="s">
        <v>233</v>
      </c>
      <c r="D90" s="172">
        <v>3</v>
      </c>
      <c r="E90" s="172">
        <v>27</v>
      </c>
      <c r="F90" s="172" t="s">
        <v>237</v>
      </c>
      <c r="G90" s="23">
        <v>17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172" t="s">
        <v>233</v>
      </c>
      <c r="D91" s="172">
        <v>3</v>
      </c>
      <c r="E91" s="172">
        <v>27</v>
      </c>
      <c r="F91" s="172" t="s">
        <v>237</v>
      </c>
      <c r="G91" s="23">
        <v>16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172" t="s">
        <v>233</v>
      </c>
      <c r="D92" s="172">
        <v>3</v>
      </c>
      <c r="E92" s="172">
        <v>27</v>
      </c>
      <c r="F92" s="172" t="s">
        <v>237</v>
      </c>
      <c r="G92" s="23">
        <v>16</v>
      </c>
      <c r="H92" s="23">
        <v>8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/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172" t="s">
        <v>233</v>
      </c>
      <c r="D93" s="172">
        <v>3</v>
      </c>
      <c r="E93" s="172">
        <v>27</v>
      </c>
      <c r="F93" s="172" t="s">
        <v>237</v>
      </c>
      <c r="G93" s="23">
        <v>16</v>
      </c>
      <c r="H93" s="23">
        <v>2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1</v>
      </c>
      <c r="V93" s="7">
        <v>1</v>
      </c>
      <c r="W93" s="8">
        <v>0</v>
      </c>
      <c r="X93" s="7">
        <v>0</v>
      </c>
      <c r="Y93" s="7">
        <v>0</v>
      </c>
      <c r="Z93" s="12">
        <v>0</v>
      </c>
      <c r="AA93" s="19">
        <v>2</v>
      </c>
    </row>
    <row r="94" spans="1:27" ht="15.95" customHeight="1" x14ac:dyDescent="0.15">
      <c r="A94" s="1">
        <v>83</v>
      </c>
      <c r="B94" s="30">
        <v>1</v>
      </c>
      <c r="C94" s="172" t="s">
        <v>233</v>
      </c>
      <c r="D94" s="172">
        <v>3</v>
      </c>
      <c r="E94" s="172">
        <v>27</v>
      </c>
      <c r="F94" s="172" t="s">
        <v>237</v>
      </c>
      <c r="G94" s="23">
        <v>16</v>
      </c>
      <c r="H94" s="23">
        <v>5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1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172" t="s">
        <v>233</v>
      </c>
      <c r="D95" s="172">
        <v>3</v>
      </c>
      <c r="E95" s="172">
        <v>27</v>
      </c>
      <c r="F95" s="172" t="s">
        <v>237</v>
      </c>
      <c r="G95" s="23">
        <v>16</v>
      </c>
      <c r="H95" s="23">
        <v>6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172" t="s">
        <v>233</v>
      </c>
      <c r="D96" s="172">
        <v>3</v>
      </c>
      <c r="E96" s="172">
        <v>27</v>
      </c>
      <c r="F96" s="172" t="s">
        <v>237</v>
      </c>
      <c r="G96" s="23">
        <v>16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172" t="s">
        <v>233</v>
      </c>
      <c r="D97" s="172">
        <v>3</v>
      </c>
      <c r="E97" s="172">
        <v>27</v>
      </c>
      <c r="F97" s="172" t="s">
        <v>237</v>
      </c>
      <c r="G97" s="23">
        <v>16</v>
      </c>
      <c r="H97" s="23">
        <v>4</v>
      </c>
      <c r="I97" s="16">
        <v>2</v>
      </c>
      <c r="J97" s="24"/>
      <c r="K97" s="13">
        <v>2</v>
      </c>
      <c r="L97" s="23"/>
      <c r="M97" s="5"/>
      <c r="N97" s="6"/>
      <c r="O97" s="7"/>
      <c r="P97" s="8"/>
      <c r="Q97" s="7"/>
      <c r="R97" s="19"/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172" t="s">
        <v>233</v>
      </c>
      <c r="D98" s="172">
        <v>3</v>
      </c>
      <c r="E98" s="172">
        <v>27</v>
      </c>
      <c r="F98" s="172" t="s">
        <v>237</v>
      </c>
      <c r="G98" s="23">
        <v>16</v>
      </c>
      <c r="H98" s="23">
        <v>2</v>
      </c>
      <c r="I98" s="16">
        <v>2</v>
      </c>
      <c r="J98" s="24"/>
      <c r="K98" s="13">
        <v>2</v>
      </c>
      <c r="L98" s="23"/>
      <c r="M98" s="5"/>
      <c r="N98" s="6"/>
      <c r="O98" s="7"/>
      <c r="P98" s="8"/>
      <c r="Q98" s="7"/>
      <c r="R98" s="19"/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172" t="s">
        <v>233</v>
      </c>
      <c r="D99" s="172">
        <v>3</v>
      </c>
      <c r="E99" s="172">
        <v>27</v>
      </c>
      <c r="F99" s="172" t="s">
        <v>237</v>
      </c>
      <c r="G99" s="23">
        <v>16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172" t="s">
        <v>233</v>
      </c>
      <c r="D100" s="172">
        <v>3</v>
      </c>
      <c r="E100" s="172">
        <v>27</v>
      </c>
      <c r="F100" s="172" t="s">
        <v>237</v>
      </c>
      <c r="G100" s="23">
        <v>16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172" t="s">
        <v>233</v>
      </c>
      <c r="D101" s="172">
        <v>3</v>
      </c>
      <c r="E101" s="172">
        <v>27</v>
      </c>
      <c r="F101" s="172" t="s">
        <v>237</v>
      </c>
      <c r="G101" s="23">
        <v>16</v>
      </c>
      <c r="H101" s="23">
        <v>2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172" t="s">
        <v>233</v>
      </c>
      <c r="D102" s="172">
        <v>3</v>
      </c>
      <c r="E102" s="172">
        <v>27</v>
      </c>
      <c r="F102" s="172" t="s">
        <v>237</v>
      </c>
      <c r="G102" s="23">
        <v>16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172" t="s">
        <v>233</v>
      </c>
      <c r="D103" s="172">
        <v>3</v>
      </c>
      <c r="E103" s="172">
        <v>27</v>
      </c>
      <c r="F103" s="172" t="s">
        <v>237</v>
      </c>
      <c r="G103" s="23">
        <v>16</v>
      </c>
      <c r="H103" s="23">
        <v>1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172" t="s">
        <v>233</v>
      </c>
      <c r="D104" s="172">
        <v>3</v>
      </c>
      <c r="E104" s="172">
        <v>27</v>
      </c>
      <c r="F104" s="172" t="s">
        <v>237</v>
      </c>
      <c r="G104" s="23">
        <v>16</v>
      </c>
      <c r="H104" s="23">
        <v>3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172" t="s">
        <v>233</v>
      </c>
      <c r="D105" s="172">
        <v>3</v>
      </c>
      <c r="E105" s="172">
        <v>27</v>
      </c>
      <c r="F105" s="172" t="s">
        <v>237</v>
      </c>
      <c r="G105" s="23">
        <v>16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172" t="s">
        <v>233</v>
      </c>
      <c r="D106" s="172">
        <v>3</v>
      </c>
      <c r="E106" s="172">
        <v>27</v>
      </c>
      <c r="F106" s="172" t="s">
        <v>237</v>
      </c>
      <c r="G106" s="23">
        <v>12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3</v>
      </c>
      <c r="O106" s="7">
        <v>0</v>
      </c>
      <c r="P106" s="8">
        <v>0</v>
      </c>
      <c r="Q106" s="7">
        <v>0</v>
      </c>
      <c r="R106" s="19">
        <v>3</v>
      </c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172" t="s">
        <v>233</v>
      </c>
      <c r="D107" s="172">
        <v>3</v>
      </c>
      <c r="E107" s="172">
        <v>27</v>
      </c>
      <c r="F107" s="172" t="s">
        <v>237</v>
      </c>
      <c r="G107" s="23">
        <v>16</v>
      </c>
      <c r="H107" s="23">
        <v>2</v>
      </c>
      <c r="I107" s="16">
        <v>2</v>
      </c>
      <c r="J107" s="24"/>
      <c r="K107" s="13">
        <v>2</v>
      </c>
      <c r="L107" s="23"/>
      <c r="M107" s="5"/>
      <c r="N107" s="6"/>
      <c r="O107" s="7"/>
      <c r="P107" s="8"/>
      <c r="Q107" s="7"/>
      <c r="R107" s="19"/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1</v>
      </c>
      <c r="Y107" s="7">
        <v>1</v>
      </c>
      <c r="Z107" s="12">
        <v>0</v>
      </c>
      <c r="AA107" s="19">
        <v>3</v>
      </c>
    </row>
    <row r="108" spans="1:27" ht="15.95" customHeight="1" x14ac:dyDescent="0.15">
      <c r="A108" s="1">
        <v>97</v>
      </c>
      <c r="B108" s="30">
        <v>1</v>
      </c>
      <c r="C108" s="172" t="s">
        <v>233</v>
      </c>
      <c r="D108" s="172">
        <v>3</v>
      </c>
      <c r="E108" s="172">
        <v>27</v>
      </c>
      <c r="F108" s="172" t="s">
        <v>237</v>
      </c>
      <c r="G108" s="23">
        <v>15</v>
      </c>
      <c r="H108" s="23">
        <v>3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2</v>
      </c>
      <c r="O108" s="7">
        <v>0</v>
      </c>
      <c r="P108" s="8">
        <v>0</v>
      </c>
      <c r="Q108" s="7">
        <v>0</v>
      </c>
      <c r="R108" s="19">
        <v>2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3</v>
      </c>
      <c r="Y108" s="7">
        <v>0</v>
      </c>
      <c r="Z108" s="12">
        <v>0</v>
      </c>
      <c r="AA108" s="19">
        <v>4</v>
      </c>
    </row>
    <row r="109" spans="1:27" ht="15.95" customHeight="1" x14ac:dyDescent="0.15">
      <c r="A109" s="1">
        <v>98</v>
      </c>
      <c r="B109" s="30">
        <v>1</v>
      </c>
      <c r="C109" s="172" t="s">
        <v>233</v>
      </c>
      <c r="D109" s="172">
        <v>3</v>
      </c>
      <c r="E109" s="172">
        <v>27</v>
      </c>
      <c r="F109" s="172" t="s">
        <v>237</v>
      </c>
      <c r="G109" s="23">
        <v>15</v>
      </c>
      <c r="H109" s="23">
        <v>4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172" t="s">
        <v>233</v>
      </c>
      <c r="D110" s="172">
        <v>3</v>
      </c>
      <c r="E110" s="172">
        <v>27</v>
      </c>
      <c r="F110" s="172" t="s">
        <v>237</v>
      </c>
      <c r="G110" s="23">
        <v>16</v>
      </c>
      <c r="H110" s="23">
        <v>2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172" t="s">
        <v>233</v>
      </c>
      <c r="D111" s="172">
        <v>3</v>
      </c>
      <c r="E111" s="172">
        <v>27</v>
      </c>
      <c r="F111" s="172" t="s">
        <v>237</v>
      </c>
      <c r="G111" s="23">
        <v>15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172" t="s">
        <v>233</v>
      </c>
      <c r="D112" s="172">
        <v>3</v>
      </c>
      <c r="E112" s="172">
        <v>27</v>
      </c>
      <c r="F112" s="172" t="s">
        <v>237</v>
      </c>
      <c r="G112" s="23">
        <v>15</v>
      </c>
      <c r="H112" s="23">
        <v>2</v>
      </c>
      <c r="I112" s="16">
        <v>2</v>
      </c>
      <c r="J112" s="24"/>
      <c r="K112" s="13">
        <v>2</v>
      </c>
      <c r="L112" s="23"/>
      <c r="M112" s="5"/>
      <c r="N112" s="6"/>
      <c r="O112" s="7"/>
      <c r="P112" s="8"/>
      <c r="Q112" s="7"/>
      <c r="R112" s="19"/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2</v>
      </c>
      <c r="Y112" s="7">
        <v>0</v>
      </c>
      <c r="Z112" s="12">
        <v>0</v>
      </c>
      <c r="AA112" s="19">
        <v>2</v>
      </c>
    </row>
    <row r="113" spans="1:27" ht="15.95" customHeight="1" x14ac:dyDescent="0.15">
      <c r="A113" s="1">
        <v>102</v>
      </c>
      <c r="B113" s="30">
        <v>1</v>
      </c>
      <c r="C113" s="172" t="s">
        <v>233</v>
      </c>
      <c r="D113" s="172">
        <v>3</v>
      </c>
      <c r="E113" s="172">
        <v>27</v>
      </c>
      <c r="F113" s="172" t="s">
        <v>237</v>
      </c>
      <c r="G113" s="23">
        <v>16</v>
      </c>
      <c r="H113" s="23">
        <v>2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172" t="s">
        <v>233</v>
      </c>
      <c r="D114" s="172">
        <v>3</v>
      </c>
      <c r="E114" s="172">
        <v>27</v>
      </c>
      <c r="F114" s="172" t="s">
        <v>237</v>
      </c>
      <c r="G114" s="23">
        <v>16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172" t="s">
        <v>233</v>
      </c>
      <c r="D115" s="172">
        <v>3</v>
      </c>
      <c r="E115" s="172">
        <v>27</v>
      </c>
      <c r="F115" s="172" t="s">
        <v>237</v>
      </c>
      <c r="G115" s="23">
        <v>16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172" t="s">
        <v>233</v>
      </c>
      <c r="D116" s="172">
        <v>3</v>
      </c>
      <c r="E116" s="172">
        <v>27</v>
      </c>
      <c r="F116" s="172" t="s">
        <v>237</v>
      </c>
      <c r="G116" s="23">
        <v>16</v>
      </c>
      <c r="H116" s="23">
        <v>1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172" t="s">
        <v>233</v>
      </c>
      <c r="D117" s="172">
        <v>3</v>
      </c>
      <c r="E117" s="172">
        <v>27</v>
      </c>
      <c r="F117" s="172" t="s">
        <v>237</v>
      </c>
      <c r="G117" s="23">
        <v>15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172" t="s">
        <v>233</v>
      </c>
      <c r="D118" s="172">
        <v>3</v>
      </c>
      <c r="E118" s="172">
        <v>27</v>
      </c>
      <c r="F118" s="172" t="s">
        <v>237</v>
      </c>
      <c r="G118" s="23">
        <v>15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172" t="s">
        <v>233</v>
      </c>
      <c r="D119" s="172">
        <v>3</v>
      </c>
      <c r="E119" s="172">
        <v>27</v>
      </c>
      <c r="F119" s="172" t="s">
        <v>237</v>
      </c>
      <c r="G119" s="23">
        <v>15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19">
        <v>2</v>
      </c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172" t="s">
        <v>233</v>
      </c>
      <c r="D120" s="172">
        <v>3</v>
      </c>
      <c r="E120" s="172">
        <v>27</v>
      </c>
      <c r="F120" s="172" t="s">
        <v>237</v>
      </c>
      <c r="G120" s="23">
        <v>15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172" t="s">
        <v>233</v>
      </c>
      <c r="D121" s="172">
        <v>3</v>
      </c>
      <c r="E121" s="172">
        <v>27</v>
      </c>
      <c r="F121" s="172" t="s">
        <v>237</v>
      </c>
      <c r="G121" s="23">
        <v>15</v>
      </c>
      <c r="H121" s="23">
        <v>1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2">
        <v>0</v>
      </c>
      <c r="AA121" s="19">
        <v>2</v>
      </c>
    </row>
    <row r="122" spans="1:27" ht="15.95" customHeight="1" x14ac:dyDescent="0.15">
      <c r="A122" s="1">
        <v>111</v>
      </c>
      <c r="B122" s="30">
        <v>1</v>
      </c>
      <c r="C122" s="172" t="s">
        <v>233</v>
      </c>
      <c r="D122" s="172">
        <v>3</v>
      </c>
      <c r="E122" s="172">
        <v>27</v>
      </c>
      <c r="F122" s="172" t="s">
        <v>237</v>
      </c>
      <c r="G122" s="23">
        <v>15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172" t="s">
        <v>233</v>
      </c>
      <c r="D123" s="172">
        <v>3</v>
      </c>
      <c r="E123" s="172">
        <v>27</v>
      </c>
      <c r="F123" s="172" t="s">
        <v>237</v>
      </c>
      <c r="G123" s="23">
        <v>15</v>
      </c>
      <c r="H123" s="23">
        <v>1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172" t="s">
        <v>233</v>
      </c>
      <c r="D124" s="172">
        <v>3</v>
      </c>
      <c r="E124" s="172">
        <v>27</v>
      </c>
      <c r="F124" s="172" t="s">
        <v>237</v>
      </c>
      <c r="G124" s="23">
        <v>15</v>
      </c>
      <c r="H124" s="23">
        <v>2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2</v>
      </c>
      <c r="O124" s="7">
        <v>0</v>
      </c>
      <c r="P124" s="8">
        <v>0</v>
      </c>
      <c r="Q124" s="7">
        <v>0</v>
      </c>
      <c r="R124" s="19">
        <v>2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2">
        <v>0</v>
      </c>
      <c r="AA124" s="19">
        <v>2</v>
      </c>
    </row>
    <row r="125" spans="1:27" ht="15.95" customHeight="1" x14ac:dyDescent="0.15">
      <c r="A125" s="1">
        <v>114</v>
      </c>
      <c r="B125" s="30">
        <v>1</v>
      </c>
      <c r="C125" s="172" t="s">
        <v>233</v>
      </c>
      <c r="D125" s="172">
        <v>3</v>
      </c>
      <c r="E125" s="172">
        <v>27</v>
      </c>
      <c r="F125" s="172" t="s">
        <v>237</v>
      </c>
      <c r="G125" s="23">
        <v>15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172" t="s">
        <v>233</v>
      </c>
      <c r="D126" s="172">
        <v>3</v>
      </c>
      <c r="E126" s="172">
        <v>27</v>
      </c>
      <c r="F126" s="172" t="s">
        <v>237</v>
      </c>
      <c r="G126" s="23">
        <v>15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172" t="s">
        <v>233</v>
      </c>
      <c r="D127" s="172">
        <v>3</v>
      </c>
      <c r="E127" s="172">
        <v>27</v>
      </c>
      <c r="F127" s="172" t="s">
        <v>237</v>
      </c>
      <c r="G127" s="23">
        <v>15</v>
      </c>
      <c r="H127" s="23">
        <v>6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172" t="s">
        <v>233</v>
      </c>
      <c r="D128" s="172">
        <v>3</v>
      </c>
      <c r="E128" s="172">
        <v>27</v>
      </c>
      <c r="F128" s="172" t="s">
        <v>237</v>
      </c>
      <c r="G128" s="23">
        <v>15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172" t="s">
        <v>233</v>
      </c>
      <c r="D129" s="172">
        <v>3</v>
      </c>
      <c r="E129" s="172">
        <v>27</v>
      </c>
      <c r="F129" s="172" t="s">
        <v>237</v>
      </c>
      <c r="G129" s="23">
        <v>15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172" t="s">
        <v>233</v>
      </c>
      <c r="D130" s="172">
        <v>3</v>
      </c>
      <c r="E130" s="172">
        <v>27</v>
      </c>
      <c r="F130" s="172" t="s">
        <v>237</v>
      </c>
      <c r="G130" s="23">
        <v>15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19">
        <v>2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172" t="s">
        <v>233</v>
      </c>
      <c r="D131" s="172">
        <v>3</v>
      </c>
      <c r="E131" s="172">
        <v>27</v>
      </c>
      <c r="F131" s="172" t="s">
        <v>237</v>
      </c>
      <c r="G131" s="23">
        <v>15</v>
      </c>
      <c r="H131" s="23">
        <v>2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/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172" t="s">
        <v>233</v>
      </c>
      <c r="D132" s="172">
        <v>3</v>
      </c>
      <c r="E132" s="172">
        <v>27</v>
      </c>
      <c r="F132" s="172" t="s">
        <v>237</v>
      </c>
      <c r="G132" s="23">
        <v>14</v>
      </c>
      <c r="H132" s="23">
        <v>2</v>
      </c>
      <c r="I132" s="16">
        <v>2</v>
      </c>
      <c r="J132" s="24"/>
      <c r="K132" s="13">
        <v>3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>
        <v>2</v>
      </c>
    </row>
    <row r="133" spans="1:27" ht="15.95" customHeight="1" x14ac:dyDescent="0.15">
      <c r="A133" s="1">
        <v>122</v>
      </c>
      <c r="B133" s="30">
        <v>1</v>
      </c>
      <c r="C133" s="172" t="s">
        <v>233</v>
      </c>
      <c r="D133" s="172">
        <v>3</v>
      </c>
      <c r="E133" s="172">
        <v>27</v>
      </c>
      <c r="F133" s="172" t="s">
        <v>237</v>
      </c>
      <c r="G133" s="23">
        <v>15</v>
      </c>
      <c r="H133" s="23">
        <v>5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/>
      <c r="S133" s="23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172" t="s">
        <v>233</v>
      </c>
      <c r="D134" s="172">
        <v>3</v>
      </c>
      <c r="E134" s="172">
        <v>27</v>
      </c>
      <c r="F134" s="172" t="s">
        <v>237</v>
      </c>
      <c r="G134" s="23">
        <v>15</v>
      </c>
      <c r="H134" s="23">
        <v>5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172" t="s">
        <v>233</v>
      </c>
      <c r="D135" s="172">
        <v>3</v>
      </c>
      <c r="E135" s="172">
        <v>27</v>
      </c>
      <c r="F135" s="172" t="s">
        <v>237</v>
      </c>
      <c r="G135" s="23">
        <v>15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172" t="s">
        <v>233</v>
      </c>
      <c r="D136" s="172">
        <v>3</v>
      </c>
      <c r="E136" s="172">
        <v>27</v>
      </c>
      <c r="F136" s="172" t="s">
        <v>237</v>
      </c>
      <c r="G136" s="23">
        <v>14</v>
      </c>
      <c r="H136" s="23">
        <v>5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>
        <v>1</v>
      </c>
      <c r="T136" s="5">
        <v>0</v>
      </c>
      <c r="U136" s="6">
        <v>1</v>
      </c>
      <c r="V136" s="7">
        <v>1</v>
      </c>
      <c r="W136" s="8">
        <v>0</v>
      </c>
      <c r="X136" s="7">
        <v>1</v>
      </c>
      <c r="Y136" s="7">
        <v>0</v>
      </c>
      <c r="Z136" s="12">
        <v>0</v>
      </c>
      <c r="AA136" s="19">
        <v>3</v>
      </c>
    </row>
    <row r="137" spans="1:27" ht="15.95" customHeight="1" x14ac:dyDescent="0.15">
      <c r="A137" s="1">
        <v>126</v>
      </c>
      <c r="B137" s="30">
        <v>1</v>
      </c>
      <c r="C137" s="172" t="s">
        <v>233</v>
      </c>
      <c r="D137" s="172">
        <v>3</v>
      </c>
      <c r="E137" s="172">
        <v>27</v>
      </c>
      <c r="F137" s="172" t="s">
        <v>237</v>
      </c>
      <c r="G137" s="23">
        <v>15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9">
        <v>2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172" t="s">
        <v>233</v>
      </c>
      <c r="D138" s="172">
        <v>3</v>
      </c>
      <c r="E138" s="172">
        <v>27</v>
      </c>
      <c r="F138" s="172" t="s">
        <v>237</v>
      </c>
      <c r="G138" s="23">
        <v>15</v>
      </c>
      <c r="H138" s="23">
        <v>5</v>
      </c>
      <c r="I138" s="16">
        <v>2</v>
      </c>
      <c r="J138" s="24"/>
      <c r="K138" s="13">
        <v>2</v>
      </c>
      <c r="L138" s="23"/>
      <c r="M138" s="5"/>
      <c r="N138" s="6"/>
      <c r="O138" s="7"/>
      <c r="P138" s="8"/>
      <c r="Q138" s="7"/>
      <c r="R138" s="19"/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172" t="s">
        <v>233</v>
      </c>
      <c r="D139" s="172">
        <v>3</v>
      </c>
      <c r="E139" s="172">
        <v>27</v>
      </c>
      <c r="F139" s="172" t="s">
        <v>237</v>
      </c>
      <c r="G139" s="23">
        <v>14</v>
      </c>
      <c r="H139" s="23">
        <v>6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/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172" t="s">
        <v>233</v>
      </c>
      <c r="D140" s="172">
        <v>3</v>
      </c>
      <c r="E140" s="172">
        <v>27</v>
      </c>
      <c r="F140" s="172" t="s">
        <v>237</v>
      </c>
      <c r="G140" s="23">
        <v>15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172" t="s">
        <v>233</v>
      </c>
      <c r="D141" s="172">
        <v>3</v>
      </c>
      <c r="E141" s="172">
        <v>27</v>
      </c>
      <c r="F141" s="172" t="s">
        <v>237</v>
      </c>
      <c r="G141" s="23">
        <v>15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172" t="s">
        <v>233</v>
      </c>
      <c r="D142" s="172">
        <v>3</v>
      </c>
      <c r="E142" s="172">
        <v>27</v>
      </c>
      <c r="F142" s="172" t="s">
        <v>237</v>
      </c>
      <c r="G142" s="23">
        <v>15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172" t="s">
        <v>233</v>
      </c>
      <c r="D143" s="172">
        <v>3</v>
      </c>
      <c r="E143" s="172">
        <v>27</v>
      </c>
      <c r="F143" s="172" t="s">
        <v>237</v>
      </c>
      <c r="G143" s="23">
        <v>15</v>
      </c>
      <c r="H143" s="23">
        <v>6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/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172" t="s">
        <v>233</v>
      </c>
      <c r="D144" s="172">
        <v>3</v>
      </c>
      <c r="E144" s="172">
        <v>27</v>
      </c>
      <c r="F144" s="172" t="s">
        <v>237</v>
      </c>
      <c r="G144" s="23">
        <v>15</v>
      </c>
      <c r="H144" s="23">
        <v>5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172" t="s">
        <v>233</v>
      </c>
      <c r="D145" s="172">
        <v>3</v>
      </c>
      <c r="E145" s="172">
        <v>27</v>
      </c>
      <c r="F145" s="172" t="s">
        <v>237</v>
      </c>
      <c r="G145" s="23">
        <v>15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172" t="s">
        <v>233</v>
      </c>
      <c r="D146" s="172">
        <v>3</v>
      </c>
      <c r="E146" s="172">
        <v>27</v>
      </c>
      <c r="F146" s="172" t="s">
        <v>237</v>
      </c>
      <c r="G146" s="23">
        <v>15</v>
      </c>
      <c r="H146" s="23">
        <v>5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172" t="s">
        <v>233</v>
      </c>
      <c r="D147" s="172">
        <v>3</v>
      </c>
      <c r="E147" s="172">
        <v>27</v>
      </c>
      <c r="F147" s="172" t="s">
        <v>237</v>
      </c>
      <c r="G147" s="23">
        <v>15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172" t="s">
        <v>233</v>
      </c>
      <c r="D148" s="172">
        <v>3</v>
      </c>
      <c r="E148" s="172">
        <v>27</v>
      </c>
      <c r="F148" s="172" t="s">
        <v>237</v>
      </c>
      <c r="G148" s="23">
        <v>15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172" t="s">
        <v>233</v>
      </c>
      <c r="D149" s="172">
        <v>3</v>
      </c>
      <c r="E149" s="172">
        <v>27</v>
      </c>
      <c r="F149" s="172" t="s">
        <v>237</v>
      </c>
      <c r="G149" s="23">
        <v>14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172" t="s">
        <v>233</v>
      </c>
      <c r="D150" s="172">
        <v>3</v>
      </c>
      <c r="E150" s="172">
        <v>27</v>
      </c>
      <c r="F150" s="172" t="s">
        <v>237</v>
      </c>
      <c r="G150" s="23">
        <v>15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172" t="s">
        <v>233</v>
      </c>
      <c r="D151" s="172">
        <v>3</v>
      </c>
      <c r="E151" s="172">
        <v>27</v>
      </c>
      <c r="F151" s="172" t="s">
        <v>237</v>
      </c>
      <c r="G151" s="23">
        <v>15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172" t="s">
        <v>233</v>
      </c>
      <c r="D152" s="172">
        <v>3</v>
      </c>
      <c r="E152" s="172">
        <v>27</v>
      </c>
      <c r="F152" s="172" t="s">
        <v>237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172" t="s">
        <v>233</v>
      </c>
      <c r="D153" s="172">
        <v>3</v>
      </c>
      <c r="E153" s="172">
        <v>27</v>
      </c>
      <c r="F153" s="172" t="s">
        <v>237</v>
      </c>
      <c r="G153" s="23">
        <v>14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172" t="s">
        <v>233</v>
      </c>
      <c r="D154" s="172">
        <v>3</v>
      </c>
      <c r="E154" s="172">
        <v>27</v>
      </c>
      <c r="F154" s="172" t="s">
        <v>237</v>
      </c>
      <c r="G154" s="23">
        <v>14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1</v>
      </c>
      <c r="O154" s="7">
        <v>0</v>
      </c>
      <c r="P154" s="8">
        <v>0</v>
      </c>
      <c r="Q154" s="7">
        <v>0</v>
      </c>
      <c r="R154" s="19">
        <v>2</v>
      </c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172" t="s">
        <v>233</v>
      </c>
      <c r="D155" s="172">
        <v>3</v>
      </c>
      <c r="E155" s="172">
        <v>27</v>
      </c>
      <c r="F155" s="172" t="s">
        <v>237</v>
      </c>
      <c r="G155" s="23">
        <v>11</v>
      </c>
      <c r="H155" s="23">
        <v>2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/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172" t="s">
        <v>233</v>
      </c>
      <c r="D156" s="172">
        <v>3</v>
      </c>
      <c r="E156" s="172">
        <v>27</v>
      </c>
      <c r="F156" s="172" t="s">
        <v>237</v>
      </c>
      <c r="G156" s="23">
        <v>14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172" t="s">
        <v>233</v>
      </c>
      <c r="D157" s="172">
        <v>3</v>
      </c>
      <c r="E157" s="172">
        <v>27</v>
      </c>
      <c r="F157" s="172" t="s">
        <v>237</v>
      </c>
      <c r="G157" s="23">
        <v>14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172" t="s">
        <v>233</v>
      </c>
      <c r="D158" s="172">
        <v>3</v>
      </c>
      <c r="E158" s="172">
        <v>27</v>
      </c>
      <c r="F158" s="172" t="s">
        <v>237</v>
      </c>
      <c r="G158" s="23">
        <v>14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172" t="s">
        <v>233</v>
      </c>
      <c r="D159" s="172">
        <v>3</v>
      </c>
      <c r="E159" s="172">
        <v>27</v>
      </c>
      <c r="F159" s="172" t="s">
        <v>237</v>
      </c>
      <c r="G159" s="23">
        <v>14</v>
      </c>
      <c r="H159" s="23">
        <v>3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1</v>
      </c>
      <c r="Z159" s="12">
        <v>0</v>
      </c>
      <c r="AA159" s="19">
        <v>2</v>
      </c>
    </row>
    <row r="160" spans="1:27" ht="15.95" customHeight="1" x14ac:dyDescent="0.15">
      <c r="A160" s="1">
        <v>149</v>
      </c>
      <c r="B160" s="30">
        <v>1</v>
      </c>
      <c r="C160" s="172" t="s">
        <v>233</v>
      </c>
      <c r="D160" s="172">
        <v>3</v>
      </c>
      <c r="E160" s="172">
        <v>27</v>
      </c>
      <c r="F160" s="172" t="s">
        <v>237</v>
      </c>
      <c r="G160" s="23">
        <v>14</v>
      </c>
      <c r="H160" s="23">
        <v>6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172" t="s">
        <v>233</v>
      </c>
      <c r="D161" s="172">
        <v>3</v>
      </c>
      <c r="E161" s="172">
        <v>27</v>
      </c>
      <c r="F161" s="172" t="s">
        <v>237</v>
      </c>
      <c r="G161" s="23">
        <v>14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172" t="s">
        <v>233</v>
      </c>
      <c r="D162" s="172">
        <v>3</v>
      </c>
      <c r="E162" s="172">
        <v>27</v>
      </c>
      <c r="F162" s="172" t="s">
        <v>237</v>
      </c>
      <c r="G162" s="23">
        <v>14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172" t="s">
        <v>233</v>
      </c>
      <c r="D163" s="172">
        <v>3</v>
      </c>
      <c r="E163" s="172">
        <v>27</v>
      </c>
      <c r="F163" s="172" t="s">
        <v>237</v>
      </c>
      <c r="G163" s="23">
        <v>14</v>
      </c>
      <c r="H163" s="23">
        <v>3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/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172" t="s">
        <v>233</v>
      </c>
      <c r="D164" s="172">
        <v>3</v>
      </c>
      <c r="E164" s="172">
        <v>27</v>
      </c>
      <c r="F164" s="172" t="s">
        <v>237</v>
      </c>
      <c r="G164" s="23">
        <v>14</v>
      </c>
      <c r="H164" s="23">
        <v>3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>
        <v>1</v>
      </c>
      <c r="T164" s="5">
        <v>0</v>
      </c>
      <c r="U164" s="6">
        <v>0</v>
      </c>
      <c r="V164" s="7">
        <v>1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172" t="s">
        <v>233</v>
      </c>
      <c r="D165" s="172">
        <v>3</v>
      </c>
      <c r="E165" s="172">
        <v>27</v>
      </c>
      <c r="F165" s="172" t="s">
        <v>237</v>
      </c>
      <c r="G165" s="23">
        <v>14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172" t="s">
        <v>233</v>
      </c>
      <c r="D166" s="172">
        <v>3</v>
      </c>
      <c r="E166" s="172">
        <v>27</v>
      </c>
      <c r="F166" s="172" t="s">
        <v>237</v>
      </c>
      <c r="G166" s="23">
        <v>11</v>
      </c>
      <c r="H166" s="23">
        <v>2</v>
      </c>
      <c r="I166" s="16">
        <v>2</v>
      </c>
      <c r="J166" s="24"/>
      <c r="K166" s="13">
        <v>2</v>
      </c>
      <c r="L166" s="23"/>
      <c r="M166" s="5"/>
      <c r="N166" s="6"/>
      <c r="O166" s="7"/>
      <c r="P166" s="8"/>
      <c r="Q166" s="7"/>
      <c r="R166" s="19"/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172" t="s">
        <v>233</v>
      </c>
      <c r="D167" s="172">
        <v>3</v>
      </c>
      <c r="E167" s="172">
        <v>27</v>
      </c>
      <c r="F167" s="172" t="s">
        <v>237</v>
      </c>
      <c r="G167" s="23">
        <v>14</v>
      </c>
      <c r="H167" s="23">
        <v>3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2</v>
      </c>
      <c r="Y167" s="7">
        <v>1</v>
      </c>
      <c r="Z167" s="12">
        <v>0</v>
      </c>
      <c r="AA167" s="19">
        <v>4</v>
      </c>
    </row>
    <row r="168" spans="1:27" ht="15.95" customHeight="1" x14ac:dyDescent="0.15">
      <c r="A168" s="1">
        <v>157</v>
      </c>
      <c r="B168" s="30">
        <v>1</v>
      </c>
      <c r="C168" s="172" t="s">
        <v>233</v>
      </c>
      <c r="D168" s="172">
        <v>3</v>
      </c>
      <c r="E168" s="172">
        <v>27</v>
      </c>
      <c r="F168" s="172" t="s">
        <v>237</v>
      </c>
      <c r="G168" s="23">
        <v>14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172" t="s">
        <v>233</v>
      </c>
      <c r="D169" s="172">
        <v>3</v>
      </c>
      <c r="E169" s="172">
        <v>27</v>
      </c>
      <c r="F169" s="172" t="s">
        <v>237</v>
      </c>
      <c r="G169" s="23">
        <v>14</v>
      </c>
      <c r="H169" s="23">
        <v>6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9">
        <v>2</v>
      </c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172" t="s">
        <v>233</v>
      </c>
      <c r="D170" s="172">
        <v>3</v>
      </c>
      <c r="E170" s="172">
        <v>27</v>
      </c>
      <c r="F170" s="172" t="s">
        <v>237</v>
      </c>
      <c r="G170" s="23">
        <v>14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172" t="s">
        <v>233</v>
      </c>
      <c r="D171" s="172">
        <v>3</v>
      </c>
      <c r="E171" s="172">
        <v>27</v>
      </c>
      <c r="F171" s="172" t="s">
        <v>237</v>
      </c>
      <c r="G171" s="23">
        <v>14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172" t="s">
        <v>233</v>
      </c>
      <c r="D172" s="172">
        <v>3</v>
      </c>
      <c r="E172" s="172">
        <v>27</v>
      </c>
      <c r="F172" s="172" t="s">
        <v>237</v>
      </c>
      <c r="G172" s="23">
        <v>14</v>
      </c>
      <c r="H172" s="23">
        <v>8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/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172" t="s">
        <v>233</v>
      </c>
      <c r="D173" s="172">
        <v>3</v>
      </c>
      <c r="E173" s="172">
        <v>27</v>
      </c>
      <c r="F173" s="172" t="s">
        <v>237</v>
      </c>
      <c r="G173" s="23">
        <v>13</v>
      </c>
      <c r="H173" s="23">
        <v>9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172" t="s">
        <v>233</v>
      </c>
      <c r="D174" s="172">
        <v>3</v>
      </c>
      <c r="E174" s="172">
        <v>27</v>
      </c>
      <c r="F174" s="172" t="s">
        <v>237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172" t="s">
        <v>233</v>
      </c>
      <c r="D175" s="172">
        <v>3</v>
      </c>
      <c r="E175" s="172">
        <v>27</v>
      </c>
      <c r="F175" s="172" t="s">
        <v>237</v>
      </c>
      <c r="G175" s="23">
        <v>14</v>
      </c>
      <c r="H175" s="23">
        <v>5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>
        <v>1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172" t="s">
        <v>233</v>
      </c>
      <c r="D176" s="172">
        <v>3</v>
      </c>
      <c r="E176" s="172">
        <v>27</v>
      </c>
      <c r="F176" s="172" t="s">
        <v>237</v>
      </c>
      <c r="G176" s="23">
        <v>13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2">
        <v>0</v>
      </c>
      <c r="AA176" s="19">
        <v>2</v>
      </c>
    </row>
    <row r="177" spans="1:27" ht="15.95" customHeight="1" x14ac:dyDescent="0.15">
      <c r="A177" s="1">
        <v>166</v>
      </c>
      <c r="B177" s="30">
        <v>1</v>
      </c>
      <c r="C177" s="172" t="s">
        <v>233</v>
      </c>
      <c r="D177" s="172">
        <v>3</v>
      </c>
      <c r="E177" s="172">
        <v>27</v>
      </c>
      <c r="F177" s="172" t="s">
        <v>237</v>
      </c>
      <c r="G177" s="23">
        <v>14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172" t="s">
        <v>233</v>
      </c>
      <c r="D178" s="172">
        <v>3</v>
      </c>
      <c r="E178" s="172">
        <v>27</v>
      </c>
      <c r="F178" s="172" t="s">
        <v>237</v>
      </c>
      <c r="G178" s="23">
        <v>13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172" t="s">
        <v>233</v>
      </c>
      <c r="D179" s="172">
        <v>3</v>
      </c>
      <c r="E179" s="172">
        <v>27</v>
      </c>
      <c r="F179" s="172" t="s">
        <v>237</v>
      </c>
      <c r="G179" s="23">
        <v>13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172" t="s">
        <v>233</v>
      </c>
      <c r="D180" s="172">
        <v>3</v>
      </c>
      <c r="E180" s="172">
        <v>27</v>
      </c>
      <c r="F180" s="172" t="s">
        <v>237</v>
      </c>
      <c r="G180" s="23">
        <v>13</v>
      </c>
      <c r="H180" s="23">
        <v>2</v>
      </c>
      <c r="I180" s="16">
        <v>2</v>
      </c>
      <c r="J180" s="24"/>
      <c r="K180" s="13">
        <v>3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>
        <v>1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172" t="s">
        <v>233</v>
      </c>
      <c r="D181" s="172">
        <v>3</v>
      </c>
      <c r="E181" s="172">
        <v>27</v>
      </c>
      <c r="F181" s="172" t="s">
        <v>237</v>
      </c>
      <c r="G181" s="23">
        <v>13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172" t="s">
        <v>233</v>
      </c>
      <c r="D182" s="172">
        <v>3</v>
      </c>
      <c r="E182" s="172">
        <v>27</v>
      </c>
      <c r="F182" s="172" t="s">
        <v>237</v>
      </c>
      <c r="G182" s="23">
        <v>13</v>
      </c>
      <c r="H182" s="23">
        <v>5</v>
      </c>
      <c r="I182" s="16">
        <v>2</v>
      </c>
      <c r="J182" s="24"/>
      <c r="K182" s="13">
        <v>3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172" t="s">
        <v>233</v>
      </c>
      <c r="D183" s="172">
        <v>3</v>
      </c>
      <c r="E183" s="172">
        <v>27</v>
      </c>
      <c r="F183" s="172" t="s">
        <v>237</v>
      </c>
      <c r="G183" s="23">
        <v>13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172" t="s">
        <v>233</v>
      </c>
      <c r="D184" s="172">
        <v>3</v>
      </c>
      <c r="E184" s="172">
        <v>27</v>
      </c>
      <c r="F184" s="172" t="s">
        <v>237</v>
      </c>
      <c r="G184" s="23">
        <v>13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172" t="s">
        <v>233</v>
      </c>
      <c r="D185" s="172">
        <v>3</v>
      </c>
      <c r="E185" s="172">
        <v>27</v>
      </c>
      <c r="F185" s="172" t="s">
        <v>237</v>
      </c>
      <c r="G185" s="23">
        <v>13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172" t="s">
        <v>233</v>
      </c>
      <c r="D186" s="172">
        <v>3</v>
      </c>
      <c r="E186" s="172">
        <v>27</v>
      </c>
      <c r="F186" s="172" t="s">
        <v>237</v>
      </c>
      <c r="G186" s="23">
        <v>13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172" t="s">
        <v>233</v>
      </c>
      <c r="D187" s="172">
        <v>3</v>
      </c>
      <c r="E187" s="172">
        <v>27</v>
      </c>
      <c r="F187" s="172" t="s">
        <v>237</v>
      </c>
      <c r="G187" s="23">
        <v>13</v>
      </c>
      <c r="H187" s="23">
        <v>9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172" t="s">
        <v>233</v>
      </c>
      <c r="D188" s="172">
        <v>3</v>
      </c>
      <c r="E188" s="172">
        <v>27</v>
      </c>
      <c r="F188" s="172" t="s">
        <v>237</v>
      </c>
      <c r="G188" s="23">
        <v>12</v>
      </c>
      <c r="H188" s="23">
        <v>2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2">
        <v>0</v>
      </c>
      <c r="AA188" s="19">
        <v>2</v>
      </c>
    </row>
    <row r="189" spans="1:27" ht="15.95" customHeight="1" x14ac:dyDescent="0.15">
      <c r="A189" s="1">
        <v>178</v>
      </c>
      <c r="B189" s="30">
        <v>1</v>
      </c>
      <c r="C189" s="172" t="s">
        <v>233</v>
      </c>
      <c r="D189" s="172">
        <v>3</v>
      </c>
      <c r="E189" s="172">
        <v>27</v>
      </c>
      <c r="F189" s="172" t="s">
        <v>237</v>
      </c>
      <c r="G189" s="23">
        <v>12</v>
      </c>
      <c r="H189" s="23">
        <v>3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172" t="s">
        <v>233</v>
      </c>
      <c r="D190" s="172">
        <v>3</v>
      </c>
      <c r="E190" s="172">
        <v>27</v>
      </c>
      <c r="F190" s="172" t="s">
        <v>237</v>
      </c>
      <c r="G190" s="23">
        <v>13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172" t="s">
        <v>233</v>
      </c>
      <c r="D191" s="172">
        <v>3</v>
      </c>
      <c r="E191" s="172">
        <v>27</v>
      </c>
      <c r="F191" s="172" t="s">
        <v>237</v>
      </c>
      <c r="G191" s="23">
        <v>13</v>
      </c>
      <c r="H191" s="23">
        <v>5</v>
      </c>
      <c r="I191" s="16">
        <v>2</v>
      </c>
      <c r="J191" s="24"/>
      <c r="K191" s="13">
        <v>3</v>
      </c>
      <c r="L191" s="23">
        <v>2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v>1</v>
      </c>
      <c r="S191" s="23">
        <v>2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172" t="s">
        <v>233</v>
      </c>
      <c r="D192" s="172">
        <v>3</v>
      </c>
      <c r="E192" s="172">
        <v>27</v>
      </c>
      <c r="F192" s="172" t="s">
        <v>237</v>
      </c>
      <c r="G192" s="23">
        <v>13</v>
      </c>
      <c r="H192" s="23">
        <v>2</v>
      </c>
      <c r="I192" s="16">
        <v>2</v>
      </c>
      <c r="J192" s="24"/>
      <c r="K192" s="13">
        <v>2</v>
      </c>
      <c r="L192" s="23"/>
      <c r="M192" s="5"/>
      <c r="N192" s="6"/>
      <c r="O192" s="7"/>
      <c r="P192" s="8"/>
      <c r="Q192" s="7"/>
      <c r="R192" s="19"/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172" t="s">
        <v>233</v>
      </c>
      <c r="D193" s="172">
        <v>3</v>
      </c>
      <c r="E193" s="172">
        <v>27</v>
      </c>
      <c r="F193" s="172" t="s">
        <v>237</v>
      </c>
      <c r="G193" s="23">
        <v>13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172" t="s">
        <v>233</v>
      </c>
      <c r="D194" s="172">
        <v>3</v>
      </c>
      <c r="E194" s="172">
        <v>27</v>
      </c>
      <c r="F194" s="172" t="s">
        <v>237</v>
      </c>
      <c r="G194" s="23">
        <v>12</v>
      </c>
      <c r="H194" s="23">
        <v>5</v>
      </c>
      <c r="I194" s="16">
        <v>2</v>
      </c>
      <c r="J194" s="24"/>
      <c r="K194" s="13">
        <v>1</v>
      </c>
      <c r="L194" s="23">
        <v>2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172" t="s">
        <v>233</v>
      </c>
      <c r="D195" s="172">
        <v>3</v>
      </c>
      <c r="E195" s="172">
        <v>27</v>
      </c>
      <c r="F195" s="172" t="s">
        <v>237</v>
      </c>
      <c r="G195" s="23">
        <v>13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172" t="s">
        <v>233</v>
      </c>
      <c r="D196" s="172">
        <v>3</v>
      </c>
      <c r="E196" s="172">
        <v>27</v>
      </c>
      <c r="F196" s="172" t="s">
        <v>237</v>
      </c>
      <c r="G196" s="23">
        <v>12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172" t="s">
        <v>233</v>
      </c>
      <c r="D197" s="172">
        <v>3</v>
      </c>
      <c r="E197" s="172">
        <v>27</v>
      </c>
      <c r="F197" s="172" t="s">
        <v>237</v>
      </c>
      <c r="G197" s="23">
        <v>12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172" t="s">
        <v>233</v>
      </c>
      <c r="D198" s="172">
        <v>3</v>
      </c>
      <c r="E198" s="172">
        <v>27</v>
      </c>
      <c r="F198" s="172" t="s">
        <v>237</v>
      </c>
      <c r="G198" s="23">
        <v>12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172" t="s">
        <v>233</v>
      </c>
      <c r="D199" s="172">
        <v>3</v>
      </c>
      <c r="E199" s="172">
        <v>27</v>
      </c>
      <c r="F199" s="172" t="s">
        <v>237</v>
      </c>
      <c r="G199" s="23">
        <v>12</v>
      </c>
      <c r="H199" s="23">
        <v>4</v>
      </c>
      <c r="I199" s="16">
        <v>2</v>
      </c>
      <c r="J199" s="24"/>
      <c r="K199" s="13">
        <v>1</v>
      </c>
      <c r="L199" s="23">
        <v>2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172" t="s">
        <v>233</v>
      </c>
      <c r="D200" s="172">
        <v>3</v>
      </c>
      <c r="E200" s="172">
        <v>27</v>
      </c>
      <c r="F200" s="172" t="s">
        <v>237</v>
      </c>
      <c r="G200" s="23">
        <v>12</v>
      </c>
      <c r="H200" s="23">
        <v>3</v>
      </c>
      <c r="I200" s="16">
        <v>2</v>
      </c>
      <c r="J200" s="24"/>
      <c r="K200" s="13">
        <v>2</v>
      </c>
      <c r="L200" s="23"/>
      <c r="M200" s="5"/>
      <c r="N200" s="6"/>
      <c r="O200" s="7"/>
      <c r="P200" s="8"/>
      <c r="Q200" s="7"/>
      <c r="R200" s="19"/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1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172" t="s">
        <v>233</v>
      </c>
      <c r="D201" s="172">
        <v>3</v>
      </c>
      <c r="E201" s="172">
        <v>27</v>
      </c>
      <c r="F201" s="172" t="s">
        <v>237</v>
      </c>
      <c r="G201" s="23">
        <v>12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172" t="s">
        <v>233</v>
      </c>
      <c r="D202" s="172">
        <v>3</v>
      </c>
      <c r="E202" s="172">
        <v>27</v>
      </c>
      <c r="F202" s="172" t="s">
        <v>237</v>
      </c>
      <c r="G202" s="23">
        <v>12</v>
      </c>
      <c r="H202" s="23">
        <v>8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172" t="s">
        <v>233</v>
      </c>
      <c r="D203" s="172">
        <v>3</v>
      </c>
      <c r="E203" s="172">
        <v>27</v>
      </c>
      <c r="F203" s="172" t="s">
        <v>237</v>
      </c>
      <c r="G203" s="23">
        <v>12</v>
      </c>
      <c r="H203" s="23">
        <v>2</v>
      </c>
      <c r="I203" s="16">
        <v>2</v>
      </c>
      <c r="J203" s="24"/>
      <c r="K203" s="13">
        <v>2</v>
      </c>
      <c r="L203" s="23"/>
      <c r="M203" s="5"/>
      <c r="N203" s="6"/>
      <c r="O203" s="7"/>
      <c r="P203" s="8"/>
      <c r="Q203" s="7"/>
      <c r="R203" s="19"/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2</v>
      </c>
      <c r="Z203" s="12">
        <v>0</v>
      </c>
      <c r="AA203" s="19">
        <v>2</v>
      </c>
    </row>
    <row r="204" spans="1:27" ht="15.95" customHeight="1" x14ac:dyDescent="0.15">
      <c r="A204" s="1">
        <v>193</v>
      </c>
      <c r="B204" s="30">
        <v>1</v>
      </c>
      <c r="C204" s="172" t="s">
        <v>233</v>
      </c>
      <c r="D204" s="172">
        <v>3</v>
      </c>
      <c r="E204" s="172">
        <v>27</v>
      </c>
      <c r="F204" s="172" t="s">
        <v>237</v>
      </c>
      <c r="G204" s="23">
        <v>12</v>
      </c>
      <c r="H204" s="23">
        <v>5</v>
      </c>
      <c r="I204" s="16">
        <v>2</v>
      </c>
      <c r="J204" s="24"/>
      <c r="K204" s="13">
        <v>2</v>
      </c>
      <c r="L204" s="23"/>
      <c r="M204" s="5"/>
      <c r="N204" s="6"/>
      <c r="O204" s="7"/>
      <c r="P204" s="8"/>
      <c r="Q204" s="7"/>
      <c r="R204" s="19"/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172" t="s">
        <v>233</v>
      </c>
      <c r="D205" s="172">
        <v>3</v>
      </c>
      <c r="E205" s="172">
        <v>27</v>
      </c>
      <c r="F205" s="172" t="s">
        <v>237</v>
      </c>
      <c r="G205" s="23">
        <v>12</v>
      </c>
      <c r="H205" s="23">
        <v>3</v>
      </c>
      <c r="I205" s="16">
        <v>2</v>
      </c>
      <c r="J205" s="24"/>
      <c r="K205" s="13">
        <v>1</v>
      </c>
      <c r="L205" s="23">
        <v>2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172" t="s">
        <v>233</v>
      </c>
      <c r="D206" s="172">
        <v>3</v>
      </c>
      <c r="E206" s="172">
        <v>27</v>
      </c>
      <c r="F206" s="172" t="s">
        <v>237</v>
      </c>
      <c r="G206" s="23">
        <v>12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1</v>
      </c>
      <c r="P206" s="8">
        <v>0</v>
      </c>
      <c r="Q206" s="7">
        <v>0</v>
      </c>
      <c r="R206" s="19">
        <v>2</v>
      </c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172" t="s">
        <v>233</v>
      </c>
      <c r="D207" s="172">
        <v>3</v>
      </c>
      <c r="E207" s="172">
        <v>27</v>
      </c>
      <c r="F207" s="172" t="s">
        <v>237</v>
      </c>
      <c r="G207" s="23">
        <v>11</v>
      </c>
      <c r="H207" s="23">
        <v>3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>
        <v>1</v>
      </c>
      <c r="T207" s="5">
        <v>1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172" t="s">
        <v>233</v>
      </c>
      <c r="D208" s="172">
        <v>3</v>
      </c>
      <c r="E208" s="172">
        <v>27</v>
      </c>
      <c r="F208" s="172" t="s">
        <v>237</v>
      </c>
      <c r="G208" s="23">
        <v>12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19">
        <v>2</v>
      </c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>
        <v>1</v>
      </c>
      <c r="C209" s="172" t="s">
        <v>233</v>
      </c>
      <c r="D209" s="172">
        <v>3</v>
      </c>
      <c r="E209" s="172">
        <v>27</v>
      </c>
      <c r="F209" s="172" t="s">
        <v>237</v>
      </c>
      <c r="G209" s="23">
        <v>12</v>
      </c>
      <c r="H209" s="23">
        <v>5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1</v>
      </c>
      <c r="P209" s="8">
        <v>0</v>
      </c>
      <c r="Q209" s="7">
        <v>0</v>
      </c>
      <c r="R209" s="19">
        <v>2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172" t="s">
        <v>233</v>
      </c>
      <c r="D210" s="172">
        <v>3</v>
      </c>
      <c r="E210" s="172">
        <v>27</v>
      </c>
      <c r="F210" s="172" t="s">
        <v>237</v>
      </c>
      <c r="G210" s="23">
        <v>11</v>
      </c>
      <c r="H210" s="23">
        <v>2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1</v>
      </c>
      <c r="Y210" s="7">
        <v>0</v>
      </c>
      <c r="Z210" s="12">
        <v>0</v>
      </c>
      <c r="AA210" s="19">
        <v>2</v>
      </c>
    </row>
    <row r="211" spans="1:27" ht="15.95" customHeight="1" x14ac:dyDescent="0.15">
      <c r="A211" s="1">
        <v>200</v>
      </c>
      <c r="B211" s="30">
        <v>1</v>
      </c>
      <c r="C211" s="172" t="s">
        <v>233</v>
      </c>
      <c r="D211" s="172">
        <v>3</v>
      </c>
      <c r="E211" s="172">
        <v>27</v>
      </c>
      <c r="F211" s="172" t="s">
        <v>237</v>
      </c>
      <c r="G211" s="23">
        <v>11</v>
      </c>
      <c r="H211" s="23">
        <v>2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1</v>
      </c>
      <c r="Z211" s="12">
        <v>0</v>
      </c>
      <c r="AA211" s="19">
        <v>3</v>
      </c>
    </row>
    <row r="212" spans="1:27" ht="15.95" customHeight="1" x14ac:dyDescent="0.15">
      <c r="A212" s="1">
        <v>201</v>
      </c>
      <c r="B212" s="30">
        <v>1</v>
      </c>
      <c r="C212" s="172" t="s">
        <v>233</v>
      </c>
      <c r="D212" s="172">
        <v>3</v>
      </c>
      <c r="E212" s="172">
        <v>27</v>
      </c>
      <c r="F212" s="172" t="s">
        <v>237</v>
      </c>
      <c r="G212" s="23">
        <v>12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172" t="s">
        <v>233</v>
      </c>
      <c r="D213" s="172">
        <v>3</v>
      </c>
      <c r="E213" s="172">
        <v>27</v>
      </c>
      <c r="F213" s="172" t="s">
        <v>237</v>
      </c>
      <c r="G213" s="23">
        <v>12</v>
      </c>
      <c r="H213" s="23">
        <v>3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/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172" t="s">
        <v>233</v>
      </c>
      <c r="D214" s="172">
        <v>3</v>
      </c>
      <c r="E214" s="172">
        <v>27</v>
      </c>
      <c r="F214" s="172" t="s">
        <v>237</v>
      </c>
      <c r="G214" s="23">
        <v>12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172" t="s">
        <v>233</v>
      </c>
      <c r="D215" s="172">
        <v>3</v>
      </c>
      <c r="E215" s="172">
        <v>27</v>
      </c>
      <c r="F215" s="172" t="s">
        <v>237</v>
      </c>
      <c r="G215" s="23">
        <v>12</v>
      </c>
      <c r="H215" s="23">
        <v>2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172" t="s">
        <v>233</v>
      </c>
      <c r="D216" s="172">
        <v>3</v>
      </c>
      <c r="E216" s="172">
        <v>27</v>
      </c>
      <c r="F216" s="172" t="s">
        <v>237</v>
      </c>
      <c r="G216" s="23">
        <v>12</v>
      </c>
      <c r="H216" s="23">
        <v>7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1</v>
      </c>
      <c r="P216" s="8">
        <v>0</v>
      </c>
      <c r="Q216" s="7">
        <v>0</v>
      </c>
      <c r="R216" s="19">
        <v>2</v>
      </c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172" t="s">
        <v>233</v>
      </c>
      <c r="D217" s="172">
        <v>3</v>
      </c>
      <c r="E217" s="172">
        <v>27</v>
      </c>
      <c r="F217" s="172" t="s">
        <v>237</v>
      </c>
      <c r="G217" s="23">
        <v>12</v>
      </c>
      <c r="H217" s="23">
        <v>2</v>
      </c>
      <c r="I217" s="16">
        <v>2</v>
      </c>
      <c r="J217" s="24"/>
      <c r="K217" s="13">
        <v>2</v>
      </c>
      <c r="L217" s="23"/>
      <c r="M217" s="5"/>
      <c r="N217" s="6"/>
      <c r="O217" s="7"/>
      <c r="P217" s="8"/>
      <c r="Q217" s="7"/>
      <c r="R217" s="19"/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172" t="s">
        <v>233</v>
      </c>
      <c r="D218" s="172">
        <v>3</v>
      </c>
      <c r="E218" s="172">
        <v>27</v>
      </c>
      <c r="F218" s="172" t="s">
        <v>237</v>
      </c>
      <c r="G218" s="23">
        <v>12</v>
      </c>
      <c r="H218" s="23">
        <v>2</v>
      </c>
      <c r="I218" s="16">
        <v>2</v>
      </c>
      <c r="J218" s="24"/>
      <c r="K218" s="13">
        <v>1</v>
      </c>
      <c r="L218" s="23">
        <v>2</v>
      </c>
      <c r="M218" s="5">
        <v>0</v>
      </c>
      <c r="N218" s="6">
        <v>0</v>
      </c>
      <c r="O218" s="7">
        <v>2</v>
      </c>
      <c r="P218" s="8">
        <v>0</v>
      </c>
      <c r="Q218" s="7">
        <v>0</v>
      </c>
      <c r="R218" s="19">
        <v>2</v>
      </c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172" t="s">
        <v>233</v>
      </c>
      <c r="D219" s="172">
        <v>3</v>
      </c>
      <c r="E219" s="172">
        <v>27</v>
      </c>
      <c r="F219" s="172" t="s">
        <v>237</v>
      </c>
      <c r="G219" s="23">
        <v>12</v>
      </c>
      <c r="H219" s="23">
        <v>5</v>
      </c>
      <c r="I219" s="16">
        <v>2</v>
      </c>
      <c r="J219" s="24"/>
      <c r="K219" s="13">
        <v>1</v>
      </c>
      <c r="L219" s="23">
        <v>2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172" t="s">
        <v>233</v>
      </c>
      <c r="D220" s="172">
        <v>3</v>
      </c>
      <c r="E220" s="172">
        <v>27</v>
      </c>
      <c r="F220" s="172" t="s">
        <v>237</v>
      </c>
      <c r="G220" s="23">
        <v>11</v>
      </c>
      <c r="H220" s="23">
        <v>2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/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172" t="s">
        <v>233</v>
      </c>
      <c r="D221" s="172">
        <v>3</v>
      </c>
      <c r="E221" s="172">
        <v>27</v>
      </c>
      <c r="F221" s="172" t="s">
        <v>237</v>
      </c>
      <c r="G221" s="23">
        <v>11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172" t="s">
        <v>233</v>
      </c>
      <c r="D222" s="172">
        <v>3</v>
      </c>
      <c r="E222" s="172">
        <v>27</v>
      </c>
      <c r="F222" s="172" t="s">
        <v>237</v>
      </c>
      <c r="G222" s="23">
        <v>11</v>
      </c>
      <c r="H222" s="23">
        <v>8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/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172" t="s">
        <v>233</v>
      </c>
      <c r="D223" s="172">
        <v>3</v>
      </c>
      <c r="E223" s="172">
        <v>27</v>
      </c>
      <c r="F223" s="172" t="s">
        <v>237</v>
      </c>
      <c r="G223" s="23">
        <v>11</v>
      </c>
      <c r="H223" s="23">
        <v>7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172" t="s">
        <v>233</v>
      </c>
      <c r="D224" s="172">
        <v>3</v>
      </c>
      <c r="E224" s="172">
        <v>27</v>
      </c>
      <c r="F224" s="172" t="s">
        <v>237</v>
      </c>
      <c r="G224" s="23">
        <v>11</v>
      </c>
      <c r="H224" s="23">
        <v>6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172" t="s">
        <v>233</v>
      </c>
      <c r="D225" s="172">
        <v>3</v>
      </c>
      <c r="E225" s="172">
        <v>27</v>
      </c>
      <c r="F225" s="172" t="s">
        <v>237</v>
      </c>
      <c r="G225" s="23">
        <v>11</v>
      </c>
      <c r="H225" s="23">
        <v>9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172" t="s">
        <v>233</v>
      </c>
      <c r="D226" s="172">
        <v>3</v>
      </c>
      <c r="E226" s="172">
        <v>27</v>
      </c>
      <c r="F226" s="172" t="s">
        <v>237</v>
      </c>
      <c r="G226" s="23">
        <v>11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0</v>
      </c>
      <c r="Q226" s="7">
        <v>1</v>
      </c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172" t="s">
        <v>233</v>
      </c>
      <c r="D227" s="172">
        <v>3</v>
      </c>
      <c r="E227" s="172">
        <v>27</v>
      </c>
      <c r="F227" s="172" t="s">
        <v>237</v>
      </c>
      <c r="G227" s="23">
        <v>11</v>
      </c>
      <c r="H227" s="23">
        <v>7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172" t="s">
        <v>233</v>
      </c>
      <c r="D228" s="172">
        <v>3</v>
      </c>
      <c r="E228" s="172">
        <v>27</v>
      </c>
      <c r="F228" s="172" t="s">
        <v>237</v>
      </c>
      <c r="G228" s="23">
        <v>11</v>
      </c>
      <c r="H228" s="23">
        <v>3</v>
      </c>
      <c r="I228" s="16">
        <v>2</v>
      </c>
      <c r="J228" s="24"/>
      <c r="K228" s="13">
        <v>2</v>
      </c>
      <c r="L228" s="23"/>
      <c r="M228" s="5"/>
      <c r="N228" s="6"/>
      <c r="O228" s="7"/>
      <c r="P228" s="8"/>
      <c r="Q228" s="7"/>
      <c r="R228" s="19"/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172" t="s">
        <v>233</v>
      </c>
      <c r="D229" s="172">
        <v>3</v>
      </c>
      <c r="E229" s="172">
        <v>27</v>
      </c>
      <c r="F229" s="172" t="s">
        <v>237</v>
      </c>
      <c r="G229" s="23">
        <v>11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172" t="s">
        <v>233</v>
      </c>
      <c r="D230" s="172">
        <v>3</v>
      </c>
      <c r="E230" s="172">
        <v>27</v>
      </c>
      <c r="F230" s="172" t="s">
        <v>237</v>
      </c>
      <c r="G230" s="23">
        <v>11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172" t="s">
        <v>233</v>
      </c>
      <c r="D231" s="172">
        <v>3</v>
      </c>
      <c r="E231" s="172">
        <v>27</v>
      </c>
      <c r="F231" s="172" t="s">
        <v>237</v>
      </c>
      <c r="G231" s="23">
        <v>11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1</v>
      </c>
      <c r="O231" s="7">
        <v>0</v>
      </c>
      <c r="P231" s="8">
        <v>0</v>
      </c>
      <c r="Q231" s="7">
        <v>0</v>
      </c>
      <c r="R231" s="19">
        <v>2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172" t="s">
        <v>233</v>
      </c>
      <c r="D232" s="172">
        <v>3</v>
      </c>
      <c r="E232" s="172">
        <v>27</v>
      </c>
      <c r="F232" s="172" t="s">
        <v>237</v>
      </c>
      <c r="G232" s="23">
        <v>11</v>
      </c>
      <c r="H232" s="23">
        <v>9</v>
      </c>
      <c r="I232" s="16">
        <v>2</v>
      </c>
      <c r="J232" s="24"/>
      <c r="K232" s="13">
        <v>2</v>
      </c>
      <c r="L232" s="23"/>
      <c r="M232" s="5"/>
      <c r="N232" s="6"/>
      <c r="O232" s="7"/>
      <c r="P232" s="8"/>
      <c r="Q232" s="7"/>
      <c r="R232" s="19"/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172" t="s">
        <v>233</v>
      </c>
      <c r="D233" s="172">
        <v>3</v>
      </c>
      <c r="E233" s="172">
        <v>27</v>
      </c>
      <c r="F233" s="172" t="s">
        <v>237</v>
      </c>
      <c r="G233" s="23">
        <v>11</v>
      </c>
      <c r="H233" s="23">
        <v>2</v>
      </c>
      <c r="I233" s="16">
        <v>2</v>
      </c>
      <c r="J233" s="24"/>
      <c r="K233" s="13">
        <v>2</v>
      </c>
      <c r="L233" s="23"/>
      <c r="M233" s="5"/>
      <c r="N233" s="6"/>
      <c r="O233" s="7"/>
      <c r="P233" s="8"/>
      <c r="Q233" s="7"/>
      <c r="R233" s="19"/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172" t="s">
        <v>233</v>
      </c>
      <c r="D234" s="172">
        <v>3</v>
      </c>
      <c r="E234" s="172">
        <v>27</v>
      </c>
      <c r="F234" s="172" t="s">
        <v>237</v>
      </c>
      <c r="G234" s="23">
        <v>11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172" t="s">
        <v>233</v>
      </c>
      <c r="D235" s="172">
        <v>3</v>
      </c>
      <c r="E235" s="172">
        <v>27</v>
      </c>
      <c r="F235" s="172" t="s">
        <v>237</v>
      </c>
      <c r="G235" s="23">
        <v>11</v>
      </c>
      <c r="H235" s="23">
        <v>8</v>
      </c>
      <c r="I235" s="16">
        <v>2</v>
      </c>
      <c r="J235" s="24"/>
      <c r="K235" s="13">
        <v>2</v>
      </c>
      <c r="L235" s="23"/>
      <c r="M235" s="5"/>
      <c r="N235" s="6"/>
      <c r="O235" s="7"/>
      <c r="P235" s="8"/>
      <c r="Q235" s="7"/>
      <c r="R235" s="19"/>
      <c r="S235" s="23">
        <v>1</v>
      </c>
      <c r="T235" s="5">
        <v>0</v>
      </c>
      <c r="U235" s="6">
        <v>1</v>
      </c>
      <c r="V235" s="7">
        <v>1</v>
      </c>
      <c r="W235" s="8">
        <v>0</v>
      </c>
      <c r="X235" s="7">
        <v>0</v>
      </c>
      <c r="Y235" s="7">
        <v>0</v>
      </c>
      <c r="Z235" s="12">
        <v>0</v>
      </c>
      <c r="AA235" s="19">
        <v>2</v>
      </c>
    </row>
    <row r="236" spans="1:27" ht="15.95" customHeight="1" x14ac:dyDescent="0.15">
      <c r="A236" s="1">
        <v>225</v>
      </c>
      <c r="B236" s="30">
        <v>1</v>
      </c>
      <c r="C236" s="172" t="s">
        <v>233</v>
      </c>
      <c r="D236" s="172">
        <v>3</v>
      </c>
      <c r="E236" s="172">
        <v>27</v>
      </c>
      <c r="F236" s="172" t="s">
        <v>237</v>
      </c>
      <c r="G236" s="23">
        <v>11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0</v>
      </c>
      <c r="P236" s="8">
        <v>0</v>
      </c>
      <c r="Q236" s="7">
        <v>1</v>
      </c>
      <c r="R236" s="19">
        <v>1</v>
      </c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172" t="s">
        <v>233</v>
      </c>
      <c r="D237" s="172">
        <v>3</v>
      </c>
      <c r="E237" s="172">
        <v>27</v>
      </c>
      <c r="F237" s="172" t="s">
        <v>237</v>
      </c>
      <c r="G237" s="23">
        <v>11</v>
      </c>
      <c r="H237" s="23">
        <v>6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172" t="s">
        <v>233</v>
      </c>
      <c r="D238" s="172">
        <v>3</v>
      </c>
      <c r="E238" s="172">
        <v>27</v>
      </c>
      <c r="F238" s="172" t="s">
        <v>237</v>
      </c>
      <c r="G238" s="23">
        <v>10</v>
      </c>
      <c r="H238" s="23">
        <v>2</v>
      </c>
      <c r="I238" s="16">
        <v>2</v>
      </c>
      <c r="J238" s="24"/>
      <c r="K238" s="13">
        <v>3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172" t="s">
        <v>233</v>
      </c>
      <c r="D239" s="172">
        <v>3</v>
      </c>
      <c r="E239" s="172">
        <v>27</v>
      </c>
      <c r="F239" s="172" t="s">
        <v>237</v>
      </c>
      <c r="G239" s="23">
        <v>10</v>
      </c>
      <c r="H239" s="23">
        <v>2</v>
      </c>
      <c r="I239" s="16">
        <v>2</v>
      </c>
      <c r="J239" s="24"/>
      <c r="K239" s="13">
        <v>3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1</v>
      </c>
      <c r="Z239" s="12">
        <v>0</v>
      </c>
      <c r="AA239" s="19">
        <v>3</v>
      </c>
    </row>
    <row r="240" spans="1:27" ht="15.95" customHeight="1" x14ac:dyDescent="0.15">
      <c r="A240" s="1">
        <v>229</v>
      </c>
      <c r="B240" s="30">
        <v>1</v>
      </c>
      <c r="C240" s="172" t="s">
        <v>233</v>
      </c>
      <c r="D240" s="172">
        <v>3</v>
      </c>
      <c r="E240" s="172">
        <v>27</v>
      </c>
      <c r="F240" s="172" t="s">
        <v>237</v>
      </c>
      <c r="G240" s="23">
        <v>11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172" t="s">
        <v>233</v>
      </c>
      <c r="D241" s="172">
        <v>3</v>
      </c>
      <c r="E241" s="172">
        <v>27</v>
      </c>
      <c r="F241" s="172" t="s">
        <v>237</v>
      </c>
      <c r="G241" s="23">
        <v>11</v>
      </c>
      <c r="H241" s="23">
        <v>4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1</v>
      </c>
      <c r="R241" s="19">
        <v>2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1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172" t="s">
        <v>233</v>
      </c>
      <c r="D242" s="172">
        <v>3</v>
      </c>
      <c r="E242" s="172">
        <v>27</v>
      </c>
      <c r="F242" s="172" t="s">
        <v>237</v>
      </c>
      <c r="G242" s="23">
        <v>11</v>
      </c>
      <c r="H242" s="23">
        <v>5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172" t="s">
        <v>233</v>
      </c>
      <c r="D243" s="172">
        <v>3</v>
      </c>
      <c r="E243" s="172">
        <v>27</v>
      </c>
      <c r="F243" s="172" t="s">
        <v>237</v>
      </c>
      <c r="G243" s="23">
        <v>11</v>
      </c>
      <c r="H243" s="23">
        <v>9</v>
      </c>
      <c r="I243" s="16">
        <v>2</v>
      </c>
      <c r="J243" s="24"/>
      <c r="K243" s="13">
        <v>2</v>
      </c>
      <c r="L243" s="23"/>
      <c r="M243" s="5"/>
      <c r="N243" s="6"/>
      <c r="O243" s="7"/>
      <c r="P243" s="8"/>
      <c r="Q243" s="7"/>
      <c r="R243" s="19"/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172" t="s">
        <v>233</v>
      </c>
      <c r="D244" s="172">
        <v>3</v>
      </c>
      <c r="E244" s="172">
        <v>27</v>
      </c>
      <c r="F244" s="172" t="s">
        <v>237</v>
      </c>
      <c r="G244" s="23">
        <v>11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172" t="s">
        <v>233</v>
      </c>
      <c r="D245" s="172">
        <v>3</v>
      </c>
      <c r="E245" s="172">
        <v>27</v>
      </c>
      <c r="F245" s="172" t="s">
        <v>237</v>
      </c>
      <c r="G245" s="23">
        <v>11</v>
      </c>
      <c r="H245" s="23">
        <v>2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172" t="s">
        <v>233</v>
      </c>
      <c r="D246" s="172">
        <v>3</v>
      </c>
      <c r="E246" s="172">
        <v>27</v>
      </c>
      <c r="F246" s="172" t="s">
        <v>237</v>
      </c>
      <c r="G246" s="23">
        <v>11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172" t="s">
        <v>233</v>
      </c>
      <c r="D247" s="172">
        <v>3</v>
      </c>
      <c r="E247" s="172">
        <v>27</v>
      </c>
      <c r="F247" s="172" t="s">
        <v>237</v>
      </c>
      <c r="G247" s="23">
        <v>11</v>
      </c>
      <c r="H247" s="23">
        <v>6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172" t="s">
        <v>233</v>
      </c>
      <c r="D248" s="172">
        <v>3</v>
      </c>
      <c r="E248" s="172">
        <v>27</v>
      </c>
      <c r="F248" s="172" t="s">
        <v>237</v>
      </c>
      <c r="G248" s="23">
        <v>11</v>
      </c>
      <c r="H248" s="23">
        <v>8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/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2">
        <v>0</v>
      </c>
      <c r="AA248" s="19">
        <v>2</v>
      </c>
    </row>
    <row r="249" spans="1:27" ht="15.95" customHeight="1" x14ac:dyDescent="0.15">
      <c r="A249" s="1">
        <v>238</v>
      </c>
      <c r="B249" s="30">
        <v>1</v>
      </c>
      <c r="C249" s="172" t="s">
        <v>233</v>
      </c>
      <c r="D249" s="172">
        <v>3</v>
      </c>
      <c r="E249" s="172">
        <v>27</v>
      </c>
      <c r="F249" s="172" t="s">
        <v>237</v>
      </c>
      <c r="G249" s="23">
        <v>10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172" t="s">
        <v>233</v>
      </c>
      <c r="D250" s="172">
        <v>3</v>
      </c>
      <c r="E250" s="172">
        <v>27</v>
      </c>
      <c r="F250" s="172" t="s">
        <v>237</v>
      </c>
      <c r="G250" s="23">
        <v>10</v>
      </c>
      <c r="H250" s="23">
        <v>4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/>
      <c r="S250" s="23">
        <v>1</v>
      </c>
      <c r="T250" s="5">
        <v>0</v>
      </c>
      <c r="U250" s="6">
        <v>2</v>
      </c>
      <c r="V250" s="7">
        <v>1</v>
      </c>
      <c r="W250" s="8">
        <v>0</v>
      </c>
      <c r="X250" s="7">
        <v>3</v>
      </c>
      <c r="Y250" s="7">
        <v>0</v>
      </c>
      <c r="Z250" s="12">
        <v>0</v>
      </c>
      <c r="AA250" s="19">
        <v>6</v>
      </c>
    </row>
    <row r="251" spans="1:27" ht="15.95" customHeight="1" x14ac:dyDescent="0.15">
      <c r="A251" s="1">
        <v>240</v>
      </c>
      <c r="B251" s="30">
        <v>1</v>
      </c>
      <c r="C251" s="172" t="s">
        <v>233</v>
      </c>
      <c r="D251" s="172">
        <v>3</v>
      </c>
      <c r="E251" s="172">
        <v>27</v>
      </c>
      <c r="F251" s="172" t="s">
        <v>237</v>
      </c>
      <c r="G251" s="23">
        <v>10</v>
      </c>
      <c r="H251" s="23">
        <v>3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2">
        <v>0</v>
      </c>
      <c r="AA251" s="19">
        <v>2</v>
      </c>
    </row>
    <row r="252" spans="1:27" ht="15.95" customHeight="1" x14ac:dyDescent="0.15">
      <c r="A252" s="1">
        <v>241</v>
      </c>
      <c r="B252" s="30">
        <v>1</v>
      </c>
      <c r="C252" s="172" t="s">
        <v>233</v>
      </c>
      <c r="D252" s="172">
        <v>3</v>
      </c>
      <c r="E252" s="172">
        <v>27</v>
      </c>
      <c r="F252" s="172" t="s">
        <v>237</v>
      </c>
      <c r="G252" s="23">
        <v>10</v>
      </c>
      <c r="H252" s="23">
        <v>4</v>
      </c>
      <c r="I252" s="16">
        <v>2</v>
      </c>
      <c r="J252" s="24"/>
      <c r="K252" s="13">
        <v>3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172" t="s">
        <v>233</v>
      </c>
      <c r="D253" s="172">
        <v>3</v>
      </c>
      <c r="E253" s="172">
        <v>27</v>
      </c>
      <c r="F253" s="172" t="s">
        <v>237</v>
      </c>
      <c r="G253" s="23">
        <v>10</v>
      </c>
      <c r="H253" s="23">
        <v>3</v>
      </c>
      <c r="I253" s="16">
        <v>2</v>
      </c>
      <c r="J253" s="24"/>
      <c r="K253" s="13">
        <v>3</v>
      </c>
      <c r="L253" s="23">
        <v>1</v>
      </c>
      <c r="M253" s="5">
        <v>0</v>
      </c>
      <c r="N253" s="6">
        <v>0</v>
      </c>
      <c r="O253" s="7">
        <v>0</v>
      </c>
      <c r="P253" s="8">
        <v>0</v>
      </c>
      <c r="Q253" s="7">
        <v>1</v>
      </c>
      <c r="R253" s="19">
        <v>1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172" t="s">
        <v>233</v>
      </c>
      <c r="D254" s="172">
        <v>3</v>
      </c>
      <c r="E254" s="172">
        <v>27</v>
      </c>
      <c r="F254" s="172" t="s">
        <v>237</v>
      </c>
      <c r="G254" s="23">
        <v>11</v>
      </c>
      <c r="H254" s="23">
        <v>3</v>
      </c>
      <c r="I254" s="16">
        <v>2</v>
      </c>
      <c r="J254" s="24"/>
      <c r="K254" s="13">
        <v>2</v>
      </c>
      <c r="L254" s="23"/>
      <c r="M254" s="5"/>
      <c r="N254" s="6"/>
      <c r="O254" s="7"/>
      <c r="P254" s="8"/>
      <c r="Q254" s="7"/>
      <c r="R254" s="19"/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172" t="s">
        <v>233</v>
      </c>
      <c r="D255" s="172">
        <v>3</v>
      </c>
      <c r="E255" s="172">
        <v>27</v>
      </c>
      <c r="F255" s="172" t="s">
        <v>237</v>
      </c>
      <c r="G255" s="23">
        <v>10</v>
      </c>
      <c r="H255" s="23">
        <v>2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0</v>
      </c>
      <c r="P255" s="8">
        <v>0</v>
      </c>
      <c r="Q255" s="7">
        <v>1</v>
      </c>
      <c r="R255" s="19">
        <v>1</v>
      </c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172" t="s">
        <v>233</v>
      </c>
      <c r="D256" s="172">
        <v>3</v>
      </c>
      <c r="E256" s="172">
        <v>27</v>
      </c>
      <c r="F256" s="172" t="s">
        <v>237</v>
      </c>
      <c r="G256" s="23">
        <v>10</v>
      </c>
      <c r="H256" s="23">
        <v>5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172" t="s">
        <v>233</v>
      </c>
      <c r="D257" s="172">
        <v>3</v>
      </c>
      <c r="E257" s="172">
        <v>27</v>
      </c>
      <c r="F257" s="172" t="s">
        <v>237</v>
      </c>
      <c r="G257" s="23">
        <v>10</v>
      </c>
      <c r="H257" s="23">
        <v>4</v>
      </c>
      <c r="I257" s="16">
        <v>2</v>
      </c>
      <c r="J257" s="24"/>
      <c r="K257" s="13">
        <v>1</v>
      </c>
      <c r="L257" s="23">
        <v>2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172" t="s">
        <v>233</v>
      </c>
      <c r="D258" s="172">
        <v>3</v>
      </c>
      <c r="E258" s="172">
        <v>27</v>
      </c>
      <c r="F258" s="172" t="s">
        <v>237</v>
      </c>
      <c r="G258" s="23">
        <v>10</v>
      </c>
      <c r="H258" s="23">
        <v>2</v>
      </c>
      <c r="I258" s="16">
        <v>2</v>
      </c>
      <c r="J258" s="24"/>
      <c r="K258" s="13">
        <v>2</v>
      </c>
      <c r="L258" s="23"/>
      <c r="M258" s="5"/>
      <c r="N258" s="6"/>
      <c r="O258" s="7"/>
      <c r="P258" s="8"/>
      <c r="Q258" s="7"/>
      <c r="R258" s="19"/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172" t="s">
        <v>233</v>
      </c>
      <c r="D259" s="172">
        <v>3</v>
      </c>
      <c r="E259" s="172">
        <v>27</v>
      </c>
      <c r="F259" s="172" t="s">
        <v>237</v>
      </c>
      <c r="G259" s="23">
        <v>10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1</v>
      </c>
      <c r="O259" s="7">
        <v>0</v>
      </c>
      <c r="P259" s="8">
        <v>0</v>
      </c>
      <c r="Q259" s="7">
        <v>0</v>
      </c>
      <c r="R259" s="19">
        <v>2</v>
      </c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1</v>
      </c>
      <c r="C260" s="172" t="s">
        <v>233</v>
      </c>
      <c r="D260" s="172">
        <v>3</v>
      </c>
      <c r="E260" s="172">
        <v>27</v>
      </c>
      <c r="F260" s="172" t="s">
        <v>237</v>
      </c>
      <c r="G260" s="23">
        <v>10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172" t="s">
        <v>233</v>
      </c>
      <c r="D261" s="172">
        <v>3</v>
      </c>
      <c r="E261" s="172">
        <v>27</v>
      </c>
      <c r="F261" s="172" t="s">
        <v>237</v>
      </c>
      <c r="G261" s="23">
        <v>10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1</v>
      </c>
      <c r="P261" s="8">
        <v>0</v>
      </c>
      <c r="Q261" s="7">
        <v>0</v>
      </c>
      <c r="R261" s="19">
        <v>2</v>
      </c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172" t="s">
        <v>233</v>
      </c>
      <c r="D262" s="172">
        <v>3</v>
      </c>
      <c r="E262" s="172">
        <v>27</v>
      </c>
      <c r="F262" s="172" t="s">
        <v>237</v>
      </c>
      <c r="G262" s="23">
        <v>10</v>
      </c>
      <c r="H262" s="23">
        <v>5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172" t="s">
        <v>233</v>
      </c>
      <c r="D263" s="172">
        <v>3</v>
      </c>
      <c r="E263" s="172">
        <v>27</v>
      </c>
      <c r="F263" s="172" t="s">
        <v>237</v>
      </c>
      <c r="G263" s="23">
        <v>10</v>
      </c>
      <c r="H263" s="23">
        <v>8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172" t="s">
        <v>233</v>
      </c>
      <c r="D264" s="172">
        <v>3</v>
      </c>
      <c r="E264" s="172">
        <v>27</v>
      </c>
      <c r="F264" s="172" t="s">
        <v>237</v>
      </c>
      <c r="G264" s="23">
        <v>10</v>
      </c>
      <c r="H264" s="23">
        <v>3</v>
      </c>
      <c r="I264" s="16">
        <v>2</v>
      </c>
      <c r="J264" s="24"/>
      <c r="K264" s="13">
        <v>2</v>
      </c>
      <c r="L264" s="23"/>
      <c r="M264" s="5"/>
      <c r="N264" s="6"/>
      <c r="O264" s="7"/>
      <c r="P264" s="8"/>
      <c r="Q264" s="7"/>
      <c r="R264" s="19"/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172" t="s">
        <v>233</v>
      </c>
      <c r="D265" s="172">
        <v>3</v>
      </c>
      <c r="E265" s="172">
        <v>27</v>
      </c>
      <c r="F265" s="172" t="s">
        <v>237</v>
      </c>
      <c r="G265" s="23">
        <v>10</v>
      </c>
      <c r="H265" s="23">
        <v>2</v>
      </c>
      <c r="I265" s="16">
        <v>2</v>
      </c>
      <c r="J265" s="24"/>
      <c r="K265" s="13">
        <v>2</v>
      </c>
      <c r="L265" s="23"/>
      <c r="M265" s="5"/>
      <c r="N265" s="6"/>
      <c r="O265" s="7"/>
      <c r="P265" s="8"/>
      <c r="Q265" s="7"/>
      <c r="R265" s="19"/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172" t="s">
        <v>233</v>
      </c>
      <c r="D266" s="172">
        <v>3</v>
      </c>
      <c r="E266" s="172">
        <v>27</v>
      </c>
      <c r="F266" s="172" t="s">
        <v>237</v>
      </c>
      <c r="G266" s="23">
        <v>10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172" t="s">
        <v>233</v>
      </c>
      <c r="D267" s="172">
        <v>3</v>
      </c>
      <c r="E267" s="172">
        <v>27</v>
      </c>
      <c r="F267" s="172" t="s">
        <v>237</v>
      </c>
      <c r="G267" s="23">
        <v>10</v>
      </c>
      <c r="H267" s="23">
        <v>8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1</v>
      </c>
      <c r="P267" s="8">
        <v>0</v>
      </c>
      <c r="Q267" s="7">
        <v>0</v>
      </c>
      <c r="R267" s="19">
        <v>2</v>
      </c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172" t="s">
        <v>233</v>
      </c>
      <c r="D268" s="172">
        <v>3</v>
      </c>
      <c r="E268" s="172">
        <v>27</v>
      </c>
      <c r="F268" s="172" t="s">
        <v>237</v>
      </c>
      <c r="G268" s="23">
        <v>10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172" t="s">
        <v>233</v>
      </c>
      <c r="D269" s="172">
        <v>3</v>
      </c>
      <c r="E269" s="172">
        <v>27</v>
      </c>
      <c r="F269" s="172" t="s">
        <v>237</v>
      </c>
      <c r="G269" s="23">
        <v>10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172" t="s">
        <v>233</v>
      </c>
      <c r="D270" s="172">
        <v>3</v>
      </c>
      <c r="E270" s="172">
        <v>27</v>
      </c>
      <c r="F270" s="172" t="s">
        <v>237</v>
      </c>
      <c r="G270" s="23">
        <v>10</v>
      </c>
      <c r="H270" s="23">
        <v>3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1</v>
      </c>
      <c r="C271" s="172" t="s">
        <v>233</v>
      </c>
      <c r="D271" s="172">
        <v>3</v>
      </c>
      <c r="E271" s="172">
        <v>27</v>
      </c>
      <c r="F271" s="172" t="s">
        <v>237</v>
      </c>
      <c r="G271" s="23">
        <v>10</v>
      </c>
      <c r="H271" s="23">
        <v>6</v>
      </c>
      <c r="I271" s="16">
        <v>2</v>
      </c>
      <c r="J271" s="24"/>
      <c r="K271" s="13">
        <v>1</v>
      </c>
      <c r="L271" s="23">
        <v>1</v>
      </c>
      <c r="M271" s="5">
        <v>1</v>
      </c>
      <c r="N271" s="6">
        <v>0</v>
      </c>
      <c r="O271" s="7">
        <v>1</v>
      </c>
      <c r="P271" s="8">
        <v>0</v>
      </c>
      <c r="Q271" s="7">
        <v>0</v>
      </c>
      <c r="R271" s="19">
        <v>2</v>
      </c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172" t="s">
        <v>233</v>
      </c>
      <c r="D272" s="172">
        <v>3</v>
      </c>
      <c r="E272" s="172">
        <v>27</v>
      </c>
      <c r="F272" s="172" t="s">
        <v>237</v>
      </c>
      <c r="G272" s="23">
        <v>10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172" t="s">
        <v>233</v>
      </c>
      <c r="D273" s="172">
        <v>3</v>
      </c>
      <c r="E273" s="172">
        <v>27</v>
      </c>
      <c r="F273" s="172" t="s">
        <v>237</v>
      </c>
      <c r="G273" s="23">
        <v>10</v>
      </c>
      <c r="H273" s="23">
        <v>5</v>
      </c>
      <c r="I273" s="16">
        <v>2</v>
      </c>
      <c r="J273" s="24"/>
      <c r="K273" s="13">
        <v>1</v>
      </c>
      <c r="L273" s="23">
        <v>2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172" t="s">
        <v>233</v>
      </c>
      <c r="D274" s="172">
        <v>3</v>
      </c>
      <c r="E274" s="172">
        <v>27</v>
      </c>
      <c r="F274" s="172" t="s">
        <v>237</v>
      </c>
      <c r="G274" s="23">
        <v>10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172" t="s">
        <v>233</v>
      </c>
      <c r="D275" s="172">
        <v>3</v>
      </c>
      <c r="E275" s="172">
        <v>27</v>
      </c>
      <c r="F275" s="172" t="s">
        <v>237</v>
      </c>
      <c r="G275" s="23">
        <v>10</v>
      </c>
      <c r="H275" s="23">
        <v>4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172" t="s">
        <v>233</v>
      </c>
      <c r="D276" s="172">
        <v>3</v>
      </c>
      <c r="E276" s="172">
        <v>27</v>
      </c>
      <c r="F276" s="172" t="s">
        <v>237</v>
      </c>
      <c r="G276" s="23">
        <v>9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2">
        <v>0</v>
      </c>
      <c r="AA276" s="19">
        <v>2</v>
      </c>
    </row>
    <row r="277" spans="1:27" ht="15.95" customHeight="1" x14ac:dyDescent="0.15">
      <c r="A277" s="1">
        <v>266</v>
      </c>
      <c r="B277" s="30">
        <v>1</v>
      </c>
      <c r="C277" s="172" t="s">
        <v>233</v>
      </c>
      <c r="D277" s="172">
        <v>3</v>
      </c>
      <c r="E277" s="172">
        <v>27</v>
      </c>
      <c r="F277" s="172" t="s">
        <v>237</v>
      </c>
      <c r="G277" s="23">
        <v>10</v>
      </c>
      <c r="H277" s="23">
        <v>3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172" t="s">
        <v>233</v>
      </c>
      <c r="D278" s="172">
        <v>3</v>
      </c>
      <c r="E278" s="172">
        <v>27</v>
      </c>
      <c r="F278" s="172" t="s">
        <v>237</v>
      </c>
      <c r="G278" s="23">
        <v>9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172" t="s">
        <v>233</v>
      </c>
      <c r="D279" s="172">
        <v>3</v>
      </c>
      <c r="E279" s="172">
        <v>27</v>
      </c>
      <c r="F279" s="172" t="s">
        <v>237</v>
      </c>
      <c r="G279" s="23">
        <v>10</v>
      </c>
      <c r="H279" s="23">
        <v>7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172" t="s">
        <v>233</v>
      </c>
      <c r="D280" s="172">
        <v>3</v>
      </c>
      <c r="E280" s="172">
        <v>27</v>
      </c>
      <c r="F280" s="172" t="s">
        <v>237</v>
      </c>
      <c r="G280" s="23">
        <v>10</v>
      </c>
      <c r="H280" s="23">
        <v>9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172" t="s">
        <v>233</v>
      </c>
      <c r="D281" s="172">
        <v>3</v>
      </c>
      <c r="E281" s="172">
        <v>27</v>
      </c>
      <c r="F281" s="172" t="s">
        <v>237</v>
      </c>
      <c r="G281" s="23">
        <v>10</v>
      </c>
      <c r="H281" s="23">
        <v>2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172" t="s">
        <v>233</v>
      </c>
      <c r="D282" s="172">
        <v>3</v>
      </c>
      <c r="E282" s="172">
        <v>27</v>
      </c>
      <c r="F282" s="172" t="s">
        <v>237</v>
      </c>
      <c r="G282" s="23">
        <v>10</v>
      </c>
      <c r="H282" s="23">
        <v>5</v>
      </c>
      <c r="I282" s="16">
        <v>2</v>
      </c>
      <c r="J282" s="24"/>
      <c r="K282" s="13">
        <v>2</v>
      </c>
      <c r="L282" s="23"/>
      <c r="M282" s="5"/>
      <c r="N282" s="6"/>
      <c r="O282" s="7"/>
      <c r="P282" s="8"/>
      <c r="Q282" s="7"/>
      <c r="R282" s="19"/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172" t="s">
        <v>233</v>
      </c>
      <c r="D283" s="172">
        <v>3</v>
      </c>
      <c r="E283" s="172">
        <v>27</v>
      </c>
      <c r="F283" s="172" t="s">
        <v>237</v>
      </c>
      <c r="G283" s="23">
        <v>10</v>
      </c>
      <c r="H283" s="23">
        <v>6</v>
      </c>
      <c r="I283" s="16">
        <v>2</v>
      </c>
      <c r="J283" s="24"/>
      <c r="K283" s="13">
        <v>1</v>
      </c>
      <c r="L283" s="23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172" t="s">
        <v>233</v>
      </c>
      <c r="D284" s="172">
        <v>3</v>
      </c>
      <c r="E284" s="172">
        <v>27</v>
      </c>
      <c r="F284" s="172" t="s">
        <v>237</v>
      </c>
      <c r="G284" s="23">
        <v>10</v>
      </c>
      <c r="H284" s="23">
        <v>7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172" t="s">
        <v>233</v>
      </c>
      <c r="D285" s="172">
        <v>3</v>
      </c>
      <c r="E285" s="172">
        <v>27</v>
      </c>
      <c r="F285" s="172" t="s">
        <v>237</v>
      </c>
      <c r="G285" s="23">
        <v>10</v>
      </c>
      <c r="H285" s="23">
        <v>7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172" t="s">
        <v>233</v>
      </c>
      <c r="D286" s="172">
        <v>3</v>
      </c>
      <c r="E286" s="172">
        <v>27</v>
      </c>
      <c r="F286" s="172" t="s">
        <v>237</v>
      </c>
      <c r="G286" s="23">
        <v>9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172" t="s">
        <v>233</v>
      </c>
      <c r="D287" s="172">
        <v>3</v>
      </c>
      <c r="E287" s="172">
        <v>27</v>
      </c>
      <c r="F287" s="172" t="s">
        <v>237</v>
      </c>
      <c r="G287" s="23">
        <v>9</v>
      </c>
      <c r="H287" s="23">
        <v>2</v>
      </c>
      <c r="I287" s="16">
        <v>2</v>
      </c>
      <c r="J287" s="24"/>
      <c r="K287" s="13">
        <v>2</v>
      </c>
      <c r="L287" s="23"/>
      <c r="M287" s="5"/>
      <c r="N287" s="6"/>
      <c r="O287" s="7"/>
      <c r="P287" s="8"/>
      <c r="Q287" s="7"/>
      <c r="R287" s="19"/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172" t="s">
        <v>233</v>
      </c>
      <c r="D288" s="172">
        <v>3</v>
      </c>
      <c r="E288" s="172">
        <v>27</v>
      </c>
      <c r="F288" s="172" t="s">
        <v>237</v>
      </c>
      <c r="G288" s="23">
        <v>10</v>
      </c>
      <c r="H288" s="23">
        <v>5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172" t="s">
        <v>233</v>
      </c>
      <c r="D289" s="172">
        <v>3</v>
      </c>
      <c r="E289" s="172">
        <v>27</v>
      </c>
      <c r="F289" s="172" t="s">
        <v>237</v>
      </c>
      <c r="G289" s="23">
        <v>9</v>
      </c>
      <c r="H289" s="23">
        <v>3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172" t="s">
        <v>233</v>
      </c>
      <c r="D290" s="172">
        <v>3</v>
      </c>
      <c r="E290" s="172">
        <v>27</v>
      </c>
      <c r="F290" s="172" t="s">
        <v>237</v>
      </c>
      <c r="G290" s="23">
        <v>9</v>
      </c>
      <c r="H290" s="23">
        <v>8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172" t="s">
        <v>233</v>
      </c>
      <c r="D291" s="172">
        <v>3</v>
      </c>
      <c r="E291" s="172">
        <v>27</v>
      </c>
      <c r="F291" s="172" t="s">
        <v>237</v>
      </c>
      <c r="G291" s="23">
        <v>9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1</v>
      </c>
      <c r="C292" s="172" t="s">
        <v>233</v>
      </c>
      <c r="D292" s="172">
        <v>3</v>
      </c>
      <c r="E292" s="172">
        <v>27</v>
      </c>
      <c r="F292" s="172" t="s">
        <v>237</v>
      </c>
      <c r="G292" s="23">
        <v>9</v>
      </c>
      <c r="H292" s="23">
        <v>2</v>
      </c>
      <c r="I292" s="16">
        <v>2</v>
      </c>
      <c r="J292" s="24"/>
      <c r="K292" s="13">
        <v>3</v>
      </c>
      <c r="L292" s="23">
        <v>2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2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172" t="s">
        <v>233</v>
      </c>
      <c r="D293" s="172">
        <v>3</v>
      </c>
      <c r="E293" s="172">
        <v>27</v>
      </c>
      <c r="F293" s="172" t="s">
        <v>237</v>
      </c>
      <c r="G293" s="23">
        <v>9</v>
      </c>
      <c r="H293" s="23">
        <v>2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1</v>
      </c>
      <c r="C294" s="172" t="s">
        <v>233</v>
      </c>
      <c r="D294" s="172">
        <v>3</v>
      </c>
      <c r="E294" s="172">
        <v>27</v>
      </c>
      <c r="F294" s="172" t="s">
        <v>237</v>
      </c>
      <c r="G294" s="23">
        <v>9</v>
      </c>
      <c r="H294" s="23">
        <v>1</v>
      </c>
      <c r="I294" s="16">
        <v>2</v>
      </c>
      <c r="J294" s="24"/>
      <c r="K294" s="13">
        <v>1</v>
      </c>
      <c r="L294" s="23">
        <v>1</v>
      </c>
      <c r="M294" s="5">
        <v>2</v>
      </c>
      <c r="N294" s="6">
        <v>0</v>
      </c>
      <c r="O294" s="7">
        <v>0</v>
      </c>
      <c r="P294" s="8">
        <v>0</v>
      </c>
      <c r="Q294" s="7">
        <v>0</v>
      </c>
      <c r="R294" s="19">
        <v>2</v>
      </c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172" t="s">
        <v>233</v>
      </c>
      <c r="D295" s="172">
        <v>3</v>
      </c>
      <c r="E295" s="172">
        <v>27</v>
      </c>
      <c r="F295" s="172" t="s">
        <v>237</v>
      </c>
      <c r="G295" s="23">
        <v>9</v>
      </c>
      <c r="H295" s="23">
        <v>8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1</v>
      </c>
      <c r="C296" s="172" t="s">
        <v>233</v>
      </c>
      <c r="D296" s="172">
        <v>3</v>
      </c>
      <c r="E296" s="172">
        <v>27</v>
      </c>
      <c r="F296" s="172" t="s">
        <v>237</v>
      </c>
      <c r="G296" s="23">
        <v>9</v>
      </c>
      <c r="H296" s="23">
        <v>8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172" t="s">
        <v>233</v>
      </c>
      <c r="D297" s="172">
        <v>3</v>
      </c>
      <c r="E297" s="172">
        <v>27</v>
      </c>
      <c r="F297" s="172" t="s">
        <v>237</v>
      </c>
      <c r="G297" s="23">
        <v>9</v>
      </c>
      <c r="H297" s="23">
        <v>3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1</v>
      </c>
      <c r="C298" s="172" t="s">
        <v>233</v>
      </c>
      <c r="D298" s="172">
        <v>3</v>
      </c>
      <c r="E298" s="172">
        <v>27</v>
      </c>
      <c r="F298" s="172" t="s">
        <v>237</v>
      </c>
      <c r="G298" s="23">
        <v>9</v>
      </c>
      <c r="H298" s="23">
        <v>8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9">
        <v>1</v>
      </c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172" t="s">
        <v>233</v>
      </c>
      <c r="D299" s="172">
        <v>3</v>
      </c>
      <c r="E299" s="172">
        <v>27</v>
      </c>
      <c r="F299" s="172" t="s">
        <v>237</v>
      </c>
      <c r="G299" s="23">
        <v>9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172" t="s">
        <v>233</v>
      </c>
      <c r="D300" s="172">
        <v>3</v>
      </c>
      <c r="E300" s="172">
        <v>27</v>
      </c>
      <c r="F300" s="172" t="s">
        <v>237</v>
      </c>
      <c r="G300" s="23">
        <v>9</v>
      </c>
      <c r="H300" s="23">
        <v>7</v>
      </c>
      <c r="I300" s="16">
        <v>2</v>
      </c>
      <c r="J300" s="24"/>
      <c r="K300" s="13">
        <v>2</v>
      </c>
      <c r="L300" s="23"/>
      <c r="M300" s="5"/>
      <c r="N300" s="6"/>
      <c r="O300" s="7"/>
      <c r="P300" s="8"/>
      <c r="Q300" s="7"/>
      <c r="R300" s="19"/>
      <c r="S300" s="23">
        <v>2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172" t="s">
        <v>233</v>
      </c>
      <c r="D301" s="172">
        <v>3</v>
      </c>
      <c r="E301" s="172">
        <v>27</v>
      </c>
      <c r="F301" s="172" t="s">
        <v>237</v>
      </c>
      <c r="G301" s="23">
        <v>9</v>
      </c>
      <c r="H301" s="23">
        <v>8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172" t="s">
        <v>233</v>
      </c>
      <c r="D302" s="172">
        <v>3</v>
      </c>
      <c r="E302" s="172">
        <v>27</v>
      </c>
      <c r="F302" s="172" t="s">
        <v>237</v>
      </c>
      <c r="G302" s="23">
        <v>9</v>
      </c>
      <c r="H302" s="23">
        <v>5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172" t="s">
        <v>233</v>
      </c>
      <c r="D303" s="172">
        <v>3</v>
      </c>
      <c r="E303" s="172">
        <v>27</v>
      </c>
      <c r="F303" s="172" t="s">
        <v>237</v>
      </c>
      <c r="G303" s="23">
        <v>9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172" t="s">
        <v>233</v>
      </c>
      <c r="D304" s="172">
        <v>3</v>
      </c>
      <c r="E304" s="172">
        <v>27</v>
      </c>
      <c r="F304" s="172" t="s">
        <v>237</v>
      </c>
      <c r="G304" s="23">
        <v>9</v>
      </c>
      <c r="H304" s="23">
        <v>5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172" t="s">
        <v>233</v>
      </c>
      <c r="D305" s="172">
        <v>3</v>
      </c>
      <c r="E305" s="172">
        <v>27</v>
      </c>
      <c r="F305" s="172" t="s">
        <v>237</v>
      </c>
      <c r="G305" s="23">
        <v>9</v>
      </c>
      <c r="H305" s="23">
        <v>2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1</v>
      </c>
      <c r="C306" s="172" t="s">
        <v>233</v>
      </c>
      <c r="D306" s="172">
        <v>3</v>
      </c>
      <c r="E306" s="172">
        <v>27</v>
      </c>
      <c r="F306" s="172" t="s">
        <v>237</v>
      </c>
      <c r="G306" s="23">
        <v>9</v>
      </c>
      <c r="H306" s="23">
        <v>6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1</v>
      </c>
      <c r="C307" s="172" t="s">
        <v>233</v>
      </c>
      <c r="D307" s="172">
        <v>3</v>
      </c>
      <c r="E307" s="172">
        <v>27</v>
      </c>
      <c r="F307" s="172" t="s">
        <v>237</v>
      </c>
      <c r="G307" s="23">
        <v>9</v>
      </c>
      <c r="H307" s="23">
        <v>8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>
        <v>1</v>
      </c>
      <c r="C308" s="172" t="s">
        <v>233</v>
      </c>
      <c r="D308" s="172">
        <v>3</v>
      </c>
      <c r="E308" s="172">
        <v>27</v>
      </c>
      <c r="F308" s="172" t="s">
        <v>237</v>
      </c>
      <c r="G308" s="23">
        <v>9</v>
      </c>
      <c r="H308" s="23">
        <v>1</v>
      </c>
      <c r="I308" s="16">
        <v>2</v>
      </c>
      <c r="J308" s="24"/>
      <c r="K308" s="13">
        <v>1</v>
      </c>
      <c r="L308" s="23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>
        <v>1</v>
      </c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1</v>
      </c>
      <c r="C309" s="172" t="s">
        <v>233</v>
      </c>
      <c r="D309" s="172">
        <v>3</v>
      </c>
      <c r="E309" s="172">
        <v>27</v>
      </c>
      <c r="F309" s="172" t="s">
        <v>237</v>
      </c>
      <c r="G309" s="23">
        <v>9</v>
      </c>
      <c r="H309" s="23">
        <v>4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9">
        <v>1</v>
      </c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1</v>
      </c>
      <c r="C310" s="172" t="s">
        <v>233</v>
      </c>
      <c r="D310" s="172">
        <v>3</v>
      </c>
      <c r="E310" s="172">
        <v>27</v>
      </c>
      <c r="F310" s="172" t="s">
        <v>237</v>
      </c>
      <c r="G310" s="23">
        <v>9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172" t="s">
        <v>233</v>
      </c>
      <c r="D311" s="172">
        <v>3</v>
      </c>
      <c r="E311" s="172">
        <v>27</v>
      </c>
      <c r="F311" s="172" t="s">
        <v>237</v>
      </c>
      <c r="G311" s="23">
        <v>9</v>
      </c>
      <c r="H311" s="23">
        <v>5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1</v>
      </c>
      <c r="C312" s="172" t="s">
        <v>233</v>
      </c>
      <c r="D312" s="172">
        <v>3</v>
      </c>
      <c r="E312" s="172">
        <v>27</v>
      </c>
      <c r="F312" s="172" t="s">
        <v>237</v>
      </c>
      <c r="G312" s="23">
        <v>9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19">
        <v>1</v>
      </c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1</v>
      </c>
      <c r="C313" s="172" t="s">
        <v>233</v>
      </c>
      <c r="D313" s="172">
        <v>3</v>
      </c>
      <c r="E313" s="172">
        <v>27</v>
      </c>
      <c r="F313" s="172" t="s">
        <v>237</v>
      </c>
      <c r="G313" s="23">
        <v>9</v>
      </c>
      <c r="H313" s="23">
        <v>7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>
        <v>1</v>
      </c>
      <c r="C314" s="172" t="s">
        <v>233</v>
      </c>
      <c r="D314" s="172">
        <v>3</v>
      </c>
      <c r="E314" s="172">
        <v>27</v>
      </c>
      <c r="F314" s="172" t="s">
        <v>237</v>
      </c>
      <c r="G314" s="23">
        <v>9</v>
      </c>
      <c r="H314" s="23">
        <v>8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2</v>
      </c>
      <c r="C315" s="172" t="s">
        <v>233</v>
      </c>
      <c r="D315" s="172">
        <v>3</v>
      </c>
      <c r="E315" s="172">
        <v>27</v>
      </c>
      <c r="F315" s="172" t="s">
        <v>237</v>
      </c>
      <c r="G315" s="23"/>
      <c r="H315" s="23"/>
      <c r="I315" s="16"/>
      <c r="J315" s="24"/>
      <c r="K315" s="13">
        <v>1</v>
      </c>
      <c r="L315" s="23">
        <v>5</v>
      </c>
      <c r="M315" s="5">
        <v>1</v>
      </c>
      <c r="N315" s="6">
        <v>1</v>
      </c>
      <c r="O315" s="7">
        <v>0</v>
      </c>
      <c r="P315" s="8">
        <v>0</v>
      </c>
      <c r="Q315" s="7">
        <v>0</v>
      </c>
      <c r="R315" s="19">
        <v>2</v>
      </c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>
        <v>2</v>
      </c>
      <c r="C316" s="172" t="s">
        <v>233</v>
      </c>
      <c r="D316" s="172">
        <v>3</v>
      </c>
      <c r="E316" s="172">
        <v>27</v>
      </c>
      <c r="F316" s="172" t="s">
        <v>237</v>
      </c>
      <c r="G316" s="23"/>
      <c r="H316" s="23"/>
      <c r="I316" s="16"/>
      <c r="J316" s="24"/>
      <c r="K316" s="13">
        <v>1</v>
      </c>
      <c r="L316" s="23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9">
        <v>1</v>
      </c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2</v>
      </c>
      <c r="C317" s="172" t="s">
        <v>233</v>
      </c>
      <c r="D317" s="172">
        <v>3</v>
      </c>
      <c r="E317" s="172">
        <v>27</v>
      </c>
      <c r="F317" s="172" t="s">
        <v>237</v>
      </c>
      <c r="G317" s="23"/>
      <c r="H317" s="23"/>
      <c r="I317" s="16"/>
      <c r="J317" s="24"/>
      <c r="K317" s="13">
        <v>1</v>
      </c>
      <c r="L317" s="23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2</v>
      </c>
      <c r="C318" s="172" t="s">
        <v>233</v>
      </c>
      <c r="D318" s="172">
        <v>3</v>
      </c>
      <c r="E318" s="172">
        <v>27</v>
      </c>
      <c r="F318" s="172" t="s">
        <v>237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>
        <v>1</v>
      </c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2</v>
      </c>
      <c r="C319" s="172" t="s">
        <v>233</v>
      </c>
      <c r="D319" s="172">
        <v>3</v>
      </c>
      <c r="E319" s="172">
        <v>27</v>
      </c>
      <c r="F319" s="172" t="s">
        <v>237</v>
      </c>
      <c r="G319" s="23"/>
      <c r="H319" s="23"/>
      <c r="I319" s="16"/>
      <c r="J319" s="24"/>
      <c r="K319" s="13">
        <v>1</v>
      </c>
      <c r="L319" s="23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9">
        <v>1</v>
      </c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2</v>
      </c>
      <c r="C320" s="172" t="s">
        <v>233</v>
      </c>
      <c r="D320" s="172">
        <v>3</v>
      </c>
      <c r="E320" s="172">
        <v>27</v>
      </c>
      <c r="F320" s="172" t="s">
        <v>237</v>
      </c>
      <c r="G320" s="23"/>
      <c r="H320" s="23"/>
      <c r="I320" s="16"/>
      <c r="J320" s="24"/>
      <c r="K320" s="13">
        <v>1</v>
      </c>
      <c r="L320" s="23">
        <v>5</v>
      </c>
      <c r="M320" s="5">
        <v>2</v>
      </c>
      <c r="N320" s="6">
        <v>2</v>
      </c>
      <c r="O320" s="7">
        <v>0</v>
      </c>
      <c r="P320" s="8">
        <v>0</v>
      </c>
      <c r="Q320" s="7">
        <v>0</v>
      </c>
      <c r="R320" s="19">
        <v>4</v>
      </c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2</v>
      </c>
      <c r="C321" s="172" t="s">
        <v>233</v>
      </c>
      <c r="D321" s="172">
        <v>3</v>
      </c>
      <c r="E321" s="172">
        <v>27</v>
      </c>
      <c r="F321" s="172" t="s">
        <v>237</v>
      </c>
      <c r="G321" s="23"/>
      <c r="H321" s="23"/>
      <c r="I321" s="16"/>
      <c r="J321" s="24"/>
      <c r="K321" s="13">
        <v>1</v>
      </c>
      <c r="L321" s="23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2</v>
      </c>
      <c r="C322" s="172" t="s">
        <v>233</v>
      </c>
      <c r="D322" s="172">
        <v>3</v>
      </c>
      <c r="E322" s="172">
        <v>27</v>
      </c>
      <c r="F322" s="172" t="s">
        <v>237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>
        <v>1</v>
      </c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2</v>
      </c>
      <c r="C323" s="172" t="s">
        <v>233</v>
      </c>
      <c r="D323" s="172">
        <v>3</v>
      </c>
      <c r="E323" s="172">
        <v>27</v>
      </c>
      <c r="F323" s="172" t="s">
        <v>237</v>
      </c>
      <c r="G323" s="23"/>
      <c r="H323" s="23"/>
      <c r="I323" s="16"/>
      <c r="J323" s="24"/>
      <c r="K323" s="13">
        <v>1</v>
      </c>
      <c r="L323" s="23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9">
        <v>1</v>
      </c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2</v>
      </c>
      <c r="C324" s="172" t="s">
        <v>233</v>
      </c>
      <c r="D324" s="172">
        <v>3</v>
      </c>
      <c r="E324" s="172">
        <v>27</v>
      </c>
      <c r="F324" s="172" t="s">
        <v>237</v>
      </c>
      <c r="G324" s="23"/>
      <c r="H324" s="23"/>
      <c r="I324" s="16"/>
      <c r="J324" s="24"/>
      <c r="K324" s="13">
        <v>1</v>
      </c>
      <c r="L324" s="23">
        <v>5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2</v>
      </c>
      <c r="C325" s="172" t="s">
        <v>233</v>
      </c>
      <c r="D325" s="172">
        <v>3</v>
      </c>
      <c r="E325" s="172">
        <v>27</v>
      </c>
      <c r="F325" s="172" t="s">
        <v>237</v>
      </c>
      <c r="G325" s="23"/>
      <c r="H325" s="23"/>
      <c r="I325" s="16"/>
      <c r="J325" s="24"/>
      <c r="K325" s="13">
        <v>1</v>
      </c>
      <c r="L325" s="23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v>1</v>
      </c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2</v>
      </c>
      <c r="C326" s="172" t="s">
        <v>233</v>
      </c>
      <c r="D326" s="172">
        <v>3</v>
      </c>
      <c r="E326" s="172">
        <v>27</v>
      </c>
      <c r="F326" s="172" t="s">
        <v>237</v>
      </c>
      <c r="G326" s="23"/>
      <c r="H326" s="23"/>
      <c r="I326" s="16"/>
      <c r="J326" s="24"/>
      <c r="K326" s="13">
        <v>1</v>
      </c>
      <c r="L326" s="23">
        <v>5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2</v>
      </c>
      <c r="C327" s="172" t="s">
        <v>233</v>
      </c>
      <c r="D327" s="172">
        <v>3</v>
      </c>
      <c r="E327" s="172">
        <v>27</v>
      </c>
      <c r="F327" s="172" t="s">
        <v>237</v>
      </c>
      <c r="G327" s="23"/>
      <c r="H327" s="23"/>
      <c r="I327" s="16"/>
      <c r="J327" s="24"/>
      <c r="K327" s="13">
        <v>1</v>
      </c>
      <c r="L327" s="23">
        <v>5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2</v>
      </c>
      <c r="C328" s="172" t="s">
        <v>233</v>
      </c>
      <c r="D328" s="172">
        <v>3</v>
      </c>
      <c r="E328" s="172">
        <v>27</v>
      </c>
      <c r="F328" s="172" t="s">
        <v>237</v>
      </c>
      <c r="G328" s="23"/>
      <c r="H328" s="23"/>
      <c r="I328" s="16"/>
      <c r="J328" s="24"/>
      <c r="K328" s="13">
        <v>1</v>
      </c>
      <c r="L328" s="23">
        <v>5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2</v>
      </c>
      <c r="C329" s="172" t="s">
        <v>233</v>
      </c>
      <c r="D329" s="172">
        <v>3</v>
      </c>
      <c r="E329" s="172">
        <v>27</v>
      </c>
      <c r="F329" s="172" t="s">
        <v>237</v>
      </c>
      <c r="G329" s="23"/>
      <c r="H329" s="23"/>
      <c r="I329" s="16"/>
      <c r="J329" s="24"/>
      <c r="K329" s="13">
        <v>1</v>
      </c>
      <c r="L329" s="23">
        <v>5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2</v>
      </c>
      <c r="C330" s="172" t="s">
        <v>233</v>
      </c>
      <c r="D330" s="172">
        <v>3</v>
      </c>
      <c r="E330" s="172">
        <v>27</v>
      </c>
      <c r="F330" s="172" t="s">
        <v>237</v>
      </c>
      <c r="G330" s="23"/>
      <c r="H330" s="23"/>
      <c r="I330" s="16"/>
      <c r="J330" s="24"/>
      <c r="K330" s="13">
        <v>1</v>
      </c>
      <c r="L330" s="23">
        <v>5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2</v>
      </c>
      <c r="C331" s="172" t="s">
        <v>233</v>
      </c>
      <c r="D331" s="172">
        <v>3</v>
      </c>
      <c r="E331" s="172">
        <v>27</v>
      </c>
      <c r="F331" s="172" t="s">
        <v>237</v>
      </c>
      <c r="G331" s="23"/>
      <c r="H331" s="23"/>
      <c r="I331" s="16"/>
      <c r="J331" s="24"/>
      <c r="K331" s="13">
        <v>1</v>
      </c>
      <c r="L331" s="23">
        <v>5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2</v>
      </c>
      <c r="C332" s="172" t="s">
        <v>233</v>
      </c>
      <c r="D332" s="172">
        <v>3</v>
      </c>
      <c r="E332" s="172">
        <v>27</v>
      </c>
      <c r="F332" s="172" t="s">
        <v>237</v>
      </c>
      <c r="G332" s="23"/>
      <c r="H332" s="23"/>
      <c r="I332" s="16"/>
      <c r="J332" s="24"/>
      <c r="K332" s="13">
        <v>1</v>
      </c>
      <c r="L332" s="23">
        <v>5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2</v>
      </c>
      <c r="C333" s="172" t="s">
        <v>233</v>
      </c>
      <c r="D333" s="172">
        <v>3</v>
      </c>
      <c r="E333" s="172">
        <v>27</v>
      </c>
      <c r="F333" s="172" t="s">
        <v>237</v>
      </c>
      <c r="G333" s="23"/>
      <c r="H333" s="23"/>
      <c r="I333" s="16"/>
      <c r="J333" s="24"/>
      <c r="K333" s="13">
        <v>1</v>
      </c>
      <c r="L333" s="23">
        <v>5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2</v>
      </c>
      <c r="C334" s="172" t="s">
        <v>233</v>
      </c>
      <c r="D334" s="172">
        <v>3</v>
      </c>
      <c r="E334" s="172">
        <v>27</v>
      </c>
      <c r="F334" s="172" t="s">
        <v>237</v>
      </c>
      <c r="G334" s="23"/>
      <c r="H334" s="23"/>
      <c r="I334" s="16"/>
      <c r="J334" s="24"/>
      <c r="K334" s="13">
        <v>1</v>
      </c>
      <c r="L334" s="23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2</v>
      </c>
      <c r="C335" s="172" t="s">
        <v>233</v>
      </c>
      <c r="D335" s="172">
        <v>3</v>
      </c>
      <c r="E335" s="172">
        <v>27</v>
      </c>
      <c r="F335" s="172" t="s">
        <v>237</v>
      </c>
      <c r="G335" s="23"/>
      <c r="H335" s="23"/>
      <c r="I335" s="16"/>
      <c r="J335" s="24"/>
      <c r="K335" s="13">
        <v>1</v>
      </c>
      <c r="L335" s="23">
        <v>5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>
        <v>2</v>
      </c>
      <c r="C336" s="172" t="s">
        <v>233</v>
      </c>
      <c r="D336" s="172">
        <v>3</v>
      </c>
      <c r="E336" s="172">
        <v>27</v>
      </c>
      <c r="F336" s="172" t="s">
        <v>237</v>
      </c>
      <c r="G336" s="23"/>
      <c r="H336" s="23"/>
      <c r="I336" s="16"/>
      <c r="J336" s="24"/>
      <c r="K336" s="13">
        <v>1</v>
      </c>
      <c r="L336" s="23">
        <v>5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2</v>
      </c>
      <c r="C337" s="172" t="s">
        <v>233</v>
      </c>
      <c r="D337" s="172">
        <v>3</v>
      </c>
      <c r="E337" s="172">
        <v>27</v>
      </c>
      <c r="F337" s="172" t="s">
        <v>237</v>
      </c>
      <c r="G337" s="23"/>
      <c r="H337" s="23"/>
      <c r="I337" s="16"/>
      <c r="J337" s="24"/>
      <c r="K337" s="13">
        <v>1</v>
      </c>
      <c r="L337" s="23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>
        <v>2</v>
      </c>
      <c r="C338" s="172" t="s">
        <v>233</v>
      </c>
      <c r="D338" s="172">
        <v>3</v>
      </c>
      <c r="E338" s="172">
        <v>27</v>
      </c>
      <c r="F338" s="172" t="s">
        <v>237</v>
      </c>
      <c r="G338" s="23"/>
      <c r="H338" s="23"/>
      <c r="I338" s="16"/>
      <c r="J338" s="24"/>
      <c r="K338" s="13">
        <v>1</v>
      </c>
      <c r="L338" s="23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2</v>
      </c>
      <c r="C339" s="172" t="s">
        <v>233</v>
      </c>
      <c r="D339" s="172">
        <v>3</v>
      </c>
      <c r="E339" s="172">
        <v>27</v>
      </c>
      <c r="F339" s="172" t="s">
        <v>237</v>
      </c>
      <c r="G339" s="23"/>
      <c r="H339" s="23"/>
      <c r="I339" s="16"/>
      <c r="J339" s="24"/>
      <c r="K339" s="13">
        <v>1</v>
      </c>
      <c r="L339" s="23">
        <v>5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>
        <v>2</v>
      </c>
      <c r="C340" s="172" t="s">
        <v>233</v>
      </c>
      <c r="D340" s="172">
        <v>3</v>
      </c>
      <c r="E340" s="172">
        <v>27</v>
      </c>
      <c r="F340" s="172" t="s">
        <v>237</v>
      </c>
      <c r="G340" s="23"/>
      <c r="H340" s="23"/>
      <c r="I340" s="16"/>
      <c r="J340" s="24"/>
      <c r="K340" s="13">
        <v>1</v>
      </c>
      <c r="L340" s="23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41:J1011">
    <cfRule type="expression" dxfId="10" priority="11">
      <formula>I341=2</formula>
    </cfRule>
  </conditionalFormatting>
  <conditionalFormatting sqref="G341:I1011">
    <cfRule type="expression" dxfId="9" priority="10">
      <formula>XFD341=2</formula>
    </cfRule>
  </conditionalFormatting>
  <conditionalFormatting sqref="G341:G1011">
    <cfRule type="expression" dxfId="8" priority="9">
      <formula>B341=2</formula>
    </cfRule>
  </conditionalFormatting>
  <conditionalFormatting sqref="H341:H1011">
    <cfRule type="expression" dxfId="7" priority="8">
      <formula>B341=2</formula>
    </cfRule>
  </conditionalFormatting>
  <conditionalFormatting sqref="J341:J1011">
    <cfRule type="expression" dxfId="6" priority="7">
      <formula>B341=2</formula>
    </cfRule>
  </conditionalFormatting>
  <conditionalFormatting sqref="J12:J340">
    <cfRule type="expression" dxfId="5" priority="6">
      <formula>I12=2</formula>
    </cfRule>
  </conditionalFormatting>
  <conditionalFormatting sqref="G12:I12 G14:I340 G13 I13">
    <cfRule type="expression" dxfId="4" priority="5">
      <formula>XFD12=2</formula>
    </cfRule>
  </conditionalFormatting>
  <conditionalFormatting sqref="G12:G340">
    <cfRule type="expression" dxfId="3" priority="4">
      <formula>B12=2</formula>
    </cfRule>
  </conditionalFormatting>
  <conditionalFormatting sqref="H12 H14:H340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40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旭区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3</v>
      </c>
      <c r="E5" s="124">
        <f>ローデータ!D4</f>
        <v>27</v>
      </c>
      <c r="F5" s="124" t="str">
        <f>ローデータ!E4</f>
        <v>金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329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303</v>
      </c>
      <c r="E13" s="124">
        <f>COUNTIFS(ローデータ!B12:B1011,2)</f>
        <v>26</v>
      </c>
      <c r="F13" s="124">
        <f>SUM(D13:E13)</f>
        <v>329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旭区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3</v>
      </c>
      <c r="D18" s="121">
        <f>ローデータ!D4</f>
        <v>27</v>
      </c>
      <c r="E18" s="121" t="str">
        <f>ローデータ!E4</f>
        <v>金</v>
      </c>
      <c r="G18" s="299">
        <f>COUNTIFS(ローデータ!B12:B1011,2)</f>
        <v>26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26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26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11</v>
      </c>
      <c r="K31" s="86">
        <f>SUMIFS(ローデータ!N12:N1011,ローデータ!$B$12:$B$1011,2,ローデータ!$K$12:$K$1011,$B$23)</f>
        <v>19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30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1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25</v>
      </c>
      <c r="G32" s="56">
        <f>SUM(B32:F32)</f>
        <v>26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旭区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68"/>
      <c r="H4" s="299">
        <f>COUNTIFS(ローデータ!B12:B1011,1)</f>
        <v>303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9</v>
      </c>
      <c r="C10" s="56">
        <f>COUNTIFS(ローデータ!$B$12:$B$1011,1,ローデータ!$H$12:$H$1011,C8)</f>
        <v>79</v>
      </c>
      <c r="D10" s="56">
        <f>COUNTIFS(ローデータ!$B$12:$B$1011,1,ローデータ!$H$12:$H$1011,D8)</f>
        <v>45</v>
      </c>
      <c r="E10" s="56">
        <f>COUNTIFS(ローデータ!$B$12:$B$1011,1,ローデータ!$H$12:$H$1011,E8)</f>
        <v>50</v>
      </c>
      <c r="F10" s="56">
        <f>COUNTIFS(ローデータ!$B$12:$B$1011,1,ローデータ!$H$12:$H$1011,F8)</f>
        <v>65</v>
      </c>
      <c r="G10" s="56">
        <f>COUNTIFS(ローデータ!$B$12:$B$1011,1,ローデータ!$H$12:$H$1011,G8)</f>
        <v>18</v>
      </c>
      <c r="H10" s="56">
        <f>COUNTIFS(ローデータ!$B$12:$B$1011,1,ローデータ!$H$12:$H$1011,H8)</f>
        <v>12</v>
      </c>
      <c r="I10" s="56">
        <f>COUNTIFS(ローデータ!$B$12:$B$1011,1,ローデータ!$H$12:$H$1011,I8)</f>
        <v>19</v>
      </c>
      <c r="J10" s="56">
        <f>COUNTIFS(ローデータ!$B$12:$B$1011,1,ローデータ!$H$12:$H$1011,J8)</f>
        <v>6</v>
      </c>
      <c r="K10" s="56">
        <f>SUM(B10:J10)</f>
        <v>303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303</v>
      </c>
      <c r="D16" s="56">
        <f>SUM(B16:C16)</f>
        <v>303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200</v>
      </c>
      <c r="C23" s="289"/>
      <c r="D23" s="288">
        <f>COUNTIFS(ローデータ!$B$12:$B$1011,1,ローデータ!$K$12:$K$1011,D21)</f>
        <v>57</v>
      </c>
      <c r="E23" s="289"/>
      <c r="F23" s="288">
        <f>COUNTIFS(ローデータ!$B$12:$B$1011,1,ローデータ!$K$12:$K$1011,F21)</f>
        <v>46</v>
      </c>
      <c r="G23" s="290"/>
      <c r="H23" s="289"/>
      <c r="I23" s="56">
        <f>SUM(B23:H23)</f>
        <v>303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40</v>
      </c>
      <c r="K29" s="86">
        <f>SUMIFS(ローデータ!N12:N1011,ローデータ!$B$12:$B$1011,1,ローデータ!$K$12:$K$1011,$B$21)</f>
        <v>102</v>
      </c>
      <c r="L29" s="86">
        <f>SUMIFS(ローデータ!O12:O1011,ローデータ!$B$12:$B$1011,1,ローデータ!$K$12:$K$1011,$B$21)</f>
        <v>51</v>
      </c>
      <c r="M29" s="86">
        <f>SUMIFS(ローデータ!P12:P1011,ローデータ!$B$12:$B$1011,1,ローデータ!$K$12:$K$1011,$B$21)</f>
        <v>38</v>
      </c>
      <c r="N29" s="86">
        <f>SUMIFS(ローデータ!Q12:Q1011,ローデータ!$B$12:$B$1011,1,ローデータ!$K$12:$K$1011,$B$21)</f>
        <v>3</v>
      </c>
      <c r="O29" s="86">
        <f>SUM(J29:N29)</f>
        <v>234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184</v>
      </c>
      <c r="C30" s="56">
        <f>COUNTIFS(ローデータ!$B$12:$B$1011,1,ローデータ!$K$12:$K$1011,$B$21,ローデータ!$L$12:$L$1011,C27)</f>
        <v>16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200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54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0</v>
      </c>
      <c r="E36" s="56">
        <f>SUM(B36:D36)</f>
        <v>57</v>
      </c>
      <c r="I36" s="161" t="s">
        <v>51</v>
      </c>
      <c r="J36" s="56">
        <f>SUMIFS(ローデータ!T12:T1011,ローデータ!$B$12:$B$1011,1,ローデータ!$K$12:$K$1011,$D$21)</f>
        <v>1</v>
      </c>
      <c r="K36" s="56">
        <f>SUMIFS(ローデータ!U12:U1011,ローデータ!$B$12:$B$1011,1,ローデータ!$K$12:$K$1011,$D$21)</f>
        <v>20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13</v>
      </c>
      <c r="O36" s="56">
        <f>SUMIFS(ローデータ!Y12:Y1011,ローデータ!$B$12:$B$1011,1,ローデータ!$K$12:$K$1011,$D$21)</f>
        <v>40</v>
      </c>
      <c r="P36" s="56">
        <f>SUMIFS(ローデータ!Z12:Z1011,ローデータ!$B$12:$B$1011,1,ローデータ!$K$12:$K$1011,$D$21)</f>
        <v>0</v>
      </c>
      <c r="Q36" s="56">
        <f>SUM(J36:P36)</f>
        <v>79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44</v>
      </c>
      <c r="C44" s="86">
        <f>COUNTIFS(ローデータ!$B$12:$B$1011,1,ローデータ!$K$12:$K$1011,$F$21,ローデータ!$L$12:$L$1011,C41)</f>
        <v>2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46</v>
      </c>
      <c r="H44" s="89">
        <f>COUNTIFS(ローデータ!$B$12:$B$1011,1,ローデータ!$K$12:$K$1011,$F$21,ローデータ!$S$12:$S$1011,H41)</f>
        <v>44</v>
      </c>
      <c r="I44" s="90">
        <f>COUNTIFS(ローデータ!$B$12:$B$1011,1,ローデータ!$K$12:$K$1011,$F$21,ローデータ!$S$12:$S$1011,I41)</f>
        <v>2</v>
      </c>
      <c r="J44" s="90">
        <f>COUNTIFS(ローデータ!$B$12:$B$1011,1,ローデータ!$K$12:$K$1011,$F$21,ローデータ!$S$12:$S$1011,J41)</f>
        <v>0</v>
      </c>
      <c r="K44" s="90">
        <f>SUM(H44:J44)</f>
        <v>46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0</v>
      </c>
      <c r="C50" s="91">
        <f>SUMIFS(ローデータ!N12:N1011,ローデータ!$B$12:$B$1011,1,ローデータ!$K$12:$K$1011,$F$21)</f>
        <v>43</v>
      </c>
      <c r="D50" s="91">
        <f>SUMIFS(ローデータ!O12:O1011,ローデータ!$B$12:$B$1011,1,ローデータ!$K$12:$K$1011,$F$21)</f>
        <v>7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2</v>
      </c>
      <c r="G50" s="93">
        <f>SUM(B50:F50)</f>
        <v>52</v>
      </c>
      <c r="H50" s="94">
        <f>SUMIFS(ローデータ!T12:T1011,ローデータ!$B$12:$B$1011,1,ローデータ!$K$12:$K$1011,$F$21)</f>
        <v>1</v>
      </c>
      <c r="I50" s="91">
        <f>SUMIFS(ローデータ!U12:U1011,ローデータ!$B$12:$B$1011,1,ローデータ!$K$12:$K$1011,$F$21)</f>
        <v>32</v>
      </c>
      <c r="J50" s="91">
        <f>SUMIFS(ローデータ!V12:V1011,ローデータ!$B$12:$B$1011,1,ローデータ!$K$12:$K$1011,$F$21)</f>
        <v>10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19</v>
      </c>
      <c r="M50" s="91">
        <f>SUMIFS(ローデータ!Y12:Y1011,ローデータ!$B$12:$B$1011,1,ローデータ!$K$12:$K$1011,$F$21)</f>
        <v>7</v>
      </c>
      <c r="N50" s="91">
        <f>SUMIFS(ローデータ!Z12:Z1011,ローデータ!$B$12:$B$1011,1,ローデータ!$K$12:$K$1011,$F$21)</f>
        <v>1</v>
      </c>
      <c r="O50" s="95">
        <f>SUM(H50:N50)</f>
        <v>70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9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9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79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79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45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45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50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50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65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65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18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18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12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19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19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6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6</v>
      </c>
    </row>
    <row r="68" spans="1:15" ht="14.1" customHeight="1" thickTop="1" x14ac:dyDescent="0.15">
      <c r="A68" s="310" t="s">
        <v>50</v>
      </c>
      <c r="B68" s="311"/>
      <c r="C68" s="100">
        <f>SUM(C59:C67)</f>
        <v>303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303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7</v>
      </c>
      <c r="D75" s="289"/>
      <c r="E75" s="288">
        <f>COUNTIFS(ローデータ!$B$12:$B$1011,1,ローデータ!$H$12:$H$1011,$A$75,ローデータ!$K$12:$K$1011,E73)</f>
        <v>0</v>
      </c>
      <c r="F75" s="289"/>
      <c r="G75" s="288">
        <f>COUNTIFS(ローデータ!$B$12:$B$1011,1,ローデータ!$H$12:$H$1011,$A$75,ローデータ!$K$12:$K$1011,G73)</f>
        <v>2</v>
      </c>
      <c r="H75" s="290"/>
      <c r="I75" s="290"/>
      <c r="J75" s="104">
        <f t="shared" ref="J75:J84" si="2">SUM(C75:I75)</f>
        <v>9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38</v>
      </c>
      <c r="D76" s="289"/>
      <c r="E76" s="288">
        <f>COUNTIFS(ローデータ!$B$12:$B$1011,1,ローデータ!$H$12:$H$1011,$A$76,ローデータ!$K$12:$K$1011,E73)</f>
        <v>21</v>
      </c>
      <c r="F76" s="289"/>
      <c r="G76" s="288">
        <f>COUNTIFS(ローデータ!$B$12:$B$1011,1,ローデータ!$H$12:$H$1011,$A$76,ローデータ!$K$12:$K$1011,G73)</f>
        <v>20</v>
      </c>
      <c r="H76" s="290"/>
      <c r="I76" s="290"/>
      <c r="J76" s="104">
        <f t="shared" si="2"/>
        <v>79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24</v>
      </c>
      <c r="D77" s="289"/>
      <c r="E77" s="288">
        <f>COUNTIFS(ローデータ!$B$12:$B$1011,1,ローデータ!$H$12:$H$1011,$A$77,ローデータ!$K$12:$K$1011,E73)</f>
        <v>10</v>
      </c>
      <c r="F77" s="289"/>
      <c r="G77" s="288">
        <f>COUNTIFS(ローデータ!$B$12:$B$1011,1,ローデータ!$H$12:$H$1011,$A$77,ローデータ!$K$12:$K$1011,G73)</f>
        <v>11</v>
      </c>
      <c r="H77" s="290"/>
      <c r="I77" s="290"/>
      <c r="J77" s="104">
        <f t="shared" si="2"/>
        <v>45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42</v>
      </c>
      <c r="D78" s="289"/>
      <c r="E78" s="288">
        <f>COUNTIFS(ローデータ!$B$12:$B$1011,1,ローデータ!$H$12:$H$1011,$A$78,ローデータ!$K$12:$K$1011,E73)</f>
        <v>3</v>
      </c>
      <c r="F78" s="289"/>
      <c r="G78" s="288">
        <f>COUNTIFS(ローデータ!$B$12:$B$1011,1,ローデータ!$H$12:$H$1011,$A$78,ローデータ!$K$12:$K$1011,G73)</f>
        <v>5</v>
      </c>
      <c r="H78" s="290"/>
      <c r="I78" s="290"/>
      <c r="J78" s="104">
        <f t="shared" si="2"/>
        <v>50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45</v>
      </c>
      <c r="D79" s="289"/>
      <c r="E79" s="288">
        <f>COUNTIFS(ローデータ!$B$12:$B$1011,1,ローデータ!$H$12:$H$1011,$A$79,ローデータ!$K$12:$K$1011,E73)</f>
        <v>12</v>
      </c>
      <c r="F79" s="289"/>
      <c r="G79" s="288">
        <f>COUNTIFS(ローデータ!$B$12:$B$1011,1,ローデータ!$H$12:$H$1011,$A$79,ローデータ!$K$12:$K$1011,G73)</f>
        <v>8</v>
      </c>
      <c r="H79" s="290"/>
      <c r="I79" s="290"/>
      <c r="J79" s="104">
        <f t="shared" si="2"/>
        <v>65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16</v>
      </c>
      <c r="D80" s="289"/>
      <c r="E80" s="288">
        <f>COUNTIFS(ローデータ!$B$12:$B$1011,1,ローデータ!$H$12:$H$1011,$A$80,ローデータ!$K$12:$K$1011,E73)</f>
        <v>2</v>
      </c>
      <c r="F80" s="289"/>
      <c r="G80" s="288">
        <f>COUNTIFS(ローデータ!$B$12:$B$1011,1,ローデータ!$H$12:$H$1011,$A$80,ローデータ!$K$12:$K$1011,G73)</f>
        <v>0</v>
      </c>
      <c r="H80" s="290"/>
      <c r="I80" s="290"/>
      <c r="J80" s="104">
        <f t="shared" si="2"/>
        <v>18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10</v>
      </c>
      <c r="D81" s="289"/>
      <c r="E81" s="288">
        <f>COUNTIFS(ローデータ!$B$12:$B$1011,1,ローデータ!$H$12:$H$1011,$A$81,ローデータ!$K$12:$K$1011,E73)</f>
        <v>2</v>
      </c>
      <c r="F81" s="289"/>
      <c r="G81" s="288">
        <f>COUNTIFS(ローデータ!$B$12:$B$1011,1,ローデータ!$H$12:$H$1011,$A$81,ローデータ!$K$12:$K$1011,G73)</f>
        <v>0</v>
      </c>
      <c r="H81" s="290"/>
      <c r="I81" s="290"/>
      <c r="J81" s="104">
        <f t="shared" si="2"/>
        <v>12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14</v>
      </c>
      <c r="D82" s="289"/>
      <c r="E82" s="288">
        <f>COUNTIFS(ローデータ!$B$12:$B$1011,1,ローデータ!$H$12:$H$1011,$A$82,ローデータ!$K$12:$K$1011,E73)</f>
        <v>5</v>
      </c>
      <c r="F82" s="289"/>
      <c r="G82" s="288">
        <f>COUNTIFS(ローデータ!$B$12:$B$1011,1,ローデータ!$H$12:$H$1011,$A$82,ローデータ!$K$12:$K$1011,G73)</f>
        <v>0</v>
      </c>
      <c r="H82" s="290"/>
      <c r="I82" s="290"/>
      <c r="J82" s="104">
        <f t="shared" si="2"/>
        <v>19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4</v>
      </c>
      <c r="D83" s="329"/>
      <c r="E83" s="328">
        <f>COUNTIFS(ローデータ!$B$12:$B$1011,1,ローデータ!$H$12:$H$1011,$A$83,ローデータ!$K$12:$K$1011,E73)</f>
        <v>2</v>
      </c>
      <c r="F83" s="329"/>
      <c r="G83" s="330">
        <f>COUNTIFS(ローデータ!$B$12:$B$1011,1,ローデータ!$H$12:$H$1011,$A$83,ローデータ!$K$12:$K$1011,G73)</f>
        <v>0</v>
      </c>
      <c r="H83" s="330"/>
      <c r="I83" s="328"/>
      <c r="J83" s="105">
        <f t="shared" si="2"/>
        <v>6</v>
      </c>
    </row>
    <row r="84" spans="1:17" ht="14.1" customHeight="1" thickTop="1" x14ac:dyDescent="0.15">
      <c r="A84" s="310" t="s">
        <v>50</v>
      </c>
      <c r="B84" s="311"/>
      <c r="C84" s="331">
        <f>SUM(C75:D83)</f>
        <v>200</v>
      </c>
      <c r="D84" s="332"/>
      <c r="E84" s="331">
        <f>SUM(E75:F83)</f>
        <v>57</v>
      </c>
      <c r="F84" s="332"/>
      <c r="G84" s="333">
        <f>SUM(G75:I83)</f>
        <v>46</v>
      </c>
      <c r="H84" s="333"/>
      <c r="I84" s="331"/>
      <c r="J84" s="106">
        <f t="shared" si="2"/>
        <v>303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3</v>
      </c>
      <c r="M92" s="88">
        <f>SUMIFS(ローデータ!$N$12:$N$1011,ローデータ!$B$12:$B$1011,1,ローデータ!$K$12:$K$1011,$B$21,ローデータ!$H$12:$H$1011,J92)</f>
        <v>5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8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7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30</v>
      </c>
      <c r="N93" s="88">
        <f>SUMIFS(ローデータ!$O$12:$O$1011,ローデータ!$B$12:$B$1011,1,ローデータ!$K$12:$K$1011,$B$21,ローデータ!$H$12:$H$1011,J93)</f>
        <v>3</v>
      </c>
      <c r="O93" s="88">
        <f>SUMIFS(ローデータ!$P$12:$P$1011,ローデータ!$B$12:$B$1011,1,ローデータ!$K$12:$K$1011,$B$21,ローデータ!$H$12:$H$1011,J93)</f>
        <v>5</v>
      </c>
      <c r="P93" s="108">
        <f>SUMIFS(ローデータ!$Q$12:$Q$1011,ローデータ!$B$12:$B$1011,1,ローデータ!$K$12:$K$1011,$B$21,ローデータ!$H$12:$H$1011,J93)</f>
        <v>2</v>
      </c>
      <c r="Q93" s="103">
        <f t="shared" si="3"/>
        <v>45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35</v>
      </c>
      <c r="D94" s="56">
        <f>COUNTIFS(ローデータ!$B$12:$B$1011,1,ローデータ!$K$12:$K$1011,$B$21,ローデータ!$L$12:$L$1011,$D$90,ローデータ!$H$12:$H$1011,A94)</f>
        <v>3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38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6</v>
      </c>
      <c r="M94" s="88">
        <f>SUMIFS(ローデータ!$N$12:$N$1011,ローデータ!$B$12:$B$1011,1,ローデータ!$K$12:$K$1011,$B$21,ローデータ!$H$12:$H$1011,J94)</f>
        <v>12</v>
      </c>
      <c r="N94" s="88">
        <f>SUMIFS(ローデータ!$O$12:$O$1011,ローデータ!$B$12:$B$1011,1,ローデータ!$K$12:$K$1011,$B$21,ローデータ!$H$12:$H$1011,J94)</f>
        <v>2</v>
      </c>
      <c r="O94" s="88">
        <f>SUMIFS(ローデータ!$P$12:$P$1011,ローデータ!$B$12:$B$1011,1,ローデータ!$K$12:$K$1011,$B$21,ローデータ!$H$12:$H$1011,J94)</f>
        <v>6</v>
      </c>
      <c r="P94" s="108">
        <f>SUMIFS(ローデータ!$Q$12:$Q$1011,ローデータ!$B$12:$B$1011,1,ローデータ!$K$12:$K$1011,$B$21,ローデータ!$H$12:$H$1011,J94)</f>
        <v>1</v>
      </c>
      <c r="Q94" s="103">
        <f t="shared" si="3"/>
        <v>27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21</v>
      </c>
      <c r="D95" s="56">
        <f>COUNTIFS(ローデータ!$B$12:$B$1011,1,ローデータ!$K$12:$K$1011,$B$21,ローデータ!$L$12:$L$1011,$D$90,ローデータ!$H$12:$H$1011,A95)</f>
        <v>3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24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4</v>
      </c>
      <c r="M95" s="88">
        <f>SUMIFS(ローデータ!$N$12:$N$1011,ローデータ!$B$12:$B$1011,1,ローデータ!$K$12:$K$1011,$B$21,ローデータ!$H$12:$H$1011,J95)</f>
        <v>23</v>
      </c>
      <c r="N95" s="88">
        <f>SUMIFS(ローデータ!$O$12:$O$1011,ローデータ!$B$12:$B$1011,1,ローデータ!$K$12:$K$1011,$B$21,ローデータ!$H$12:$H$1011,J95)</f>
        <v>10</v>
      </c>
      <c r="O95" s="88">
        <f>SUMIFS(ローデータ!$P$12:$P$1011,ローデータ!$B$12:$B$1011,1,ローデータ!$K$12:$K$1011,$B$21,ローデータ!$H$12:$H$1011,J95)</f>
        <v>18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55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36</v>
      </c>
      <c r="D96" s="56">
        <f>COUNTIFS(ローデータ!$B$12:$B$1011,1,ローデータ!$K$12:$K$1011,$B$21,ローデータ!$L$12:$L$1011,$D$90,ローデータ!$H$12:$H$1011,A96)</f>
        <v>6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42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9</v>
      </c>
      <c r="M96" s="88">
        <f>SUMIFS(ローデータ!$N$12:$N$1011,ローデータ!$B$12:$B$1011,1,ローデータ!$K$12:$K$1011,$B$21,ローデータ!$H$12:$H$1011,J96)</f>
        <v>17</v>
      </c>
      <c r="N96" s="88">
        <f>SUMIFS(ローデータ!$O$12:$O$1011,ローデータ!$B$12:$B$1011,1,ローデータ!$K$12:$K$1011,$B$21,ローデータ!$H$12:$H$1011,J96)</f>
        <v>17</v>
      </c>
      <c r="O96" s="88">
        <f>SUMIFS(ローデータ!$P$12:$P$1011,ローデータ!$B$12:$B$1011,1,ローデータ!$K$12:$K$1011,$B$21,ローデータ!$H$12:$H$1011,J96)</f>
        <v>6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49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42</v>
      </c>
      <c r="D97" s="56">
        <f>COUNTIFS(ローデータ!$B$12:$B$1011,1,ローデータ!$K$12:$K$1011,$B$21,ローデータ!$L$12:$L$1011,$D$90,ローデータ!$H$12:$H$1011,A97)</f>
        <v>3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45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6</v>
      </c>
      <c r="M97" s="88">
        <f>SUMIFS(ローデータ!$N$12:$N$1011,ローデータ!$B$12:$B$1011,1,ローデータ!$K$12:$K$1011,$B$21,ローデータ!$H$12:$H$1011,J97)</f>
        <v>3</v>
      </c>
      <c r="N97" s="88">
        <f>SUMIFS(ローデータ!$O$12:$O$1011,ローデータ!$B$12:$B$1011,1,ローデータ!$K$12:$K$1011,$B$21,ローデータ!$H$12:$H$1011,J97)</f>
        <v>8</v>
      </c>
      <c r="O97" s="88">
        <f>SUMIFS(ローデータ!$P$12:$P$1011,ローデータ!$B$12:$B$1011,1,ローデータ!$K$12:$K$1011,$B$21,ローデータ!$H$12:$H$1011,J97)</f>
        <v>1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18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16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16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3</v>
      </c>
      <c r="M98" s="88">
        <f>SUMIFS(ローデータ!$N$12:$N$1011,ローデータ!$B$12:$B$1011,1,ローデータ!$K$12:$K$1011,$B$21,ローデータ!$H$12:$H$1011,J98)</f>
        <v>3</v>
      </c>
      <c r="N98" s="88">
        <f>SUMIFS(ローデータ!$O$12:$O$1011,ローデータ!$B$12:$B$1011,1,ローデータ!$K$12:$K$1011,$B$21,ローデータ!$H$12:$H$1011,J98)</f>
        <v>4</v>
      </c>
      <c r="O98" s="88">
        <f>SUMIFS(ローデータ!$P$12:$P$1011,ローデータ!$B$12:$B$1011,1,ローデータ!$K$12:$K$1011,$B$21,ローデータ!$H$12:$H$1011,J98)</f>
        <v>2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12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9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10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2</v>
      </c>
      <c r="M99" s="88">
        <f>SUMIFS(ローデータ!$N$12:$N$1011,ローデータ!$B$12:$B$1011,1,ローデータ!$K$12:$K$1011,$B$21,ローデータ!$H$12:$H$1011,J99)</f>
        <v>9</v>
      </c>
      <c r="N99" s="88">
        <f>SUMIFS(ローデータ!$O$12:$O$1011,ローデータ!$B$12:$B$1011,1,ローデータ!$K$12:$K$1011,$B$21,ローデータ!$H$12:$H$1011,J99)</f>
        <v>5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16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14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14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2</v>
      </c>
      <c r="M100" s="88">
        <f>SUMIFS(ローデータ!$N$12:$N$1011,ローデータ!$B$12:$B$1011,1,ローデータ!$K$12:$K$1011,$B$21,ローデータ!$H$12:$H$1011,J100)</f>
        <v>0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4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4</v>
      </c>
      <c r="J101" s="155" t="s">
        <v>50</v>
      </c>
      <c r="K101" s="156"/>
      <c r="L101" s="103">
        <f>SUM(L92:L100)</f>
        <v>40</v>
      </c>
      <c r="M101" s="103">
        <f>SUM(M92:M100)</f>
        <v>102</v>
      </c>
      <c r="N101" s="103">
        <f>SUM(N92:N100)</f>
        <v>51</v>
      </c>
      <c r="O101" s="103">
        <f>SUM(O92:O100)</f>
        <v>38</v>
      </c>
      <c r="P101" s="103">
        <f>SUM(P92:P100)</f>
        <v>3</v>
      </c>
      <c r="Q101" s="103">
        <f t="shared" si="3"/>
        <v>234</v>
      </c>
    </row>
    <row r="102" spans="1:17" ht="14.1" customHeight="1" x14ac:dyDescent="0.15">
      <c r="A102" s="155" t="s">
        <v>50</v>
      </c>
      <c r="B102" s="156"/>
      <c r="C102" s="56">
        <f>SUM(C93:C101)</f>
        <v>184</v>
      </c>
      <c r="D102" s="56">
        <f>SUM(D93:D101)</f>
        <v>16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200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21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21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14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6</v>
      </c>
      <c r="O110" s="109">
        <f>SUMIFS(ローデータ!$Y$12:$Y$1011,ローデータ!$B$12:$B$1011,1,ローデータ!$K$12:$K$1011,$D$21,ローデータ!$H$12:$H$1011,H110)</f>
        <v>10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31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10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2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</v>
      </c>
      <c r="O111" s="109">
        <f>SUMIFS(ローデータ!$Y$12:$Y$1011,ローデータ!$B$12:$B$1011,1,ローデータ!$K$12:$K$1011,$D$21,ローデータ!$H$12:$H$1011,H111)</f>
        <v>7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3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2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3</v>
      </c>
      <c r="O112" s="109">
        <f>SUMIFS(ローデータ!$Y$12:$Y$1011,ローデータ!$B$12:$B$1011,1,ローデータ!$K$12:$K$1011,$D$21,ローデータ!$H$12:$H$1011,H112)</f>
        <v>5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10</v>
      </c>
      <c r="D113" s="109">
        <f>COUNTIFS(ローデータ!$B$12:$B$1011,1,ローデータ!$K$12:$K$1011,$D$21,ローデータ!$S$12:$S$1011,$D$107,ローデータ!$H$12:$H$1011,A113)</f>
        <v>2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12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0</v>
      </c>
      <c r="L113" s="109">
        <f>SUMIFS(ローデータ!$V$12:$V$1011,ローデータ!$B$12:$B$1011,1,ローデータ!$K$12:$K$1011,$D$21,ローデータ!$H$12:$H$1011,H113)</f>
        <v>3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2</v>
      </c>
      <c r="O113" s="109">
        <f>SUMIFS(ローデータ!$Y$12:$Y$1011,ローデータ!$B$12:$B$1011,1,ローデータ!$K$12:$K$1011,$D$21,ローデータ!$H$12:$H$1011,H113)</f>
        <v>9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2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2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1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2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5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5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2</v>
      </c>
      <c r="L116" s="109">
        <f>SUMIFS(ローデータ!$V$12:$V$1011,ローデータ!$B$12:$B$1011,1,ローデータ!$K$12:$K$1011,$D$21,ローデータ!$H$12:$H$1011,H116)</f>
        <v>1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1</v>
      </c>
      <c r="O116" s="109">
        <f>SUMIFS(ローデータ!$Y$12:$Y$1011,ローデータ!$B$12:$B$1011,1,ローデータ!$K$12:$K$1011,$D$21,ローデータ!$H$12:$H$1011,H116)</f>
        <v>3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7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2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2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48" t="s">
        <v>50</v>
      </c>
      <c r="B118" s="349"/>
      <c r="C118" s="109">
        <f>SUM(C109:C117)</f>
        <v>54</v>
      </c>
      <c r="D118" s="109">
        <f t="shared" ref="D118:E118" si="7">SUM(D109:D117)</f>
        <v>3</v>
      </c>
      <c r="E118" s="109">
        <f t="shared" si="7"/>
        <v>0</v>
      </c>
      <c r="F118" s="109">
        <f>SUM(C118:E118)</f>
        <v>57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20</v>
      </c>
      <c r="L118" s="109">
        <f t="shared" si="8"/>
        <v>5</v>
      </c>
      <c r="M118" s="109">
        <f t="shared" si="8"/>
        <v>0</v>
      </c>
      <c r="N118" s="109">
        <f t="shared" si="8"/>
        <v>13</v>
      </c>
      <c r="O118" s="109">
        <f t="shared" si="8"/>
        <v>40</v>
      </c>
      <c r="P118" s="109">
        <f t="shared" si="8"/>
        <v>0</v>
      </c>
      <c r="Q118" s="109">
        <f t="shared" si="5"/>
        <v>79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2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2</v>
      </c>
      <c r="I127" s="115">
        <f>COUNTIFS(ローデータ!$B$12:$B$1011,1,ローデータ!$K$12:$K$1011,$F$21,ローデータ!$S$12:$S$1011,$I$124,ローデータ!$H$12:$H$1011,A127)</f>
        <v>2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19</v>
      </c>
      <c r="D128" s="112">
        <f>COUNTIFS(ローデータ!$B$12:$B$1011,1,ローデータ!$K$12:$K$1011,$F$21,ローデータ!$L$12:$L$1011,$D$124,ローデータ!$H$12:$H$1011,A128)</f>
        <v>1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20</v>
      </c>
      <c r="I128" s="115">
        <f>COUNTIFS(ローデータ!$B$12:$B$1011,1,ローデータ!$K$12:$K$1011,$F$21,ローデータ!$S$12:$S$1011,$I$124,ローデータ!$H$12:$H$1011,A128)</f>
        <v>19</v>
      </c>
      <c r="J128" s="112">
        <f>COUNTIFS(ローデータ!$B$12:$B$1011,1,ローデータ!$K$12:$K$1011,$F$21,ローデータ!$S$12:$S$1011,$J$124,ローデータ!$H$12:$H$1011,A128)</f>
        <v>1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20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11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11</v>
      </c>
      <c r="I129" s="115">
        <f>COUNTIFS(ローデータ!$B$12:$B$1011,1,ローデータ!$K$12:$K$1011,$F$21,ローデータ!$S$12:$S$1011,$I$124,ローデータ!$H$12:$H$1011,A129)</f>
        <v>11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11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5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5</v>
      </c>
      <c r="I130" s="115">
        <f>COUNTIFS(ローデータ!$B$12:$B$1011,1,ローデータ!$K$12:$K$1011,$F$21,ローデータ!$S$12:$S$1011,$I$124,ローデータ!$H$12:$H$1011,A130)</f>
        <v>5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5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7</v>
      </c>
      <c r="D131" s="112">
        <f>COUNTIFS(ローデータ!$B$12:$B$1011,1,ローデータ!$K$12:$K$1011,$F$21,ローデータ!$L$12:$L$1011,$D$124,ローデータ!$H$12:$H$1011,A131)</f>
        <v>1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8</v>
      </c>
      <c r="I131" s="115">
        <f>COUNTIFS(ローデータ!$B$12:$B$1011,1,ローデータ!$K$12:$K$1011,$F$21,ローデータ!$S$12:$S$1011,$I$124,ローデータ!$H$12:$H$1011,A131)</f>
        <v>7</v>
      </c>
      <c r="J131" s="112">
        <f>COUNTIFS(ローデータ!$B$12:$B$1011,1,ローデータ!$K$12:$K$1011,$F$21,ローデータ!$S$12:$S$1011,$J$124,ローデータ!$H$12:$H$1011,A131)</f>
        <v>1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8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44</v>
      </c>
      <c r="D136" s="109">
        <f t="shared" ref="D136:G136" si="11">SUM(D127:D135)</f>
        <v>2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46</v>
      </c>
      <c r="I136" s="111">
        <f>SUM(I127:I135)</f>
        <v>44</v>
      </c>
      <c r="J136" s="109">
        <f>SUM(J127:J135)</f>
        <v>2</v>
      </c>
      <c r="K136" s="109">
        <f>SUM(K127:K135)</f>
        <v>0</v>
      </c>
      <c r="L136" s="109">
        <f t="shared" si="9"/>
        <v>46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2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2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2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1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3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21</v>
      </c>
      <c r="E144" s="91">
        <f>SUMIFS(ローデータ!$O$12:$O$1011,ローデータ!$B$12:$B$1011,1,ローデータ!$K$12:$K$1011,$F$21,ローデータ!$H$12:$H$1011,A144)</f>
        <v>1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22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17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11</v>
      </c>
      <c r="N144" s="91">
        <f>SUMIFS(ローデータ!$Y$12:$Y$1011,ローデータ!$B$12:$B$1011,1,ローデータ!$K$12:$K$1011,$F$21,ローデータ!$H$12:$H$1011,A144)</f>
        <v>3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33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10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1</v>
      </c>
      <c r="H145" s="116">
        <f t="shared" si="12"/>
        <v>13</v>
      </c>
      <c r="I145" s="94">
        <f>SUMIFS(ローデータ!$T$12:$T$1011,ローデータ!$B$12:$B$1011,1,ローデータ!$K$12:$K$1011,$F$21,ローデータ!$H$12:$H$1011,A145)</f>
        <v>1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3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6</v>
      </c>
      <c r="N145" s="91">
        <f>SUMIFS(ローデータ!$Y$12:$Y$1011,ローデータ!$B$12:$B$1011,1,ローデータ!$K$12:$K$1011,$F$21,ローデータ!$H$12:$H$1011,A145)</f>
        <v>4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19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5</v>
      </c>
      <c r="E146" s="91">
        <f>SUMIFS(ローデータ!$O$12:$O$1011,ローデータ!$B$12:$B$1011,1,ローデータ!$K$12:$K$1011,$F$21,ローデータ!$H$12:$H$1011,A146)</f>
        <v>0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1</v>
      </c>
      <c r="H146" s="116">
        <f t="shared" si="12"/>
        <v>6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4</v>
      </c>
      <c r="K146" s="91">
        <f>SUMIFS(ローデータ!$V$12:$V$1011,ローデータ!$B$12:$B$1011,1,ローデータ!$K$12:$K$1011,$F$21,ローデータ!$H$12:$H$1011,A146)</f>
        <v>0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1</v>
      </c>
      <c r="P146" s="56">
        <f t="shared" si="13"/>
        <v>5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5</v>
      </c>
      <c r="E147" s="91">
        <f>SUMIFS(ローデータ!$O$12:$O$1011,ローデータ!$B$12:$B$1011,1,ローデータ!$K$12:$K$1011,$F$21,ローデータ!$H$12:$H$1011,A147)</f>
        <v>4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9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4</v>
      </c>
      <c r="K147" s="91">
        <f>SUMIFS(ローデータ!$V$12:$V$1011,ローデータ!$B$12:$B$1011,1,ローデータ!$K$12:$K$1011,$F$21,ローデータ!$H$12:$H$1011,A147)</f>
        <v>5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10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43</v>
      </c>
      <c r="E152" s="56">
        <f>SUM(E143:E151)</f>
        <v>7</v>
      </c>
      <c r="F152" s="56">
        <f>SUM(F143:F151)</f>
        <v>0</v>
      </c>
      <c r="G152" s="56">
        <f>SUM(G143:G151)</f>
        <v>2</v>
      </c>
      <c r="H152" s="116">
        <f t="shared" ref="H152" si="14">SUM(C152:G152)</f>
        <v>52</v>
      </c>
      <c r="I152" s="56">
        <f t="shared" ref="I152:O152" si="15">SUM(I143:I151)</f>
        <v>1</v>
      </c>
      <c r="J152" s="56">
        <f t="shared" si="15"/>
        <v>32</v>
      </c>
      <c r="K152" s="56">
        <f t="shared" si="15"/>
        <v>10</v>
      </c>
      <c r="L152" s="56">
        <f t="shared" si="15"/>
        <v>0</v>
      </c>
      <c r="M152" s="56">
        <f t="shared" si="15"/>
        <v>19</v>
      </c>
      <c r="N152" s="56">
        <f t="shared" si="15"/>
        <v>7</v>
      </c>
      <c r="O152" s="56">
        <f t="shared" si="15"/>
        <v>1</v>
      </c>
      <c r="P152" s="56">
        <f t="shared" si="13"/>
        <v>70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200</v>
      </c>
      <c r="G159" s="289"/>
      <c r="H159" s="288">
        <f>COUNTIFS(ローデータ!$B$12:$B$1011,1,ローデータ!$I$12:$I$1011,$C$14,ローデータ!$K$12:$K$1011,H157)</f>
        <v>57</v>
      </c>
      <c r="I159" s="289"/>
      <c r="J159" s="288">
        <f>COUNTIFS(ローデータ!$B$12:$B$1011,1,ローデータ!$I$12:$I$1011,$C$14,ローデータ!$K$12:$K$1011,J157)</f>
        <v>46</v>
      </c>
      <c r="K159" s="290"/>
      <c r="L159" s="289"/>
      <c r="M159" s="56">
        <f t="shared" ref="M159:M171" si="16">SUM(F159:L159)</f>
        <v>303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200</v>
      </c>
      <c r="G171" s="289"/>
      <c r="H171" s="288">
        <f>SUM(H159:I170)</f>
        <v>57</v>
      </c>
      <c r="I171" s="289"/>
      <c r="J171" s="288">
        <f>SUM(J159:L170)</f>
        <v>46</v>
      </c>
      <c r="K171" s="290"/>
      <c r="L171" s="289"/>
      <c r="M171" s="56">
        <f t="shared" si="16"/>
        <v>303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184</v>
      </c>
      <c r="G179" s="56">
        <f>COUNTIFS(ローデータ!$B$12:$B$1011,1,ローデータ!$I$12:$I$1011,$C$14,ローデータ!$K$12:$K$1011,$B$21,ローデータ!$L$12:$L$1011,G176)</f>
        <v>16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200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184</v>
      </c>
      <c r="G191" s="56">
        <f>SUM(G179:G190)</f>
        <v>16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200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40</v>
      </c>
      <c r="G198" s="90">
        <f>SUMIFS(ローデータ!N12:N1011,ローデータ!$B$12:$B$1011,1,ローデータ!$I$12:$I$1011,$C$14,ローデータ!$K$12:$K$1011,$B$21)</f>
        <v>102</v>
      </c>
      <c r="H198" s="90">
        <f>SUMIFS(ローデータ!O12:O1011,ローデータ!$B$12:$B$1011,1,ローデータ!$I$12:$I$1011,$C$14,ローデータ!$K$12:$K$1011,$B$21)</f>
        <v>51</v>
      </c>
      <c r="I198" s="90">
        <f>SUMIFS(ローデータ!P12:P1011,ローデータ!$B$12:$B$1011,1,ローデータ!$I$12:$I$1011,$C$14,ローデータ!$K$12:$K$1011,$B$21)</f>
        <v>38</v>
      </c>
      <c r="J198" s="90">
        <f>SUMIFS(ローデータ!Q12:Q1011,ローデータ!$B$12:$B$1011,1,ローデータ!$I$12:$I$1011,$C$14,ローデータ!$K$12:$K$1011,$B$21)</f>
        <v>3</v>
      </c>
      <c r="K198" s="119">
        <f>SUM(F198:J198)</f>
        <v>234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40</v>
      </c>
      <c r="G210" s="95">
        <f t="shared" ref="G210:I210" si="19">SUM(G198:G209)</f>
        <v>102</v>
      </c>
      <c r="H210" s="95">
        <f>SUM(H198:H209)</f>
        <v>51</v>
      </c>
      <c r="I210" s="95">
        <f t="shared" si="19"/>
        <v>38</v>
      </c>
      <c r="J210" s="95">
        <f>SUM(J198:J209)</f>
        <v>3</v>
      </c>
      <c r="K210" s="119">
        <f t="shared" si="18"/>
        <v>234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54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57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54</v>
      </c>
      <c r="G228" s="56">
        <f>SUM(G216:G227)</f>
        <v>3</v>
      </c>
      <c r="H228" s="56">
        <f>SUM(H216:H227)</f>
        <v>0</v>
      </c>
      <c r="I228" s="56">
        <f t="shared" si="20"/>
        <v>57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1</v>
      </c>
      <c r="G234" s="90">
        <f>SUMIFS(ローデータ!U12:U1011,ローデータ!$B$12:$B$1011,1,ローデータ!$I$12:$I$1011,$C$14,ローデータ!$K$12:$K$1011,$D$21)</f>
        <v>20</v>
      </c>
      <c r="H234" s="90">
        <f>SUMIFS(ローデータ!V12:V1011,ローデータ!$B$12:$B$1011,1,ローデータ!$I$12:$I$1011,$C$14,ローデータ!$K$12:$K$1011,$D$21)</f>
        <v>5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13</v>
      </c>
      <c r="K234" s="90">
        <f>SUMIFS(ローデータ!Y12:Y1011,ローデータ!$B$12:$B$1011,1,ローデータ!$I$12:$I$1011,$C$14,ローデータ!$K$12:$K$1011,$D$21)</f>
        <v>40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79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20</v>
      </c>
      <c r="H246" s="95">
        <f t="shared" si="22"/>
        <v>5</v>
      </c>
      <c r="I246" s="95">
        <f>SUM(I234:I245)</f>
        <v>0</v>
      </c>
      <c r="J246" s="95">
        <f t="shared" si="22"/>
        <v>13</v>
      </c>
      <c r="K246" s="95">
        <f>SUM(K234:K245)</f>
        <v>40</v>
      </c>
      <c r="L246" s="95">
        <f t="shared" si="22"/>
        <v>0</v>
      </c>
      <c r="M246" s="56">
        <f t="shared" si="21"/>
        <v>79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44</v>
      </c>
      <c r="G254" s="56">
        <f>COUNTIFS(ローデータ!$B$12:$B$1011,1,ローデータ!$I$12:$I$1011,$C$14,ローデータ!$K$12:$K$1011,$F$21,ローデータ!$L$12:$L$1011,G251)</f>
        <v>2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46</v>
      </c>
      <c r="L254" s="56">
        <f>COUNTIFS(ローデータ!$B$12:$B$1011,1,ローデータ!$I$12:$I$1011,$C$14,ローデータ!$K$12:$K$1011,$F$21,ローデータ!$S$12:$S$1011,L251)</f>
        <v>44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46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44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46</v>
      </c>
      <c r="L266" s="95">
        <f>SUM(L254:L265)</f>
        <v>44</v>
      </c>
      <c r="M266" s="95">
        <f>SUM(M254:M265)</f>
        <v>2</v>
      </c>
      <c r="N266" s="95">
        <f>SUM(N254:N265)</f>
        <v>0</v>
      </c>
      <c r="O266" s="56">
        <f>SUM(L266:N266)</f>
        <v>46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10</v>
      </c>
      <c r="G272" s="90">
        <f>SUMIFS(ローデータ!N86:N1085,ローデータ!$B$12:$B$1011,1,ローデータ!$I$12:$I$1011,$C$14,ローデータ!$K$12:$K$1011,$F$21)</f>
        <v>17</v>
      </c>
      <c r="H272" s="90">
        <f>SUMIFS(ローデータ!O86:O1085,ローデータ!$B$12:$B$1011,1,ローデータ!$I$12:$I$1011,$C$14,ローデータ!$K$12:$K$1011,$F$21)</f>
        <v>10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1</v>
      </c>
      <c r="K272" s="96">
        <f>SUM(F272:J272)</f>
        <v>38</v>
      </c>
      <c r="L272" s="95">
        <f>SUMIFS(ローデータ!$T$12:$T$1011,ローデータ!$B$12:$B$1011,1,ローデータ!$I$12:$I$1011,$C$14,ローデータ!$K$12:$K$1011,$F$21)</f>
        <v>1</v>
      </c>
      <c r="M272" s="95">
        <f>SUMIFS(ローデータ!$U$12:$U$1011,ローデータ!$B$12:$B$1011,1,ローデータ!$I$12:$I$1011,$C$14,ローデータ!$K$12:$K$1011,$F$21)</f>
        <v>32</v>
      </c>
      <c r="N272" s="95">
        <f>SUMIFS(ローデータ!$V$12:$V$1011,ローデータ!$B$12:$B$1011,1,ローデータ!$I$12:$I$1011,$C$14,ローデータ!$K$12:$K$1011,$F$21)</f>
        <v>10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19</v>
      </c>
      <c r="Q272" s="95">
        <f>SUMIFS(ローデータ!$Y$12:$Y$1011,ローデータ!$B$12:$B$1011,1,ローデータ!$I$12:$I$1011,$C$14,ローデータ!$K$12:$K$1011,$F$21)</f>
        <v>7</v>
      </c>
      <c r="R272" s="95">
        <f>SUMIFS(ローデータ!$Z$12:$Z$1011,ローデータ!$B$12:$B$1011,1,ローデータ!$I$12:$I$1011,$C$14,ローデータ!$K$12:$K$1011,$F$21)</f>
        <v>1</v>
      </c>
      <c r="S272" s="56">
        <f>SUM(L272:R272)</f>
        <v>70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10</v>
      </c>
      <c r="G284" s="56">
        <f t="shared" ref="G284:J284" si="28">SUM(G272:G283)</f>
        <v>17</v>
      </c>
      <c r="H284" s="56">
        <f t="shared" si="28"/>
        <v>10</v>
      </c>
      <c r="I284" s="56">
        <f t="shared" si="28"/>
        <v>0</v>
      </c>
      <c r="J284" s="56">
        <f t="shared" si="28"/>
        <v>1</v>
      </c>
      <c r="K284" s="96">
        <f t="shared" si="26"/>
        <v>38</v>
      </c>
      <c r="L284" s="95">
        <f>SUM(L272:L283)</f>
        <v>1</v>
      </c>
      <c r="M284" s="95">
        <f t="shared" ref="M284:R284" si="29">SUM(M272:M283)</f>
        <v>32</v>
      </c>
      <c r="N284" s="95">
        <f t="shared" si="29"/>
        <v>10</v>
      </c>
      <c r="O284" s="95">
        <f t="shared" si="29"/>
        <v>0</v>
      </c>
      <c r="P284" s="95">
        <f t="shared" si="29"/>
        <v>19</v>
      </c>
      <c r="Q284" s="95">
        <f t="shared" si="29"/>
        <v>7</v>
      </c>
      <c r="R284" s="95">
        <f t="shared" si="29"/>
        <v>1</v>
      </c>
      <c r="S284" s="56">
        <f t="shared" si="27"/>
        <v>70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9</v>
      </c>
      <c r="H4" s="147" t="s">
        <v>53</v>
      </c>
      <c r="K4" s="299">
        <f>COUNTIFS(ローデータ!B12:B1011,1,ローデータ!G12:G1011,$G$4)</f>
        <v>33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7</v>
      </c>
      <c r="J10" s="56">
        <f>COUNTIFS(ローデータ!$B$12:$B$1011,1,ローデータ!$G$12:$G$1011,$G$4,ローデータ!$H$12:$H$1011,J8)</f>
        <v>0</v>
      </c>
      <c r="K10" s="56">
        <f>SUM(B10:J10)</f>
        <v>33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27</v>
      </c>
      <c r="C23" s="289"/>
      <c r="D23" s="288">
        <f>COUNTIFS(ローデータ!$B$12:$B$1011,1,ローデータ!$G$12:$G$1011,$G$4,ローデータ!$K$12:$K$1011,D21)</f>
        <v>2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7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7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7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7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27</v>
      </c>
      <c r="D84" s="332"/>
      <c r="E84" s="331">
        <f>SUM(E75:F83)</f>
        <v>2</v>
      </c>
      <c r="F84" s="332"/>
      <c r="G84" s="333">
        <f>SUM(G75:I83)</f>
        <v>4</v>
      </c>
      <c r="H84" s="333"/>
      <c r="I84" s="331"/>
      <c r="J84" s="106">
        <f t="shared" si="2"/>
        <v>33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3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3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4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5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7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7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7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12</v>
      </c>
      <c r="N101" s="103">
        <f>SUM(N92:N100)</f>
        <v>8</v>
      </c>
      <c r="O101" s="103">
        <f>SUM(O92:O100)</f>
        <v>6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1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2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1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1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3</v>
      </c>
      <c r="J136" s="109">
        <f>SUM(J127:J135)</f>
        <v>1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27</v>
      </c>
      <c r="G159" s="289"/>
      <c r="H159" s="288">
        <f>COUNTIFS(ローデータ!$B$12:$B$1011,1,ローデータ!$G$12:$G$1011,$G$4,ローデータ!$I$12:$I$1011,$C$14,ローデータ!$K$12:$K$1011,H157)</f>
        <v>2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27</v>
      </c>
      <c r="G171" s="289"/>
      <c r="H171" s="288">
        <f>SUM(H159:I170)</f>
        <v>2</v>
      </c>
      <c r="I171" s="289"/>
      <c r="J171" s="288">
        <f>SUM(J159:L170)</f>
        <v>4</v>
      </c>
      <c r="K171" s="290"/>
      <c r="L171" s="289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12</v>
      </c>
      <c r="H210" s="95">
        <f>SUM(H198:H209)</f>
        <v>8</v>
      </c>
      <c r="I210" s="95">
        <f t="shared" si="19"/>
        <v>6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1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3</v>
      </c>
      <c r="M266" s="95">
        <f>SUM(M254:M265)</f>
        <v>1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10</v>
      </c>
      <c r="H4" s="147" t="s">
        <v>53</v>
      </c>
      <c r="K4" s="299">
        <f>COUNTIFS(ローデータ!B12:B1011,1,ローデータ!G12:G1011,$G$4)</f>
        <v>38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26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7</v>
      </c>
      <c r="G23" s="290"/>
      <c r="H23" s="289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11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1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7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7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4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26</v>
      </c>
      <c r="D84" s="332"/>
      <c r="E84" s="331">
        <f>SUM(E75:F83)</f>
        <v>5</v>
      </c>
      <c r="F84" s="332"/>
      <c r="G84" s="333">
        <f>SUM(G75:I83)</f>
        <v>7</v>
      </c>
      <c r="H84" s="333"/>
      <c r="I84" s="331"/>
      <c r="J84" s="106">
        <f t="shared" si="2"/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1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4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2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5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4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11</v>
      </c>
      <c r="N101" s="103">
        <f>SUM(N92:N100)</f>
        <v>11</v>
      </c>
      <c r="O101" s="103">
        <f>SUM(O92:O100)</f>
        <v>2</v>
      </c>
      <c r="P101" s="103">
        <f>SUM(P92:P100)</f>
        <v>1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3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3</v>
      </c>
      <c r="O118" s="109">
        <f t="shared" si="8"/>
        <v>3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1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6</v>
      </c>
      <c r="E152" s="56">
        <f>SUM(E143:E151)</f>
        <v>0</v>
      </c>
      <c r="F152" s="56">
        <f>SUM(F143:F151)</f>
        <v>0</v>
      </c>
      <c r="G152" s="56">
        <f>SUM(G143:G151)</f>
        <v>1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26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7</v>
      </c>
      <c r="K159" s="290"/>
      <c r="L159" s="289"/>
      <c r="M159" s="56">
        <f t="shared" ref="M159:M171" si="16">SUM(F159:L159)</f>
        <v>38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26</v>
      </c>
      <c r="G171" s="289"/>
      <c r="H171" s="288">
        <f>SUM(H159:I170)</f>
        <v>5</v>
      </c>
      <c r="I171" s="289"/>
      <c r="J171" s="288">
        <f>SUM(J159:L170)</f>
        <v>7</v>
      </c>
      <c r="K171" s="290"/>
      <c r="L171" s="289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11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31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11</v>
      </c>
      <c r="H210" s="95">
        <f>SUM(H198:H209)</f>
        <v>11</v>
      </c>
      <c r="I210" s="95">
        <f t="shared" si="19"/>
        <v>2</v>
      </c>
      <c r="J210" s="95">
        <f>SUM(J198:J209)</f>
        <v>1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3</v>
      </c>
      <c r="K246" s="95">
        <f>SUM(K234:K245)</f>
        <v>3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7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7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1</v>
      </c>
      <c r="R284" s="95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11</v>
      </c>
      <c r="H4" s="147" t="s">
        <v>53</v>
      </c>
      <c r="K4" s="299">
        <f>COUNTIFS(ローデータ!B12:B1011,1,ローデータ!G12:G1011,$G$4)</f>
        <v>36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3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20</v>
      </c>
      <c r="C23" s="289"/>
      <c r="D23" s="288">
        <f>COUNTIFS(ローデータ!$B$12:$B$1011,1,ローデータ!$G$12:$G$1011,$G$4,ローデータ!$K$12:$K$1011,D21)</f>
        <v>11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2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1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310" t="s">
        <v>50</v>
      </c>
      <c r="B68" s="31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4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12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3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2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3</v>
      </c>
    </row>
    <row r="84" spans="1:17" ht="14.1" customHeight="1" thickTop="1" x14ac:dyDescent="0.15">
      <c r="A84" s="310" t="s">
        <v>50</v>
      </c>
      <c r="B84" s="311"/>
      <c r="C84" s="331">
        <f>SUM(C75:D83)</f>
        <v>20</v>
      </c>
      <c r="D84" s="332"/>
      <c r="E84" s="331">
        <f>SUM(E75:F83)</f>
        <v>11</v>
      </c>
      <c r="F84" s="332"/>
      <c r="G84" s="333">
        <f>SUM(G75:I83)</f>
        <v>5</v>
      </c>
      <c r="H84" s="333"/>
      <c r="I84" s="331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1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1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5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4</v>
      </c>
      <c r="M101" s="103">
        <f>SUM(M92:M100)</f>
        <v>8</v>
      </c>
      <c r="N101" s="103">
        <f>SUM(N92:N100)</f>
        <v>4</v>
      </c>
      <c r="O101" s="103">
        <f>SUM(O92:O100)</f>
        <v>5</v>
      </c>
      <c r="P101" s="103">
        <f>SUM(P92:P100)</f>
        <v>2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19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3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3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2</v>
      </c>
      <c r="L116" s="109">
        <f>SUMIFS(ローデータ!$V$12:$V$1011,ローデータ!$B$12:$B$1011,1,ローデータ!$G$12:$G$1011,$G$4,ローデータ!$K$12:$K$1011,$D$21,ローデータ!$H$12:$H$1011,H116)</f>
        <v>1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5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2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2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48" t="s">
        <v>50</v>
      </c>
      <c r="B118" s="349"/>
      <c r="C118" s="109">
        <f>SUM(C109:C117)</f>
        <v>11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11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6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1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1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1</v>
      </c>
      <c r="H152" s="116">
        <f t="shared" ref="H152" si="14">SUM(C152:G152)</f>
        <v>6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1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20</v>
      </c>
      <c r="G159" s="289"/>
      <c r="H159" s="288">
        <f>COUNTIFS(ローデータ!$B$12:$B$1011,1,ローデータ!$G$12:$G$1011,$G$4,ローデータ!$I$12:$I$1011,$C$14,ローデータ!$K$12:$K$1011,H157)</f>
        <v>11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36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</v>
      </c>
      <c r="G171" s="289"/>
      <c r="H171" s="288">
        <f>SUM(H159:I170)</f>
        <v>11</v>
      </c>
      <c r="I171" s="289"/>
      <c r="J171" s="288">
        <f>SUM(J159:L170)</f>
        <v>5</v>
      </c>
      <c r="K171" s="290"/>
      <c r="L171" s="289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19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2</v>
      </c>
      <c r="K198" s="119">
        <f>SUM(F198:J198)</f>
        <v>23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8</v>
      </c>
      <c r="H210" s="95">
        <f>SUM(H198:H209)</f>
        <v>4</v>
      </c>
      <c r="I210" s="95">
        <f t="shared" si="19"/>
        <v>5</v>
      </c>
      <c r="J210" s="95">
        <f>SUM(J198:J209)</f>
        <v>2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6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8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1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12</v>
      </c>
      <c r="H4" s="147" t="s">
        <v>53</v>
      </c>
      <c r="K4" s="299">
        <f>COUNTIFS(ローデータ!B12:B1011,1,ローデータ!G12:G1011,$G$4)</f>
        <v>28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20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7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10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20</v>
      </c>
      <c r="D84" s="332"/>
      <c r="E84" s="331">
        <f>SUM(E75:F83)</f>
        <v>5</v>
      </c>
      <c r="F84" s="332"/>
      <c r="G84" s="333">
        <f>SUM(G75:I83)</f>
        <v>3</v>
      </c>
      <c r="H84" s="333"/>
      <c r="I84" s="331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7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14</v>
      </c>
      <c r="N101" s="103">
        <f>SUM(N92:N100)</f>
        <v>7</v>
      </c>
      <c r="O101" s="103">
        <f>SUM(O92:O100)</f>
        <v>3</v>
      </c>
      <c r="P101" s="103">
        <f>SUM(P92:P100)</f>
        <v>0</v>
      </c>
      <c r="Q101" s="103">
        <f t="shared" si="3"/>
        <v>26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20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</v>
      </c>
      <c r="G171" s="289"/>
      <c r="H171" s="288">
        <f>SUM(H159:I170)</f>
        <v>5</v>
      </c>
      <c r="I171" s="289"/>
      <c r="J171" s="288">
        <f>SUM(J159:L170)</f>
        <v>3</v>
      </c>
      <c r="K171" s="290"/>
      <c r="L171" s="289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14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14</v>
      </c>
      <c r="H210" s="95">
        <f>SUM(H198:H209)</f>
        <v>7</v>
      </c>
      <c r="I210" s="95">
        <f t="shared" si="19"/>
        <v>3</v>
      </c>
      <c r="J210" s="95">
        <f>SUM(J198:J209)</f>
        <v>0</v>
      </c>
      <c r="K210" s="119">
        <f t="shared" si="18"/>
        <v>26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0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13</v>
      </c>
      <c r="H4" s="147" t="s">
        <v>53</v>
      </c>
      <c r="K4" s="299">
        <f>COUNTIFS(ローデータ!B12:B1011,1,ローデータ!G12:G1011,$G$4)</f>
        <v>20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20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20</v>
      </c>
      <c r="D16" s="56">
        <f>SUM(B16:C16)</f>
        <v>20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15</v>
      </c>
      <c r="C23" s="289"/>
      <c r="D23" s="288">
        <f>COUNTIFS(ローデータ!$B$12:$B$1011,1,ローデータ!$G$12:$G$1011,$G$4,ローデータ!$K$12:$K$1011,D21)</f>
        <v>1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310" t="s">
        <v>50</v>
      </c>
      <c r="B68" s="311"/>
      <c r="C68" s="100">
        <f>SUM(C59:C67)</f>
        <v>20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2</v>
      </c>
      <c r="H79" s="290"/>
      <c r="I79" s="290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2</v>
      </c>
    </row>
    <row r="84" spans="1:17" ht="14.1" customHeight="1" thickTop="1" x14ac:dyDescent="0.15">
      <c r="A84" s="310" t="s">
        <v>50</v>
      </c>
      <c r="B84" s="311"/>
      <c r="C84" s="331">
        <f>SUM(C75:D83)</f>
        <v>15</v>
      </c>
      <c r="D84" s="332"/>
      <c r="E84" s="331">
        <f>SUM(E75:F83)</f>
        <v>1</v>
      </c>
      <c r="F84" s="332"/>
      <c r="G84" s="333">
        <f>SUM(G75:I83)</f>
        <v>4</v>
      </c>
      <c r="H84" s="333"/>
      <c r="I84" s="331"/>
      <c r="J84" s="106">
        <f t="shared" si="2"/>
        <v>20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4</v>
      </c>
      <c r="M101" s="103">
        <f>SUM(M92:M100)</f>
        <v>6</v>
      </c>
      <c r="N101" s="103">
        <f>SUM(N92:N100)</f>
        <v>2</v>
      </c>
      <c r="O101" s="103">
        <f>SUM(O92:O100)</f>
        <v>4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15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3</v>
      </c>
      <c r="J136" s="109">
        <f>SUM(J127:J135)</f>
        <v>1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15</v>
      </c>
      <c r="G159" s="289"/>
      <c r="H159" s="288">
        <f>COUNTIFS(ローデータ!$B$12:$B$1011,1,ローデータ!$G$12:$G$1011,$G$4,ローデータ!$I$12:$I$1011,$C$14,ローデータ!$K$12:$K$1011,H157)</f>
        <v>1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20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15</v>
      </c>
      <c r="G171" s="289"/>
      <c r="H171" s="288">
        <f>SUM(H159:I170)</f>
        <v>1</v>
      </c>
      <c r="I171" s="289"/>
      <c r="J171" s="288">
        <f>SUM(J159:L170)</f>
        <v>4</v>
      </c>
      <c r="K171" s="290"/>
      <c r="L171" s="289"/>
      <c r="M171" s="56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6</v>
      </c>
      <c r="H210" s="95">
        <f>SUM(H198:H209)</f>
        <v>2</v>
      </c>
      <c r="I210" s="95">
        <f t="shared" si="19"/>
        <v>4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3</v>
      </c>
      <c r="M266" s="95">
        <f>SUM(M254:M265)</f>
        <v>1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14</v>
      </c>
      <c r="H4" s="147" t="s">
        <v>53</v>
      </c>
      <c r="K4" s="299">
        <f>COUNTIFS(ローデータ!B12:B1011,1,ローデータ!G12:G1011,$G$4)</f>
        <v>30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19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6</v>
      </c>
      <c r="G23" s="290"/>
      <c r="H23" s="289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2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3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6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2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4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19</v>
      </c>
      <c r="D84" s="332"/>
      <c r="E84" s="331">
        <f>SUM(E75:F83)</f>
        <v>5</v>
      </c>
      <c r="F84" s="332"/>
      <c r="G84" s="333">
        <f>SUM(G75:I83)</f>
        <v>6</v>
      </c>
      <c r="H84" s="333"/>
      <c r="I84" s="331"/>
      <c r="J84" s="106">
        <f t="shared" si="2"/>
        <v>30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4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3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11</v>
      </c>
      <c r="N101" s="103">
        <f>SUM(N92:N100)</f>
        <v>4</v>
      </c>
      <c r="O101" s="103">
        <f>SUM(O92:O100)</f>
        <v>4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2</v>
      </c>
      <c r="N145" s="91">
        <f>SUMIFS(ローデータ!$Y$12:$Y$1011,ローデータ!$B$12:$B$1011,1,ローデータ!$G$12:$G$1011,$G$4,ローデータ!$K$12:$K$1011,$F$21,ローデータ!$H$12:$H$1011,A145)</f>
        <v>2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7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4</v>
      </c>
      <c r="L152" s="56">
        <f t="shared" si="15"/>
        <v>0</v>
      </c>
      <c r="M152" s="56">
        <f t="shared" si="15"/>
        <v>4</v>
      </c>
      <c r="N152" s="56">
        <f t="shared" si="15"/>
        <v>2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19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6</v>
      </c>
      <c r="K159" s="290"/>
      <c r="L159" s="289"/>
      <c r="M159" s="56">
        <f t="shared" ref="M159:M171" si="16">SUM(F159:L159)</f>
        <v>30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19</v>
      </c>
      <c r="G171" s="289"/>
      <c r="H171" s="288">
        <f>SUM(H159:I170)</f>
        <v>5</v>
      </c>
      <c r="I171" s="289"/>
      <c r="J171" s="288">
        <f>SUM(J159:L170)</f>
        <v>6</v>
      </c>
      <c r="K171" s="290"/>
      <c r="L171" s="289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19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11</v>
      </c>
      <c r="H210" s="95">
        <f>SUM(H198:H209)</f>
        <v>4</v>
      </c>
      <c r="I210" s="95">
        <f t="shared" si="19"/>
        <v>4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1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2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1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4</v>
      </c>
      <c r="O284" s="95">
        <f t="shared" si="29"/>
        <v>0</v>
      </c>
      <c r="P284" s="95">
        <f t="shared" si="29"/>
        <v>4</v>
      </c>
      <c r="Q284" s="95">
        <f t="shared" si="29"/>
        <v>2</v>
      </c>
      <c r="R284" s="95">
        <f t="shared" si="29"/>
        <v>0</v>
      </c>
      <c r="S284" s="56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15</v>
      </c>
      <c r="H4" s="147" t="s">
        <v>53</v>
      </c>
      <c r="K4" s="299">
        <f>COUNTIFS(ローデータ!B12:B1011,1,ローデータ!G12:G1011,$G$4)</f>
        <v>39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25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8</v>
      </c>
      <c r="G23" s="290"/>
      <c r="H23" s="289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8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7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5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2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7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11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6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2</v>
      </c>
      <c r="H79" s="290"/>
      <c r="I79" s="290"/>
      <c r="J79" s="104">
        <f t="shared" si="2"/>
        <v>10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4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25</v>
      </c>
      <c r="D84" s="332"/>
      <c r="E84" s="331">
        <f>SUM(E75:F83)</f>
        <v>6</v>
      </c>
      <c r="F84" s="332"/>
      <c r="G84" s="333">
        <f>SUM(G75:I83)</f>
        <v>8</v>
      </c>
      <c r="H84" s="333"/>
      <c r="I84" s="331"/>
      <c r="J84" s="106">
        <f t="shared" si="2"/>
        <v>39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12</v>
      </c>
      <c r="N101" s="103">
        <f>SUM(N92:N100)</f>
        <v>9</v>
      </c>
      <c r="O101" s="103">
        <f>SUM(O92:O100)</f>
        <v>5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2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2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2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2</v>
      </c>
      <c r="I127" s="115">
        <f>COUNTIFS(ローデータ!$B$12:$B$1011,1,ローデータ!$G$12:$G$1011,$G$4,ローデータ!$K$12:$K$1011,$F$21,ローデータ!$S$12:$S$1011,$I$124,ローデータ!$H$12:$H$1011,A127)</f>
        <v>2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8</v>
      </c>
      <c r="J136" s="109">
        <f>SUM(J127:J135)</f>
        <v>0</v>
      </c>
      <c r="K136" s="109">
        <f>SUM(K127:K135)</f>
        <v>0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2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2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2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1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3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2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0</v>
      </c>
      <c r="L152" s="56">
        <f t="shared" si="15"/>
        <v>0</v>
      </c>
      <c r="M152" s="56">
        <f t="shared" si="15"/>
        <v>5</v>
      </c>
      <c r="N152" s="56">
        <f t="shared" si="15"/>
        <v>1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25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8</v>
      </c>
      <c r="K159" s="290"/>
      <c r="L159" s="289"/>
      <c r="M159" s="56">
        <f t="shared" ref="M159:M171" si="16">SUM(F159:L159)</f>
        <v>39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25</v>
      </c>
      <c r="G171" s="289"/>
      <c r="H171" s="288">
        <f>SUM(H159:I170)</f>
        <v>6</v>
      </c>
      <c r="I171" s="289"/>
      <c r="J171" s="288">
        <f>SUM(J159:L170)</f>
        <v>8</v>
      </c>
      <c r="K171" s="290"/>
      <c r="L171" s="289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24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12</v>
      </c>
      <c r="H210" s="95">
        <f>SUM(H198:H209)</f>
        <v>9</v>
      </c>
      <c r="I210" s="95">
        <f t="shared" si="19"/>
        <v>5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2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8</v>
      </c>
      <c r="M266" s="95">
        <f>SUM(M254:M265)</f>
        <v>0</v>
      </c>
      <c r="N266" s="95">
        <f>SUM(N254:N265)</f>
        <v>0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7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5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3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8</v>
      </c>
      <c r="L284" s="95">
        <f>SUM(L272:L283)</f>
        <v>0</v>
      </c>
      <c r="M284" s="95">
        <f t="shared" ref="M284:R284" si="29">SUM(M272:M283)</f>
        <v>7</v>
      </c>
      <c r="N284" s="95">
        <f t="shared" si="29"/>
        <v>0</v>
      </c>
      <c r="O284" s="95">
        <f t="shared" si="29"/>
        <v>0</v>
      </c>
      <c r="P284" s="95">
        <f t="shared" si="29"/>
        <v>5</v>
      </c>
      <c r="Q284" s="95">
        <f t="shared" si="29"/>
        <v>1</v>
      </c>
      <c r="R284" s="95">
        <f t="shared" si="29"/>
        <v>0</v>
      </c>
      <c r="S284" s="56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16</v>
      </c>
      <c r="H4" s="147" t="s">
        <v>53</v>
      </c>
      <c r="K4" s="299">
        <f>COUNTIFS(ローデータ!B12:B1011,1,ローデータ!G12:G1011,$G$4)</f>
        <v>28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14</v>
      </c>
      <c r="C23" s="289"/>
      <c r="D23" s="288">
        <f>COUNTIFS(ローデータ!$B$12:$B$1011,1,ローデータ!$G$12:$G$1011,$G$4,ローデータ!$K$12:$K$1011,D21)</f>
        <v>10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4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14</v>
      </c>
      <c r="D84" s="332"/>
      <c r="E84" s="331">
        <f>SUM(E75:F83)</f>
        <v>10</v>
      </c>
      <c r="F84" s="332"/>
      <c r="G84" s="333">
        <f>SUM(G75:I83)</f>
        <v>4</v>
      </c>
      <c r="H84" s="333"/>
      <c r="I84" s="331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7</v>
      </c>
      <c r="N101" s="103">
        <f>SUM(N92:N100)</f>
        <v>1</v>
      </c>
      <c r="O101" s="103">
        <f>SUM(O92:O100)</f>
        <v>4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9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1</v>
      </c>
      <c r="M118" s="109">
        <f t="shared" si="8"/>
        <v>0</v>
      </c>
      <c r="N118" s="109">
        <f t="shared" si="8"/>
        <v>2</v>
      </c>
      <c r="O118" s="109">
        <f t="shared" si="8"/>
        <v>7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14</v>
      </c>
      <c r="G159" s="289"/>
      <c r="H159" s="288">
        <f>COUNTIFS(ローデータ!$B$12:$B$1011,1,ローデータ!$G$12:$G$1011,$G$4,ローデータ!$I$12:$I$1011,$C$14,ローデータ!$K$12:$K$1011,H157)</f>
        <v>10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28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14</v>
      </c>
      <c r="G171" s="289"/>
      <c r="H171" s="288">
        <f>SUM(H159:I170)</f>
        <v>10</v>
      </c>
      <c r="I171" s="289"/>
      <c r="J171" s="288">
        <f>SUM(J159:L170)</f>
        <v>4</v>
      </c>
      <c r="K171" s="290"/>
      <c r="L171" s="289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7</v>
      </c>
      <c r="H210" s="95">
        <f>SUM(H198:H209)</f>
        <v>1</v>
      </c>
      <c r="I210" s="95">
        <f t="shared" si="19"/>
        <v>4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9</v>
      </c>
      <c r="G228" s="56">
        <f>SUM(G216:G227)</f>
        <v>1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1</v>
      </c>
      <c r="I246" s="95">
        <f>SUM(I234:I245)</f>
        <v>0</v>
      </c>
      <c r="J246" s="95">
        <f t="shared" si="22"/>
        <v>2</v>
      </c>
      <c r="K246" s="95">
        <f>SUM(K234:K245)</f>
        <v>7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17</v>
      </c>
      <c r="H4" s="147" t="s">
        <v>53</v>
      </c>
      <c r="K4" s="299">
        <f>COUNTIFS(ローデータ!B12:B1011,1,ローデータ!G12:G1011,$G$4)</f>
        <v>35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26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3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5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26</v>
      </c>
      <c r="D84" s="332"/>
      <c r="E84" s="331">
        <f>SUM(E75:F83)</f>
        <v>5</v>
      </c>
      <c r="F84" s="332"/>
      <c r="G84" s="333">
        <f>SUM(G75:I83)</f>
        <v>4</v>
      </c>
      <c r="H84" s="333"/>
      <c r="I84" s="331"/>
      <c r="J84" s="106">
        <f t="shared" si="2"/>
        <v>35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3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3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3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3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4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7</v>
      </c>
      <c r="M101" s="103">
        <f>SUM(M92:M100)</f>
        <v>14</v>
      </c>
      <c r="N101" s="103">
        <f>SUM(N92:N100)</f>
        <v>4</v>
      </c>
      <c r="O101" s="103">
        <f>SUM(O92:O100)</f>
        <v>5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26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35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26</v>
      </c>
      <c r="G171" s="289"/>
      <c r="H171" s="288">
        <f>SUM(H159:I170)</f>
        <v>5</v>
      </c>
      <c r="I171" s="289"/>
      <c r="J171" s="288">
        <f>SUM(J159:L170)</f>
        <v>4</v>
      </c>
      <c r="K171" s="290"/>
      <c r="L171" s="289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22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7</v>
      </c>
      <c r="G210" s="95">
        <f t="shared" ref="G210:I210" si="19">SUM(G198:G209)</f>
        <v>14</v>
      </c>
      <c r="H210" s="95">
        <f>SUM(H198:H209)</f>
        <v>4</v>
      </c>
      <c r="I210" s="95">
        <f t="shared" si="19"/>
        <v>5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1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18</v>
      </c>
      <c r="H4" s="147" t="s">
        <v>53</v>
      </c>
      <c r="K4" s="299">
        <f>COUNTIFS(ローデータ!B12:B1011,1,ローデータ!G12:G1011,$G$4)</f>
        <v>16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16</v>
      </c>
      <c r="D16" s="56">
        <f>SUM(B16:C16)</f>
        <v>16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8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8</v>
      </c>
      <c r="D84" s="332"/>
      <c r="E84" s="331">
        <f>SUM(E75:F83)</f>
        <v>7</v>
      </c>
      <c r="F84" s="332"/>
      <c r="G84" s="333">
        <f>SUM(G75:I83)</f>
        <v>1</v>
      </c>
      <c r="H84" s="333"/>
      <c r="I84" s="331"/>
      <c r="J84" s="106">
        <f t="shared" si="2"/>
        <v>16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7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9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4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10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8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8</v>
      </c>
      <c r="G171" s="289"/>
      <c r="H171" s="288">
        <f>SUM(H159:I170)</f>
        <v>7</v>
      </c>
      <c r="I171" s="289"/>
      <c r="J171" s="288">
        <f>SUM(J159:L170)</f>
        <v>1</v>
      </c>
      <c r="K171" s="290"/>
      <c r="L171" s="289"/>
      <c r="M171" s="56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8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6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</v>
      </c>
      <c r="G210" s="95">
        <f t="shared" ref="G210:I210" si="19">SUM(G198:G209)</f>
        <v>7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10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2020-06-03T04:10:05Z</dcterms:created>
  <dcterms:modified xsi:type="dcterms:W3CDTF">2020-06-03T04:10:11Z</dcterms:modified>
</cp:coreProperties>
</file>