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F13" i="33" l="1"/>
  <c r="O52" i="33"/>
  <c r="K46" i="33"/>
  <c r="G46" i="33"/>
  <c r="Q38" i="33"/>
  <c r="G32" i="33"/>
  <c r="O31" i="33"/>
  <c r="I25" i="33"/>
  <c r="G52" i="33"/>
  <c r="E38" i="33"/>
  <c r="J64" i="73" l="1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J68" i="36" l="1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84" i="48" s="1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I228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Q118" i="39"/>
  <c r="M171" i="39"/>
  <c r="O68" i="36"/>
  <c r="P152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Q118" i="36" s="1"/>
  <c r="F171" i="36"/>
  <c r="M171" i="36" s="1"/>
  <c r="F228" i="36"/>
  <c r="I228" i="36" s="1"/>
  <c r="F246" i="36"/>
  <c r="M246" i="36" s="1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M246" i="39" s="1"/>
  <c r="K256" i="39"/>
  <c r="K260" i="39"/>
  <c r="K264" i="39"/>
  <c r="S273" i="39"/>
  <c r="S277" i="39"/>
  <c r="S283" i="39"/>
  <c r="M101" i="36"/>
  <c r="Q101" i="36" s="1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H102" i="36" s="1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K210" i="36" s="1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36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Q118" i="42"/>
  <c r="L136" i="42"/>
  <c r="P152" i="42"/>
  <c r="M246" i="42"/>
  <c r="K266" i="45"/>
  <c r="H127" i="42"/>
  <c r="H143" i="42"/>
  <c r="H210" i="42"/>
  <c r="K210" i="42" s="1"/>
  <c r="F266" i="42"/>
  <c r="J266" i="42"/>
  <c r="N266" i="42"/>
  <c r="O266" i="42" s="1"/>
  <c r="G266" i="42"/>
  <c r="K272" i="42"/>
  <c r="S272" i="42"/>
  <c r="O61" i="45"/>
  <c r="G102" i="45"/>
  <c r="H101" i="45"/>
  <c r="Q118" i="45"/>
  <c r="H136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M171" i="45" s="1"/>
  <c r="H191" i="45"/>
  <c r="F228" i="45"/>
  <c r="I228" i="45" s="1"/>
  <c r="H246" i="45"/>
  <c r="K198" i="42"/>
  <c r="G44" i="45"/>
  <c r="G50" i="45"/>
  <c r="O59" i="45"/>
  <c r="J75" i="45"/>
  <c r="C84" i="45"/>
  <c r="J84" i="45" s="1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F118" i="45" s="1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K210" i="51"/>
  <c r="I228" i="51"/>
  <c r="M246" i="51"/>
  <c r="O60" i="48"/>
  <c r="L118" i="48"/>
  <c r="Q118" i="48" s="1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Q118" i="51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J84" i="54" s="1"/>
  <c r="L101" i="54"/>
  <c r="C118" i="54"/>
  <c r="F118" i="54" s="1"/>
  <c r="F284" i="45"/>
  <c r="K284" i="45" s="1"/>
  <c r="L101" i="48"/>
  <c r="Q101" i="48" s="1"/>
  <c r="F191" i="48"/>
  <c r="F266" i="48"/>
  <c r="K266" i="48" s="1"/>
  <c r="L101" i="51"/>
  <c r="Q101" i="51" s="1"/>
  <c r="I136" i="51"/>
  <c r="L136" i="51" s="1"/>
  <c r="I152" i="51"/>
  <c r="P152" i="51" s="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Q101" i="57"/>
  <c r="K210" i="57"/>
  <c r="K266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J84" i="57"/>
  <c r="Q118" i="57"/>
  <c r="O266" i="57"/>
  <c r="O60" i="54"/>
  <c r="C102" i="54"/>
  <c r="H102" i="54" s="1"/>
  <c r="C136" i="54"/>
  <c r="H136" i="54" s="1"/>
  <c r="H127" i="54"/>
  <c r="H128" i="54"/>
  <c r="H152" i="54"/>
  <c r="M171" i="54"/>
  <c r="K191" i="54"/>
  <c r="I228" i="54"/>
  <c r="M246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H102" i="61" s="1"/>
  <c r="C136" i="61"/>
  <c r="H136" i="61" s="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H136" i="67" s="1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01" i="70" s="1"/>
  <c r="Q110" i="70"/>
  <c r="J118" i="70"/>
  <c r="P143" i="70"/>
  <c r="I152" i="70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I228" i="39" l="1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<sst xmlns="http://schemas.openxmlformats.org/spreadsheetml/2006/main" count="20017" uniqueCount="238">
  <si>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</si>
  <si>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</si>
  <si>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</si>
  <si>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</si>
  <si>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</si>
  <si>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</si>
  <si>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</si>
  <si>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</si>
  <si>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</si>
  <si>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</si>
  <si>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</si>
  <si>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</si>
  <si>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</si>
  <si>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</si>
  <si>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</si>
  <si>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</si>
  <si>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</si>
  <si>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</si>
  <si>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</si>
  <si>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</si>
  <si>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</si>
  <si>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</si>
  <si>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</si>
  <si>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</si>
  <si>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</si>
  <si>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</si>
  <si>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</si>
  <si>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</si>
  <si>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</si>
  <si>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</si>
  <si>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</si>
  <si>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</si>
  <si>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</si>
  <si>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</si>
  <si>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</si>
  <si>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</si>
  <si>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</si>
  <si>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</si>
  <si>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</si>
  <si>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</si>
  <si>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</si>
  <si>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</si>
  <si>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</si>
  <si>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</si>
  <si>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</si>
  <si>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</si>
  <si>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</si>
  <si>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</si>
  <si>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</si>
  <si>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</si>
  <si>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</si>
  <si>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</si>
  <si>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</si>
  <si>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</si>
  <si>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</si>
  <si>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</si>
  <si>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</si>
  <si>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</si>
  <si>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</si>
  <si>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</si>
  <si>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</si>
  <si>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</si>
  <si>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</si>
  <si>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</si>
  <si>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</si>
  <si>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</si>
  <si>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</si>
  <si>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</si>
  <si>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</si>
  <si>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</si>
  <si>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</si>
  <si>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</si>
  <si>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</si>
  <si>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</si>
  <si>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</si>
  <si>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</si>
  <si>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</si>
  <si>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</si>
  <si>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</si>
  <si>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</si>
  <si>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</si>
  <si>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</si>
  <si>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</si>
  <si>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</si>
  <si>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</si>
  <si>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</si>
  <si>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</si>
  <si>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</si>
  <si>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</si>
  <si>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</si>
  <si>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</si>
  <si>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</si>
  <si>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</si>
  <si>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</si>
  <si>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</si>
  <si>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</si>
  <si>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</si>
  <si>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</si>
  <si>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</si>
  <si>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</si>
  <si>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</si>
  <si>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</si>
  <si>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</si>
  <si>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</si>
  <si>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</si>
  <si>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</si>
  <si>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</si>
  <si>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</si>
  <si>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</si>
  <si>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</si>
  <si>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</si>
  <si>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</si>
  <si>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</si>
  <si>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</si>
  <si>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</si>
  <si>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</si>
  <si>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</si>
  <si>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</si>
  <si>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</si>
  <si>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</si>
  <si>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</si>
  <si>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</si>
  <si>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</si>
  <si>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</si>
  <si>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</si>
  <si>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</si>
  <si>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</si>
  <si>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</si>
  <si>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</si>
  <si>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</si>
  <si>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</si>
  <si>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</si>
  <si>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</si>
  <si>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</si>
  <si>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</si>
  <si>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</si>
  <si>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</si>
  <si>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</si>
  <si>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</si>
  <si>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</si>
  <si>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</si>
  <si>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</si>
  <si>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</si>
  <si>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</si>
  <si>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</si>
  <si>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</si>
  <si>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</si>
  <si>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</si>
  <si>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</si>
  <si>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</si>
  <si>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</si>
  <si>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</si>
  <si>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</si>
  <si>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</si>
  <si>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</si>
  <si>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</si>
  <si>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</si>
  <si>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</si>
  <si>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</si>
  <si>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</si>
  <si>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</si>
  <si>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</si>
  <si>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</si>
  <si>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</si>
  <si>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</si>
  <si>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</si>
  <si>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</si>
  <si>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</si>
  <si>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</si>
  <si>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</si>
  <si>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</si>
  <si>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</si>
  <si>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</si>
  <si>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</si>
  <si>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</si>
  <si>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</si>
  <si>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</si>
  <si>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</si>
  <si>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</si>
  <si>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</si>
  <si>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</si>
  <si>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</si>
  <si>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</si>
  <si>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</si>
  <si>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</si>
  <si>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</si>
  <si>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</si>
  <si>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</si>
  <si>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</si>
  <si>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</si>
  <si>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</si>
  <si>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</si>
  <si>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</si>
  <si>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</si>
  <si>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</si>
  <si>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</si>
  <si>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</si>
  <si>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</si>
  <si>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</si>
  <si>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</si>
  <si>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</si>
  <si>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</si>
  <si>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</si>
  <si>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</si>
  <si>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</si>
  <si>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</si>
  <si>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</si>
  <si>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</si>
  <si>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</si>
  <si>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</si>
  <si>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</si>
  <si>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</si>
  <si>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</si>
  <si>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</si>
  <si>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</si>
  <si>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</si>
  <si>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</si>
  <si>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</si>
  <si>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</si>
  <si>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</si>
  <si>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</si>
  <si>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</si>
  <si>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</si>
  <si>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</si>
  <si>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</si>
  <si>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</si>
  <si>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</si>
  <si>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</si>
  <si>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</si>
  <si>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</si>
  <si>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</si>
  <si>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</si>
  <si>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</si>
  <si>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</si>
  <si>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</si>
  <si>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№</t>
    <phoneticPr fontId="4"/>
  </si>
  <si>
    <t>カード類補記対応業務関係</t>
    <phoneticPr fontId="1"/>
  </si>
  <si>
    <t>東成区</t>
    <rPh sb="0" eb="3">
      <t>ヒガシナリク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</si>
</sst>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17" name="角丸四角形 1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1" name="角丸四角形 20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26" name="角丸四角形 25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B4" sqref="B4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8" t="s">
        <v>237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233</v>
      </c>
      <c r="C4" s="172">
        <v>1</v>
      </c>
      <c r="D4" s="172">
        <v>26</v>
      </c>
      <c r="E4" s="172" t="s">
        <v>234</v>
      </c>
    </row>
    <row r="5" spans="1:27" ht="15.95" customHeight="1" x14ac:dyDescent="0.15"/>
    <row r="6" spans="1:27" s="25" customFormat="1" ht="15.95" customHeight="1" x14ac:dyDescent="0.15">
      <c r="A6" s="208" t="s">
        <v>235</v>
      </c>
      <c r="B6" s="208" t="s">
        <v>37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45</v>
      </c>
      <c r="M7" s="195"/>
      <c r="N7" s="195"/>
      <c r="O7" s="195"/>
      <c r="P7" s="195"/>
      <c r="Q7" s="195"/>
      <c r="R7" s="195"/>
      <c r="S7" s="195" t="s">
        <v>44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38</v>
      </c>
      <c r="C9" s="180"/>
      <c r="D9" s="180"/>
      <c r="E9" s="180"/>
      <c r="F9" s="197"/>
      <c r="G9" s="202" t="s">
        <v>7</v>
      </c>
      <c r="H9" s="202" t="s">
        <v>39</v>
      </c>
      <c r="I9" s="200" t="s">
        <v>17</v>
      </c>
      <c r="J9" s="201"/>
      <c r="K9" s="184"/>
      <c r="L9" s="173" t="s">
        <v>26</v>
      </c>
      <c r="M9" s="174" t="s">
        <v>34</v>
      </c>
      <c r="N9" s="175"/>
      <c r="O9" s="175"/>
      <c r="P9" s="175"/>
      <c r="Q9" s="175"/>
      <c r="R9" s="170"/>
      <c r="S9" s="173" t="s">
        <v>27</v>
      </c>
      <c r="T9" s="174" t="s">
        <v>33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31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236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>
        <v>2</v>
      </c>
      <c r="D12" s="22">
        <v>1</v>
      </c>
      <c r="E12" s="22">
        <v>26</v>
      </c>
      <c r="F12" s="16" t="s">
        <v>5</v>
      </c>
      <c r="G12" s="23">
        <v>9</v>
      </c>
      <c r="H12" s="23">
        <v>3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2</v>
      </c>
      <c r="D13" s="22">
        <v>1</v>
      </c>
      <c r="E13" s="22">
        <v>26</v>
      </c>
      <c r="F13" s="16" t="s">
        <v>5</v>
      </c>
      <c r="G13" s="23">
        <v>9</v>
      </c>
      <c r="H13" s="23">
        <v>3</v>
      </c>
      <c r="I13" s="16">
        <v>2</v>
      </c>
      <c r="J13" s="24"/>
      <c r="K13" s="13">
        <v>2</v>
      </c>
      <c r="L13" s="23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9">
        <v>0</v>
      </c>
      <c r="S13" s="23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>
        <v>2</v>
      </c>
      <c r="D14" s="22">
        <v>1</v>
      </c>
      <c r="E14" s="22">
        <v>26</v>
      </c>
      <c r="F14" s="16" t="s">
        <v>5</v>
      </c>
      <c r="G14" s="23">
        <v>9</v>
      </c>
      <c r="H14" s="23">
        <v>3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>
        <v>2</v>
      </c>
      <c r="D15" s="22">
        <v>1</v>
      </c>
      <c r="E15" s="22">
        <v>26</v>
      </c>
      <c r="F15" s="16" t="s">
        <v>5</v>
      </c>
      <c r="G15" s="23">
        <v>9</v>
      </c>
      <c r="H15" s="23">
        <v>3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>
        <v>2</v>
      </c>
      <c r="D16" s="22">
        <v>1</v>
      </c>
      <c r="E16" s="22">
        <v>26</v>
      </c>
      <c r="F16" s="16" t="s">
        <v>5</v>
      </c>
      <c r="G16" s="23">
        <v>9</v>
      </c>
      <c r="H16" s="23">
        <v>7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1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2</v>
      </c>
      <c r="D17" s="22">
        <v>1</v>
      </c>
      <c r="E17" s="22">
        <v>26</v>
      </c>
      <c r="F17" s="16" t="s">
        <v>5</v>
      </c>
      <c r="G17" s="23">
        <v>9</v>
      </c>
      <c r="H17" s="23">
        <v>4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>
        <v>2</v>
      </c>
      <c r="D18" s="22">
        <v>1</v>
      </c>
      <c r="E18" s="22">
        <v>26</v>
      </c>
      <c r="F18" s="16" t="s">
        <v>5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2</v>
      </c>
      <c r="D19" s="22">
        <v>1</v>
      </c>
      <c r="E19" s="22">
        <v>26</v>
      </c>
      <c r="F19" s="16" t="s">
        <v>5</v>
      </c>
      <c r="G19" s="23">
        <v>9</v>
      </c>
      <c r="H19" s="23">
        <v>4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2</v>
      </c>
      <c r="D20" s="22">
        <v>1</v>
      </c>
      <c r="E20" s="22">
        <v>26</v>
      </c>
      <c r="F20" s="16" t="s">
        <v>5</v>
      </c>
      <c r="G20" s="23">
        <v>9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2</v>
      </c>
      <c r="D21" s="22">
        <v>1</v>
      </c>
      <c r="E21" s="22">
        <v>26</v>
      </c>
      <c r="F21" s="16" t="s">
        <v>5</v>
      </c>
      <c r="G21" s="23">
        <v>9</v>
      </c>
      <c r="H21" s="23">
        <v>5</v>
      </c>
      <c r="I21" s="16">
        <v>2</v>
      </c>
      <c r="J21" s="24"/>
      <c r="K21" s="13">
        <v>1</v>
      </c>
      <c r="L21" s="23">
        <v>1</v>
      </c>
      <c r="M21" s="5">
        <v>2</v>
      </c>
      <c r="N21" s="6">
        <v>0</v>
      </c>
      <c r="O21" s="7">
        <v>0</v>
      </c>
      <c r="P21" s="8">
        <v>0</v>
      </c>
      <c r="Q21" s="7">
        <v>0</v>
      </c>
      <c r="R21" s="19">
        <v>2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2</v>
      </c>
      <c r="D22" s="22">
        <v>1</v>
      </c>
      <c r="E22" s="22">
        <v>26</v>
      </c>
      <c r="F22" s="16" t="s">
        <v>5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2</v>
      </c>
      <c r="N22" s="6">
        <v>0</v>
      </c>
      <c r="O22" s="7">
        <v>0</v>
      </c>
      <c r="P22" s="8">
        <v>0</v>
      </c>
      <c r="Q22" s="7">
        <v>0</v>
      </c>
      <c r="R22" s="19">
        <v>2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2</v>
      </c>
      <c r="D23" s="22">
        <v>1</v>
      </c>
      <c r="E23" s="22">
        <v>26</v>
      </c>
      <c r="F23" s="16" t="s">
        <v>5</v>
      </c>
      <c r="G23" s="23">
        <v>9</v>
      </c>
      <c r="H23" s="23">
        <v>5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2</v>
      </c>
      <c r="D24" s="22">
        <v>1</v>
      </c>
      <c r="E24" s="22">
        <v>26</v>
      </c>
      <c r="F24" s="16" t="s">
        <v>5</v>
      </c>
      <c r="G24" s="23">
        <v>9</v>
      </c>
      <c r="H24" s="23">
        <v>3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1</v>
      </c>
      <c r="O24" s="7">
        <v>0</v>
      </c>
      <c r="P24" s="8">
        <v>0</v>
      </c>
      <c r="Q24" s="7">
        <v>0</v>
      </c>
      <c r="R24" s="19">
        <v>2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2</v>
      </c>
      <c r="D25" s="22">
        <v>1</v>
      </c>
      <c r="E25" s="22">
        <v>26</v>
      </c>
      <c r="F25" s="16" t="s">
        <v>5</v>
      </c>
      <c r="G25" s="23">
        <v>9</v>
      </c>
      <c r="H25" s="23">
        <v>6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2</v>
      </c>
      <c r="D26" s="22">
        <v>1</v>
      </c>
      <c r="E26" s="22">
        <v>26</v>
      </c>
      <c r="F26" s="16" t="s">
        <v>5</v>
      </c>
      <c r="G26" s="23">
        <v>9</v>
      </c>
      <c r="H26" s="23">
        <v>8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9">
        <v>1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2</v>
      </c>
      <c r="D27" s="22">
        <v>1</v>
      </c>
      <c r="E27" s="22">
        <v>26</v>
      </c>
      <c r="F27" s="16" t="s">
        <v>5</v>
      </c>
      <c r="G27" s="23">
        <v>9</v>
      </c>
      <c r="H27" s="23">
        <v>3</v>
      </c>
      <c r="I27" s="16">
        <v>2</v>
      </c>
      <c r="J27" s="24"/>
      <c r="K27" s="13">
        <v>3</v>
      </c>
      <c r="L27" s="23">
        <v>2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9">
        <v>1</v>
      </c>
      <c r="S27" s="23">
        <v>1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>
        <v>2</v>
      </c>
      <c r="D28" s="22">
        <v>1</v>
      </c>
      <c r="E28" s="22">
        <v>26</v>
      </c>
      <c r="F28" s="16" t="s">
        <v>5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2</v>
      </c>
      <c r="D29" s="22">
        <v>1</v>
      </c>
      <c r="E29" s="22">
        <v>26</v>
      </c>
      <c r="F29" s="16" t="s">
        <v>5</v>
      </c>
      <c r="G29" s="23">
        <v>9</v>
      </c>
      <c r="H29" s="23">
        <v>3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>
        <v>2</v>
      </c>
      <c r="D30" s="22">
        <v>1</v>
      </c>
      <c r="E30" s="22">
        <v>26</v>
      </c>
      <c r="F30" s="16" t="s">
        <v>5</v>
      </c>
      <c r="G30" s="23">
        <v>9</v>
      </c>
      <c r="H30" s="23">
        <v>2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1</v>
      </c>
      <c r="Z30" s="12">
        <v>0</v>
      </c>
      <c r="AA30" s="19">
        <v>2</v>
      </c>
    </row>
    <row r="31" spans="1:27" ht="15.95" customHeight="1" x14ac:dyDescent="0.15">
      <c r="A31" s="1">
        <v>20</v>
      </c>
      <c r="B31" s="30">
        <v>1</v>
      </c>
      <c r="C31" s="21">
        <v>2</v>
      </c>
      <c r="D31" s="22">
        <v>1</v>
      </c>
      <c r="E31" s="22">
        <v>26</v>
      </c>
      <c r="F31" s="16" t="s">
        <v>5</v>
      </c>
      <c r="G31" s="23">
        <v>9</v>
      </c>
      <c r="H31" s="23">
        <v>5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3</v>
      </c>
      <c r="T31" s="5">
        <v>1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>
        <v>2</v>
      </c>
      <c r="D32" s="22">
        <v>1</v>
      </c>
      <c r="E32" s="22">
        <v>26</v>
      </c>
      <c r="F32" s="16" t="s">
        <v>5</v>
      </c>
      <c r="G32" s="23">
        <v>10</v>
      </c>
      <c r="H32" s="23">
        <v>7</v>
      </c>
      <c r="I32" s="16">
        <v>2</v>
      </c>
      <c r="J32" s="24"/>
      <c r="K32" s="13">
        <v>1</v>
      </c>
      <c r="L32" s="23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2</v>
      </c>
      <c r="D33" s="22">
        <v>1</v>
      </c>
      <c r="E33" s="22">
        <v>26</v>
      </c>
      <c r="F33" s="16" t="s">
        <v>5</v>
      </c>
      <c r="G33" s="23">
        <v>10</v>
      </c>
      <c r="H33" s="23">
        <v>8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2</v>
      </c>
      <c r="D34" s="22">
        <v>1</v>
      </c>
      <c r="E34" s="22">
        <v>26</v>
      </c>
      <c r="F34" s="16" t="s">
        <v>5</v>
      </c>
      <c r="G34" s="23">
        <v>10</v>
      </c>
      <c r="H34" s="23">
        <v>4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2</v>
      </c>
      <c r="D35" s="22">
        <v>1</v>
      </c>
      <c r="E35" s="22">
        <v>26</v>
      </c>
      <c r="F35" s="16" t="s">
        <v>5</v>
      </c>
      <c r="G35" s="23">
        <v>10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2</v>
      </c>
      <c r="N35" s="6">
        <v>0</v>
      </c>
      <c r="O35" s="7">
        <v>0</v>
      </c>
      <c r="P35" s="8">
        <v>0</v>
      </c>
      <c r="Q35" s="7">
        <v>1</v>
      </c>
      <c r="R35" s="19">
        <v>3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2</v>
      </c>
      <c r="D36" s="22">
        <v>1</v>
      </c>
      <c r="E36" s="22">
        <v>26</v>
      </c>
      <c r="F36" s="16" t="s">
        <v>5</v>
      </c>
      <c r="G36" s="23">
        <v>10</v>
      </c>
      <c r="H36" s="23">
        <v>6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2</v>
      </c>
      <c r="D37" s="22">
        <v>1</v>
      </c>
      <c r="E37" s="22">
        <v>26</v>
      </c>
      <c r="F37" s="16" t="s">
        <v>5</v>
      </c>
      <c r="G37" s="23">
        <v>10</v>
      </c>
      <c r="H37" s="23">
        <v>6</v>
      </c>
      <c r="I37" s="16">
        <v>2</v>
      </c>
      <c r="J37" s="24"/>
      <c r="K37" s="13">
        <v>1</v>
      </c>
      <c r="L37" s="23">
        <v>1</v>
      </c>
      <c r="M37" s="5">
        <v>1</v>
      </c>
      <c r="N37" s="6">
        <v>0</v>
      </c>
      <c r="O37" s="7">
        <v>0</v>
      </c>
      <c r="P37" s="8">
        <v>0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2</v>
      </c>
      <c r="D38" s="22">
        <v>1</v>
      </c>
      <c r="E38" s="22">
        <v>26</v>
      </c>
      <c r="F38" s="16" t="s">
        <v>5</v>
      </c>
      <c r="G38" s="23">
        <v>10</v>
      </c>
      <c r="H38" s="23">
        <v>9</v>
      </c>
      <c r="I38" s="16">
        <v>2</v>
      </c>
      <c r="J38" s="24"/>
      <c r="K38" s="13">
        <v>1</v>
      </c>
      <c r="L38" s="23">
        <v>1</v>
      </c>
      <c r="M38" s="5">
        <v>3</v>
      </c>
      <c r="N38" s="6">
        <v>0</v>
      </c>
      <c r="O38" s="7">
        <v>0</v>
      </c>
      <c r="P38" s="8">
        <v>0</v>
      </c>
      <c r="Q38" s="7">
        <v>0</v>
      </c>
      <c r="R38" s="19">
        <v>3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2</v>
      </c>
      <c r="D39" s="22">
        <v>1</v>
      </c>
      <c r="E39" s="22">
        <v>26</v>
      </c>
      <c r="F39" s="16" t="s">
        <v>5</v>
      </c>
      <c r="G39" s="23">
        <v>10</v>
      </c>
      <c r="H39" s="23">
        <v>5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2</v>
      </c>
      <c r="D40" s="22">
        <v>1</v>
      </c>
      <c r="E40" s="22">
        <v>26</v>
      </c>
      <c r="F40" s="16" t="s">
        <v>5</v>
      </c>
      <c r="G40" s="23">
        <v>10</v>
      </c>
      <c r="H40" s="23">
        <v>6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2</v>
      </c>
      <c r="D41" s="22">
        <v>1</v>
      </c>
      <c r="E41" s="22">
        <v>26</v>
      </c>
      <c r="F41" s="16" t="s">
        <v>5</v>
      </c>
      <c r="G41" s="23">
        <v>10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>
        <v>2</v>
      </c>
      <c r="D42" s="22">
        <v>1</v>
      </c>
      <c r="E42" s="22">
        <v>26</v>
      </c>
      <c r="F42" s="16" t="s">
        <v>5</v>
      </c>
      <c r="G42" s="23">
        <v>10</v>
      </c>
      <c r="H42" s="23">
        <v>5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1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2</v>
      </c>
      <c r="D43" s="22">
        <v>1</v>
      </c>
      <c r="E43" s="22">
        <v>26</v>
      </c>
      <c r="F43" s="16" t="s">
        <v>5</v>
      </c>
      <c r="G43" s="23">
        <v>10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1</v>
      </c>
      <c r="Y43" s="7">
        <v>1</v>
      </c>
      <c r="Z43" s="12">
        <v>0</v>
      </c>
      <c r="AA43" s="19">
        <v>2</v>
      </c>
    </row>
    <row r="44" spans="1:27" ht="15.95" customHeight="1" x14ac:dyDescent="0.15">
      <c r="A44" s="1">
        <v>33</v>
      </c>
      <c r="B44" s="30">
        <v>1</v>
      </c>
      <c r="C44" s="21">
        <v>2</v>
      </c>
      <c r="D44" s="22">
        <v>1</v>
      </c>
      <c r="E44" s="22">
        <v>26</v>
      </c>
      <c r="F44" s="16" t="s">
        <v>5</v>
      </c>
      <c r="G44" s="23">
        <v>11</v>
      </c>
      <c r="H44" s="23">
        <v>2</v>
      </c>
      <c r="I44" s="16">
        <v>2</v>
      </c>
      <c r="J44" s="24"/>
      <c r="K44" s="13">
        <v>3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2</v>
      </c>
      <c r="D45" s="22">
        <v>1</v>
      </c>
      <c r="E45" s="22">
        <v>26</v>
      </c>
      <c r="F45" s="16" t="s">
        <v>5</v>
      </c>
      <c r="G45" s="23">
        <v>11</v>
      </c>
      <c r="H45" s="23">
        <v>2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1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>
        <v>2</v>
      </c>
      <c r="D46" s="22">
        <v>1</v>
      </c>
      <c r="E46" s="22">
        <v>26</v>
      </c>
      <c r="F46" s="16" t="s">
        <v>5</v>
      </c>
      <c r="G46" s="23">
        <v>11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2</v>
      </c>
      <c r="D47" s="22">
        <v>1</v>
      </c>
      <c r="E47" s="22">
        <v>26</v>
      </c>
      <c r="F47" s="16" t="s">
        <v>5</v>
      </c>
      <c r="G47" s="23">
        <v>11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2</v>
      </c>
      <c r="D48" s="22">
        <v>1</v>
      </c>
      <c r="E48" s="22">
        <v>26</v>
      </c>
      <c r="F48" s="16" t="s">
        <v>5</v>
      </c>
      <c r="G48" s="23">
        <v>11</v>
      </c>
      <c r="H48" s="23">
        <v>2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2</v>
      </c>
      <c r="D49" s="22">
        <v>1</v>
      </c>
      <c r="E49" s="22">
        <v>26</v>
      </c>
      <c r="F49" s="16" t="s">
        <v>5</v>
      </c>
      <c r="G49" s="23">
        <v>11</v>
      </c>
      <c r="H49" s="23">
        <v>2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>
        <v>2</v>
      </c>
      <c r="D50" s="22">
        <v>1</v>
      </c>
      <c r="E50" s="22">
        <v>26</v>
      </c>
      <c r="F50" s="16" t="s">
        <v>5</v>
      </c>
      <c r="G50" s="23">
        <v>11</v>
      </c>
      <c r="H50" s="23">
        <v>4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2</v>
      </c>
      <c r="D51" s="22">
        <v>1</v>
      </c>
      <c r="E51" s="22">
        <v>26</v>
      </c>
      <c r="F51" s="16" t="s">
        <v>5</v>
      </c>
      <c r="G51" s="23">
        <v>11</v>
      </c>
      <c r="H51" s="23">
        <v>2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>
        <v>2</v>
      </c>
      <c r="D52" s="22">
        <v>1</v>
      </c>
      <c r="E52" s="22">
        <v>26</v>
      </c>
      <c r="F52" s="16" t="s">
        <v>5</v>
      </c>
      <c r="G52" s="23">
        <v>11</v>
      </c>
      <c r="H52" s="23">
        <v>6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2</v>
      </c>
      <c r="D53" s="22">
        <v>1</v>
      </c>
      <c r="E53" s="22">
        <v>26</v>
      </c>
      <c r="F53" s="16" t="s">
        <v>5</v>
      </c>
      <c r="G53" s="23">
        <v>11</v>
      </c>
      <c r="H53" s="23">
        <v>4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>
        <v>2</v>
      </c>
      <c r="D54" s="22">
        <v>1</v>
      </c>
      <c r="E54" s="22">
        <v>26</v>
      </c>
      <c r="F54" s="16" t="s">
        <v>5</v>
      </c>
      <c r="G54" s="23">
        <v>11</v>
      </c>
      <c r="H54" s="23">
        <v>9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2</v>
      </c>
      <c r="D55" s="22">
        <v>1</v>
      </c>
      <c r="E55" s="22">
        <v>26</v>
      </c>
      <c r="F55" s="16" t="s">
        <v>5</v>
      </c>
      <c r="G55" s="23">
        <v>11</v>
      </c>
      <c r="H55" s="23">
        <v>7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2</v>
      </c>
      <c r="D56" s="22">
        <v>1</v>
      </c>
      <c r="E56" s="22">
        <v>26</v>
      </c>
      <c r="F56" s="16" t="s">
        <v>5</v>
      </c>
      <c r="G56" s="23">
        <v>11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0</v>
      </c>
      <c r="O56" s="7">
        <v>2</v>
      </c>
      <c r="P56" s="8">
        <v>0</v>
      </c>
      <c r="Q56" s="7">
        <v>0</v>
      </c>
      <c r="R56" s="19">
        <v>2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2</v>
      </c>
      <c r="D57" s="22">
        <v>1</v>
      </c>
      <c r="E57" s="22">
        <v>26</v>
      </c>
      <c r="F57" s="16" t="s">
        <v>5</v>
      </c>
      <c r="G57" s="23">
        <v>11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2</v>
      </c>
      <c r="D58" s="22">
        <v>1</v>
      </c>
      <c r="E58" s="22">
        <v>26</v>
      </c>
      <c r="F58" s="16" t="s">
        <v>5</v>
      </c>
      <c r="G58" s="23">
        <v>11</v>
      </c>
      <c r="H58" s="23">
        <v>6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2</v>
      </c>
      <c r="D59" s="22">
        <v>1</v>
      </c>
      <c r="E59" s="22">
        <v>26</v>
      </c>
      <c r="F59" s="16" t="s">
        <v>5</v>
      </c>
      <c r="G59" s="23">
        <v>11</v>
      </c>
      <c r="H59" s="23">
        <v>5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0</v>
      </c>
      <c r="O59" s="7">
        <v>1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>
        <v>2</v>
      </c>
      <c r="D60" s="22">
        <v>1</v>
      </c>
      <c r="E60" s="22">
        <v>26</v>
      </c>
      <c r="F60" s="16" t="s">
        <v>5</v>
      </c>
      <c r="G60" s="23">
        <v>11</v>
      </c>
      <c r="H60" s="23">
        <v>5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2</v>
      </c>
      <c r="D61" s="22">
        <v>1</v>
      </c>
      <c r="E61" s="22">
        <v>26</v>
      </c>
      <c r="F61" s="16" t="s">
        <v>5</v>
      </c>
      <c r="G61" s="23">
        <v>11</v>
      </c>
      <c r="H61" s="23">
        <v>3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3</v>
      </c>
      <c r="Z61" s="12">
        <v>0</v>
      </c>
      <c r="AA61" s="19">
        <v>3</v>
      </c>
    </row>
    <row r="62" spans="1:27" ht="15.95" customHeight="1" x14ac:dyDescent="0.15">
      <c r="A62" s="1">
        <v>51</v>
      </c>
      <c r="B62" s="30">
        <v>1</v>
      </c>
      <c r="C62" s="21">
        <v>2</v>
      </c>
      <c r="D62" s="22">
        <v>1</v>
      </c>
      <c r="E62" s="22">
        <v>26</v>
      </c>
      <c r="F62" s="16" t="s">
        <v>5</v>
      </c>
      <c r="G62" s="23">
        <v>12</v>
      </c>
      <c r="H62" s="23">
        <v>3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2</v>
      </c>
      <c r="D63" s="22">
        <v>1</v>
      </c>
      <c r="E63" s="22">
        <v>26</v>
      </c>
      <c r="F63" s="16" t="s">
        <v>5</v>
      </c>
      <c r="G63" s="23">
        <v>12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1</v>
      </c>
      <c r="N63" s="6">
        <v>0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2</v>
      </c>
      <c r="D64" s="22">
        <v>1</v>
      </c>
      <c r="E64" s="22">
        <v>26</v>
      </c>
      <c r="F64" s="16" t="s">
        <v>5</v>
      </c>
      <c r="G64" s="23">
        <v>12</v>
      </c>
      <c r="H64" s="23">
        <v>5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2</v>
      </c>
      <c r="D65" s="22">
        <v>1</v>
      </c>
      <c r="E65" s="22">
        <v>26</v>
      </c>
      <c r="F65" s="16" t="s">
        <v>5</v>
      </c>
      <c r="G65" s="23">
        <v>12</v>
      </c>
      <c r="H65" s="23">
        <v>3</v>
      </c>
      <c r="I65" s="16">
        <v>2</v>
      </c>
      <c r="J65" s="24"/>
      <c r="K65" s="13">
        <v>3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>
        <v>2</v>
      </c>
      <c r="D66" s="22">
        <v>1</v>
      </c>
      <c r="E66" s="22">
        <v>26</v>
      </c>
      <c r="F66" s="16" t="s">
        <v>5</v>
      </c>
      <c r="G66" s="23">
        <v>12</v>
      </c>
      <c r="H66" s="23">
        <v>2</v>
      </c>
      <c r="I66" s="16">
        <v>2</v>
      </c>
      <c r="J66" s="24"/>
      <c r="K66" s="13">
        <v>3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1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2</v>
      </c>
      <c r="D67" s="22">
        <v>1</v>
      </c>
      <c r="E67" s="22">
        <v>26</v>
      </c>
      <c r="F67" s="16" t="s">
        <v>5</v>
      </c>
      <c r="G67" s="23">
        <v>12</v>
      </c>
      <c r="H67" s="23">
        <v>5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2">
        <v>0</v>
      </c>
      <c r="AA67" s="19">
        <v>1</v>
      </c>
    </row>
    <row r="68" spans="1:27" ht="15.95" customHeight="1" x14ac:dyDescent="0.15">
      <c r="A68" s="1">
        <v>57</v>
      </c>
      <c r="B68" s="30">
        <v>1</v>
      </c>
      <c r="C68" s="21">
        <v>2</v>
      </c>
      <c r="D68" s="22">
        <v>1</v>
      </c>
      <c r="E68" s="22">
        <v>26</v>
      </c>
      <c r="F68" s="16" t="s">
        <v>5</v>
      </c>
      <c r="G68" s="23">
        <v>12</v>
      </c>
      <c r="H68" s="23">
        <v>8</v>
      </c>
      <c r="I68" s="16">
        <v>2</v>
      </c>
      <c r="J68" s="24"/>
      <c r="K68" s="13">
        <v>2</v>
      </c>
      <c r="L68" s="23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9">
        <v>0</v>
      </c>
      <c r="S68" s="23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2">
        <v>0</v>
      </c>
      <c r="AA68" s="19">
        <v>1</v>
      </c>
    </row>
    <row r="69" spans="1:27" ht="15.95" customHeight="1" x14ac:dyDescent="0.15">
      <c r="A69" s="1">
        <v>58</v>
      </c>
      <c r="B69" s="30">
        <v>1</v>
      </c>
      <c r="C69" s="21">
        <v>2</v>
      </c>
      <c r="D69" s="22">
        <v>1</v>
      </c>
      <c r="E69" s="22">
        <v>26</v>
      </c>
      <c r="F69" s="16" t="s">
        <v>5</v>
      </c>
      <c r="G69" s="23">
        <v>12</v>
      </c>
      <c r="H69" s="23">
        <v>2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>
        <v>2</v>
      </c>
      <c r="D70" s="22">
        <v>1</v>
      </c>
      <c r="E70" s="22">
        <v>26</v>
      </c>
      <c r="F70" s="16" t="s">
        <v>5</v>
      </c>
      <c r="G70" s="23">
        <v>13</v>
      </c>
      <c r="H70" s="23">
        <v>3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0</v>
      </c>
      <c r="Z70" s="12">
        <v>0</v>
      </c>
      <c r="AA70" s="19">
        <v>2</v>
      </c>
    </row>
    <row r="71" spans="1:27" ht="15.95" customHeight="1" x14ac:dyDescent="0.15">
      <c r="A71" s="1">
        <v>60</v>
      </c>
      <c r="B71" s="30">
        <v>1</v>
      </c>
      <c r="C71" s="21">
        <v>2</v>
      </c>
      <c r="D71" s="22">
        <v>1</v>
      </c>
      <c r="E71" s="22">
        <v>26</v>
      </c>
      <c r="F71" s="16" t="s">
        <v>5</v>
      </c>
      <c r="G71" s="23">
        <v>13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2</v>
      </c>
      <c r="D72" s="22">
        <v>1</v>
      </c>
      <c r="E72" s="22">
        <v>26</v>
      </c>
      <c r="F72" s="16" t="s">
        <v>5</v>
      </c>
      <c r="G72" s="23">
        <v>13</v>
      </c>
      <c r="H72" s="23">
        <v>4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2</v>
      </c>
      <c r="D73" s="22">
        <v>1</v>
      </c>
      <c r="E73" s="22">
        <v>26</v>
      </c>
      <c r="F73" s="16" t="s">
        <v>5</v>
      </c>
      <c r="G73" s="23">
        <v>13</v>
      </c>
      <c r="H73" s="23">
        <v>4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2</v>
      </c>
      <c r="D74" s="22">
        <v>1</v>
      </c>
      <c r="E74" s="22">
        <v>26</v>
      </c>
      <c r="F74" s="16" t="s">
        <v>5</v>
      </c>
      <c r="G74" s="23">
        <v>13</v>
      </c>
      <c r="H74" s="23">
        <v>4</v>
      </c>
      <c r="I74" s="16">
        <v>2</v>
      </c>
      <c r="J74" s="24"/>
      <c r="K74" s="13">
        <v>2</v>
      </c>
      <c r="L74" s="23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>
        <v>2</v>
      </c>
      <c r="D75" s="22">
        <v>1</v>
      </c>
      <c r="E75" s="22">
        <v>26</v>
      </c>
      <c r="F75" s="16" t="s">
        <v>5</v>
      </c>
      <c r="G75" s="23">
        <v>13</v>
      </c>
      <c r="H75" s="23">
        <v>2</v>
      </c>
      <c r="I75" s="16">
        <v>2</v>
      </c>
      <c r="J75" s="24"/>
      <c r="K75" s="13">
        <v>3</v>
      </c>
      <c r="L75" s="23">
        <v>1</v>
      </c>
      <c r="M75" s="5">
        <v>0</v>
      </c>
      <c r="N75" s="6">
        <v>1</v>
      </c>
      <c r="O75" s="7">
        <v>1</v>
      </c>
      <c r="P75" s="8">
        <v>0</v>
      </c>
      <c r="Q75" s="7">
        <v>0</v>
      </c>
      <c r="R75" s="19">
        <v>2</v>
      </c>
      <c r="S75" s="23">
        <v>1</v>
      </c>
      <c r="T75" s="5">
        <v>0</v>
      </c>
      <c r="U75" s="6">
        <v>0</v>
      </c>
      <c r="V75" s="7">
        <v>1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>
        <v>2</v>
      </c>
      <c r="D76" s="22">
        <v>1</v>
      </c>
      <c r="E76" s="22">
        <v>26</v>
      </c>
      <c r="F76" s="16" t="s">
        <v>5</v>
      </c>
      <c r="G76" s="23">
        <v>13</v>
      </c>
      <c r="H76" s="23">
        <v>5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>
        <v>2</v>
      </c>
      <c r="D77" s="22">
        <v>1</v>
      </c>
      <c r="E77" s="22">
        <v>26</v>
      </c>
      <c r="F77" s="16" t="s">
        <v>5</v>
      </c>
      <c r="G77" s="23">
        <v>13</v>
      </c>
      <c r="H77" s="23">
        <v>2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2</v>
      </c>
      <c r="D78" s="22">
        <v>1</v>
      </c>
      <c r="E78" s="22">
        <v>26</v>
      </c>
      <c r="F78" s="16" t="s">
        <v>5</v>
      </c>
      <c r="G78" s="23">
        <v>13</v>
      </c>
      <c r="H78" s="23">
        <v>7</v>
      </c>
      <c r="I78" s="16">
        <v>2</v>
      </c>
      <c r="J78" s="24"/>
      <c r="K78" s="13">
        <v>1</v>
      </c>
      <c r="L78" s="23">
        <v>2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2</v>
      </c>
      <c r="D79" s="22">
        <v>1</v>
      </c>
      <c r="E79" s="22">
        <v>26</v>
      </c>
      <c r="F79" s="16" t="s">
        <v>5</v>
      </c>
      <c r="G79" s="23">
        <v>13</v>
      </c>
      <c r="H79" s="23">
        <v>3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1</v>
      </c>
      <c r="U79" s="6">
        <v>0</v>
      </c>
      <c r="V79" s="7">
        <v>0</v>
      </c>
      <c r="W79" s="8">
        <v>0</v>
      </c>
      <c r="X79" s="7">
        <v>1</v>
      </c>
      <c r="Y79" s="7">
        <v>1</v>
      </c>
      <c r="Z79" s="12">
        <v>0</v>
      </c>
      <c r="AA79" s="19">
        <v>3</v>
      </c>
    </row>
    <row r="80" spans="1:27" ht="15.95" customHeight="1" x14ac:dyDescent="0.15">
      <c r="A80" s="1">
        <v>69</v>
      </c>
      <c r="B80" s="30">
        <v>1</v>
      </c>
      <c r="C80" s="21">
        <v>2</v>
      </c>
      <c r="D80" s="22">
        <v>1</v>
      </c>
      <c r="E80" s="22">
        <v>26</v>
      </c>
      <c r="F80" s="16" t="s">
        <v>5</v>
      </c>
      <c r="G80" s="23">
        <v>14</v>
      </c>
      <c r="H80" s="23">
        <v>2</v>
      </c>
      <c r="I80" s="16">
        <v>2</v>
      </c>
      <c r="J80" s="24"/>
      <c r="K80" s="13">
        <v>3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>
        <v>1</v>
      </c>
      <c r="T80" s="5">
        <v>0</v>
      </c>
      <c r="U80" s="6">
        <v>1</v>
      </c>
      <c r="V80" s="7">
        <v>0</v>
      </c>
      <c r="W80" s="8">
        <v>0</v>
      </c>
      <c r="X80" s="7">
        <v>1</v>
      </c>
      <c r="Y80" s="7">
        <v>1</v>
      </c>
      <c r="Z80" s="12">
        <v>0</v>
      </c>
      <c r="AA80" s="19">
        <v>3</v>
      </c>
    </row>
    <row r="81" spans="1:27" ht="15.95" customHeight="1" x14ac:dyDescent="0.15">
      <c r="A81" s="1">
        <v>70</v>
      </c>
      <c r="B81" s="30">
        <v>1</v>
      </c>
      <c r="C81" s="21">
        <v>2</v>
      </c>
      <c r="D81" s="22">
        <v>1</v>
      </c>
      <c r="E81" s="22">
        <v>26</v>
      </c>
      <c r="F81" s="16" t="s">
        <v>5</v>
      </c>
      <c r="G81" s="23">
        <v>14</v>
      </c>
      <c r="H81" s="23">
        <v>3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0</v>
      </c>
      <c r="O81" s="7">
        <v>1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2</v>
      </c>
      <c r="D82" s="22">
        <v>1</v>
      </c>
      <c r="E82" s="22">
        <v>26</v>
      </c>
      <c r="F82" s="16" t="s">
        <v>5</v>
      </c>
      <c r="G82" s="23">
        <v>14</v>
      </c>
      <c r="H82" s="23">
        <v>2</v>
      </c>
      <c r="I82" s="16">
        <v>2</v>
      </c>
      <c r="J82" s="24"/>
      <c r="K82" s="13">
        <v>3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>
        <v>2</v>
      </c>
      <c r="D83" s="22">
        <v>1</v>
      </c>
      <c r="E83" s="22">
        <v>26</v>
      </c>
      <c r="F83" s="16" t="s">
        <v>5</v>
      </c>
      <c r="G83" s="23">
        <v>14</v>
      </c>
      <c r="H83" s="23">
        <v>6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2</v>
      </c>
      <c r="D84" s="22">
        <v>1</v>
      </c>
      <c r="E84" s="22">
        <v>26</v>
      </c>
      <c r="F84" s="16" t="s">
        <v>5</v>
      </c>
      <c r="G84" s="23">
        <v>14</v>
      </c>
      <c r="H84" s="23">
        <v>3</v>
      </c>
      <c r="I84" s="16">
        <v>2</v>
      </c>
      <c r="J84" s="24"/>
      <c r="K84" s="13">
        <v>3</v>
      </c>
      <c r="L84" s="23">
        <v>1</v>
      </c>
      <c r="M84" s="5">
        <v>1</v>
      </c>
      <c r="N84" s="6">
        <v>1</v>
      </c>
      <c r="O84" s="7">
        <v>0</v>
      </c>
      <c r="P84" s="8">
        <v>0</v>
      </c>
      <c r="Q84" s="7">
        <v>0</v>
      </c>
      <c r="R84" s="19">
        <v>2</v>
      </c>
      <c r="S84" s="23">
        <v>1</v>
      </c>
      <c r="T84" s="5">
        <v>0</v>
      </c>
      <c r="U84" s="6">
        <v>2</v>
      </c>
      <c r="V84" s="7">
        <v>1</v>
      </c>
      <c r="W84" s="8">
        <v>0</v>
      </c>
      <c r="X84" s="7">
        <v>3</v>
      </c>
      <c r="Y84" s="7">
        <v>2</v>
      </c>
      <c r="Z84" s="12">
        <v>0</v>
      </c>
      <c r="AA84" s="19">
        <v>8</v>
      </c>
    </row>
    <row r="85" spans="1:27" ht="15.95" customHeight="1" x14ac:dyDescent="0.15">
      <c r="A85" s="1">
        <v>74</v>
      </c>
      <c r="B85" s="30">
        <v>1</v>
      </c>
      <c r="C85" s="21">
        <v>2</v>
      </c>
      <c r="D85" s="22">
        <v>1</v>
      </c>
      <c r="E85" s="22">
        <v>26</v>
      </c>
      <c r="F85" s="16" t="s">
        <v>5</v>
      </c>
      <c r="G85" s="23">
        <v>14</v>
      </c>
      <c r="H85" s="23">
        <v>2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1</v>
      </c>
      <c r="V85" s="7">
        <v>0</v>
      </c>
      <c r="W85" s="8">
        <v>0</v>
      </c>
      <c r="X85" s="7">
        <v>2</v>
      </c>
      <c r="Y85" s="7">
        <v>1</v>
      </c>
      <c r="Z85" s="12">
        <v>0</v>
      </c>
      <c r="AA85" s="19">
        <v>4</v>
      </c>
    </row>
    <row r="86" spans="1:27" ht="15.95" customHeight="1" x14ac:dyDescent="0.15">
      <c r="A86" s="1">
        <v>75</v>
      </c>
      <c r="B86" s="30">
        <v>1</v>
      </c>
      <c r="C86" s="21">
        <v>2</v>
      </c>
      <c r="D86" s="22">
        <v>1</v>
      </c>
      <c r="E86" s="22">
        <v>26</v>
      </c>
      <c r="F86" s="16" t="s">
        <v>5</v>
      </c>
      <c r="G86" s="23">
        <v>14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2</v>
      </c>
      <c r="D87" s="22">
        <v>1</v>
      </c>
      <c r="E87" s="22">
        <v>26</v>
      </c>
      <c r="F87" s="16" t="s">
        <v>5</v>
      </c>
      <c r="G87" s="23">
        <v>14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2</v>
      </c>
    </row>
    <row r="88" spans="1:27" ht="15.95" customHeight="1" x14ac:dyDescent="0.15">
      <c r="A88" s="1">
        <v>77</v>
      </c>
      <c r="B88" s="30">
        <v>1</v>
      </c>
      <c r="C88" s="21">
        <v>2</v>
      </c>
      <c r="D88" s="22">
        <v>1</v>
      </c>
      <c r="E88" s="22">
        <v>26</v>
      </c>
      <c r="F88" s="16" t="s">
        <v>5</v>
      </c>
      <c r="G88" s="23">
        <v>14</v>
      </c>
      <c r="H88" s="23">
        <v>3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2</v>
      </c>
      <c r="D89" s="22">
        <v>1</v>
      </c>
      <c r="E89" s="22">
        <v>26</v>
      </c>
      <c r="F89" s="16" t="s">
        <v>5</v>
      </c>
      <c r="G89" s="23">
        <v>14</v>
      </c>
      <c r="H89" s="23">
        <v>6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0</v>
      </c>
      <c r="O89" s="7">
        <v>1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2</v>
      </c>
      <c r="D90" s="22">
        <v>1</v>
      </c>
      <c r="E90" s="22">
        <v>26</v>
      </c>
      <c r="F90" s="16" t="s">
        <v>5</v>
      </c>
      <c r="G90" s="23">
        <v>14</v>
      </c>
      <c r="H90" s="23">
        <v>2</v>
      </c>
      <c r="I90" s="16">
        <v>2</v>
      </c>
      <c r="J90" s="24"/>
      <c r="K90" s="13">
        <v>2</v>
      </c>
      <c r="L90" s="23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9">
        <v>0</v>
      </c>
      <c r="S90" s="23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2</v>
      </c>
      <c r="D91" s="22">
        <v>1</v>
      </c>
      <c r="E91" s="22">
        <v>26</v>
      </c>
      <c r="F91" s="16" t="s">
        <v>5</v>
      </c>
      <c r="G91" s="23">
        <v>14</v>
      </c>
      <c r="H91" s="23">
        <v>2</v>
      </c>
      <c r="I91" s="16">
        <v>2</v>
      </c>
      <c r="J91" s="24"/>
      <c r="K91" s="13">
        <v>3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>
        <v>2</v>
      </c>
      <c r="D92" s="22">
        <v>1</v>
      </c>
      <c r="E92" s="22">
        <v>26</v>
      </c>
      <c r="F92" s="16" t="s">
        <v>5</v>
      </c>
      <c r="G92" s="23">
        <v>14</v>
      </c>
      <c r="H92" s="23">
        <v>2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>
        <v>2</v>
      </c>
      <c r="D93" s="22">
        <v>1</v>
      </c>
      <c r="E93" s="22">
        <v>26</v>
      </c>
      <c r="F93" s="16" t="s">
        <v>5</v>
      </c>
      <c r="G93" s="23">
        <v>14</v>
      </c>
      <c r="H93" s="23">
        <v>3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>
        <v>2</v>
      </c>
      <c r="D94" s="22">
        <v>1</v>
      </c>
      <c r="E94" s="22">
        <v>26</v>
      </c>
      <c r="F94" s="16" t="s">
        <v>5</v>
      </c>
      <c r="G94" s="23">
        <v>15</v>
      </c>
      <c r="H94" s="23">
        <v>5</v>
      </c>
      <c r="I94" s="16">
        <v>2</v>
      </c>
      <c r="J94" s="24"/>
      <c r="K94" s="13">
        <v>3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>
        <v>1</v>
      </c>
      <c r="T94" s="5">
        <v>1</v>
      </c>
      <c r="U94" s="6">
        <v>0</v>
      </c>
      <c r="V94" s="7">
        <v>0</v>
      </c>
      <c r="W94" s="8">
        <v>0</v>
      </c>
      <c r="X94" s="7">
        <v>1</v>
      </c>
      <c r="Y94" s="7">
        <v>2</v>
      </c>
      <c r="Z94" s="12">
        <v>0</v>
      </c>
      <c r="AA94" s="19">
        <v>4</v>
      </c>
    </row>
    <row r="95" spans="1:27" ht="15.95" customHeight="1" x14ac:dyDescent="0.15">
      <c r="A95" s="1">
        <v>84</v>
      </c>
      <c r="B95" s="30">
        <v>1</v>
      </c>
      <c r="C95" s="21">
        <v>2</v>
      </c>
      <c r="D95" s="22">
        <v>1</v>
      </c>
      <c r="E95" s="22">
        <v>26</v>
      </c>
      <c r="F95" s="16" t="s">
        <v>5</v>
      </c>
      <c r="G95" s="23">
        <v>15</v>
      </c>
      <c r="H95" s="23">
        <v>2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2</v>
      </c>
    </row>
    <row r="96" spans="1:27" ht="15.95" customHeight="1" x14ac:dyDescent="0.15">
      <c r="A96" s="1">
        <v>85</v>
      </c>
      <c r="B96" s="30">
        <v>1</v>
      </c>
      <c r="C96" s="21">
        <v>2</v>
      </c>
      <c r="D96" s="22">
        <v>1</v>
      </c>
      <c r="E96" s="22">
        <v>26</v>
      </c>
      <c r="F96" s="16" t="s">
        <v>5</v>
      </c>
      <c r="G96" s="23">
        <v>15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2</v>
      </c>
      <c r="D97" s="22">
        <v>1</v>
      </c>
      <c r="E97" s="22">
        <v>26</v>
      </c>
      <c r="F97" s="16" t="s">
        <v>5</v>
      </c>
      <c r="G97" s="23">
        <v>15</v>
      </c>
      <c r="H97" s="23">
        <v>2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2">
        <v>0</v>
      </c>
      <c r="AA97" s="19">
        <v>2</v>
      </c>
    </row>
    <row r="98" spans="1:27" ht="15.95" customHeight="1" x14ac:dyDescent="0.15">
      <c r="A98" s="1">
        <v>87</v>
      </c>
      <c r="B98" s="30">
        <v>1</v>
      </c>
      <c r="C98" s="21">
        <v>2</v>
      </c>
      <c r="D98" s="22">
        <v>1</v>
      </c>
      <c r="E98" s="22">
        <v>26</v>
      </c>
      <c r="F98" s="16" t="s">
        <v>5</v>
      </c>
      <c r="G98" s="23">
        <v>15</v>
      </c>
      <c r="H98" s="23">
        <v>2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2">
        <v>0</v>
      </c>
      <c r="AA98" s="19">
        <v>2</v>
      </c>
    </row>
    <row r="99" spans="1:27" ht="15.95" customHeight="1" x14ac:dyDescent="0.15">
      <c r="A99" s="1">
        <v>88</v>
      </c>
      <c r="B99" s="30">
        <v>1</v>
      </c>
      <c r="C99" s="21">
        <v>2</v>
      </c>
      <c r="D99" s="22">
        <v>1</v>
      </c>
      <c r="E99" s="22">
        <v>26</v>
      </c>
      <c r="F99" s="16" t="s">
        <v>5</v>
      </c>
      <c r="G99" s="23">
        <v>15</v>
      </c>
      <c r="H99" s="23">
        <v>3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2</v>
      </c>
      <c r="Z99" s="12">
        <v>0</v>
      </c>
      <c r="AA99" s="19">
        <v>2</v>
      </c>
    </row>
    <row r="100" spans="1:27" ht="15.95" customHeight="1" x14ac:dyDescent="0.15">
      <c r="A100" s="1">
        <v>89</v>
      </c>
      <c r="B100" s="30">
        <v>1</v>
      </c>
      <c r="C100" s="21">
        <v>2</v>
      </c>
      <c r="D100" s="22">
        <v>1</v>
      </c>
      <c r="E100" s="22">
        <v>26</v>
      </c>
      <c r="F100" s="16" t="s">
        <v>5</v>
      </c>
      <c r="G100" s="23">
        <v>15</v>
      </c>
      <c r="H100" s="23">
        <v>6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2</v>
      </c>
      <c r="D101" s="22">
        <v>1</v>
      </c>
      <c r="E101" s="22">
        <v>26</v>
      </c>
      <c r="F101" s="16" t="s">
        <v>5</v>
      </c>
      <c r="G101" s="23">
        <v>15</v>
      </c>
      <c r="H101" s="23">
        <v>6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2</v>
      </c>
      <c r="D102" s="22">
        <v>1</v>
      </c>
      <c r="E102" s="22">
        <v>26</v>
      </c>
      <c r="F102" s="16" t="s">
        <v>5</v>
      </c>
      <c r="G102" s="23">
        <v>15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2</v>
      </c>
      <c r="N102" s="6">
        <v>0</v>
      </c>
      <c r="O102" s="7">
        <v>0</v>
      </c>
      <c r="P102" s="8">
        <v>0</v>
      </c>
      <c r="Q102" s="7">
        <v>0</v>
      </c>
      <c r="R102" s="19">
        <v>2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2</v>
      </c>
      <c r="D103" s="22">
        <v>1</v>
      </c>
      <c r="E103" s="22">
        <v>26</v>
      </c>
      <c r="F103" s="16" t="s">
        <v>5</v>
      </c>
      <c r="G103" s="23">
        <v>15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2</v>
      </c>
      <c r="D104" s="22">
        <v>1</v>
      </c>
      <c r="E104" s="22">
        <v>26</v>
      </c>
      <c r="F104" s="16" t="s">
        <v>5</v>
      </c>
      <c r="G104" s="23">
        <v>15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2</v>
      </c>
      <c r="D105" s="22">
        <v>1</v>
      </c>
      <c r="E105" s="22">
        <v>26</v>
      </c>
      <c r="F105" s="16" t="s">
        <v>5</v>
      </c>
      <c r="G105" s="23">
        <v>15</v>
      </c>
      <c r="H105" s="23">
        <v>4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2</v>
      </c>
      <c r="D106" s="22">
        <v>1</v>
      </c>
      <c r="E106" s="22">
        <v>26</v>
      </c>
      <c r="F106" s="16" t="s">
        <v>5</v>
      </c>
      <c r="G106" s="23">
        <v>16</v>
      </c>
      <c r="H106" s="23">
        <v>3</v>
      </c>
      <c r="I106" s="16">
        <v>2</v>
      </c>
      <c r="J106" s="24"/>
      <c r="K106" s="13">
        <v>3</v>
      </c>
      <c r="L106" s="23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19">
        <v>2</v>
      </c>
      <c r="S106" s="23">
        <v>1</v>
      </c>
      <c r="T106" s="5">
        <v>1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2</v>
      </c>
    </row>
    <row r="107" spans="1:27" ht="15.95" customHeight="1" x14ac:dyDescent="0.15">
      <c r="A107" s="1">
        <v>96</v>
      </c>
      <c r="B107" s="30">
        <v>1</v>
      </c>
      <c r="C107" s="21">
        <v>2</v>
      </c>
      <c r="D107" s="22">
        <v>1</v>
      </c>
      <c r="E107" s="22">
        <v>26</v>
      </c>
      <c r="F107" s="16" t="s">
        <v>5</v>
      </c>
      <c r="G107" s="23">
        <v>16</v>
      </c>
      <c r="H107" s="23">
        <v>2</v>
      </c>
      <c r="I107" s="16">
        <v>2</v>
      </c>
      <c r="J107" s="24"/>
      <c r="K107" s="13">
        <v>3</v>
      </c>
      <c r="L107" s="23">
        <v>1</v>
      </c>
      <c r="M107" s="5">
        <v>0</v>
      </c>
      <c r="N107" s="6">
        <v>1</v>
      </c>
      <c r="O107" s="7">
        <v>1</v>
      </c>
      <c r="P107" s="8">
        <v>0</v>
      </c>
      <c r="Q107" s="7">
        <v>0</v>
      </c>
      <c r="R107" s="19">
        <v>2</v>
      </c>
      <c r="S107" s="23">
        <v>1</v>
      </c>
      <c r="T107" s="5">
        <v>0</v>
      </c>
      <c r="U107" s="6">
        <v>1</v>
      </c>
      <c r="V107" s="7">
        <v>1</v>
      </c>
      <c r="W107" s="8">
        <v>0</v>
      </c>
      <c r="X107" s="7">
        <v>0</v>
      </c>
      <c r="Y107" s="7">
        <v>1</v>
      </c>
      <c r="Z107" s="12">
        <v>0</v>
      </c>
      <c r="AA107" s="19">
        <v>3</v>
      </c>
    </row>
    <row r="108" spans="1:27" ht="15.95" customHeight="1" x14ac:dyDescent="0.15">
      <c r="A108" s="1">
        <v>97</v>
      </c>
      <c r="B108" s="30">
        <v>1</v>
      </c>
      <c r="C108" s="21">
        <v>2</v>
      </c>
      <c r="D108" s="22">
        <v>1</v>
      </c>
      <c r="E108" s="22">
        <v>26</v>
      </c>
      <c r="F108" s="16" t="s">
        <v>5</v>
      </c>
      <c r="G108" s="23">
        <v>16</v>
      </c>
      <c r="H108" s="23">
        <v>5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>
        <v>2</v>
      </c>
      <c r="D109" s="22">
        <v>1</v>
      </c>
      <c r="E109" s="22">
        <v>26</v>
      </c>
      <c r="F109" s="16" t="s">
        <v>5</v>
      </c>
      <c r="G109" s="23">
        <v>16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>
        <v>2</v>
      </c>
      <c r="D110" s="22">
        <v>1</v>
      </c>
      <c r="E110" s="22">
        <v>26</v>
      </c>
      <c r="F110" s="16" t="s">
        <v>5</v>
      </c>
      <c r="G110" s="23">
        <v>16</v>
      </c>
      <c r="H110" s="23">
        <v>3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>
        <v>2</v>
      </c>
      <c r="D111" s="22">
        <v>1</v>
      </c>
      <c r="E111" s="22">
        <v>26</v>
      </c>
      <c r="F111" s="16" t="s">
        <v>5</v>
      </c>
      <c r="G111" s="23">
        <v>16</v>
      </c>
      <c r="H111" s="23">
        <v>3</v>
      </c>
      <c r="I111" s="16">
        <v>2</v>
      </c>
      <c r="J111" s="24"/>
      <c r="K111" s="13">
        <v>3</v>
      </c>
      <c r="L111" s="23">
        <v>1</v>
      </c>
      <c r="M111" s="5">
        <v>0</v>
      </c>
      <c r="N111" s="6">
        <v>0</v>
      </c>
      <c r="O111" s="7">
        <v>0</v>
      </c>
      <c r="P111" s="8">
        <v>0</v>
      </c>
      <c r="Q111" s="7">
        <v>1</v>
      </c>
      <c r="R111" s="19">
        <v>1</v>
      </c>
      <c r="S111" s="23">
        <v>1</v>
      </c>
      <c r="T111" s="5">
        <v>1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>
        <v>2</v>
      </c>
      <c r="D112" s="22">
        <v>1</v>
      </c>
      <c r="E112" s="22">
        <v>26</v>
      </c>
      <c r="F112" s="16" t="s">
        <v>5</v>
      </c>
      <c r="G112" s="23">
        <v>16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2</v>
      </c>
      <c r="P112" s="8">
        <v>0</v>
      </c>
      <c r="Q112" s="7">
        <v>0</v>
      </c>
      <c r="R112" s="19">
        <v>3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2</v>
      </c>
      <c r="D113" s="22">
        <v>1</v>
      </c>
      <c r="E113" s="22">
        <v>26</v>
      </c>
      <c r="F113" s="16" t="s">
        <v>5</v>
      </c>
      <c r="G113" s="23">
        <v>16</v>
      </c>
      <c r="H113" s="23">
        <v>4</v>
      </c>
      <c r="I113" s="16">
        <v>2</v>
      </c>
      <c r="J113" s="24"/>
      <c r="K113" s="13">
        <v>2</v>
      </c>
      <c r="L113" s="23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2">
        <v>0</v>
      </c>
      <c r="AA113" s="19">
        <v>2</v>
      </c>
    </row>
    <row r="114" spans="1:27" ht="15.95" customHeight="1" x14ac:dyDescent="0.15">
      <c r="A114" s="1">
        <v>103</v>
      </c>
      <c r="B114" s="30">
        <v>1</v>
      </c>
      <c r="C114" s="21">
        <v>2</v>
      </c>
      <c r="D114" s="22">
        <v>1</v>
      </c>
      <c r="E114" s="22">
        <v>26</v>
      </c>
      <c r="F114" s="16" t="s">
        <v>5</v>
      </c>
      <c r="G114" s="23">
        <v>17</v>
      </c>
      <c r="H114" s="23">
        <v>3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2</v>
      </c>
      <c r="D115" s="22">
        <v>1</v>
      </c>
      <c r="E115" s="22">
        <v>26</v>
      </c>
      <c r="F115" s="16" t="s">
        <v>5</v>
      </c>
      <c r="G115" s="23">
        <v>17</v>
      </c>
      <c r="H115" s="23">
        <v>5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1</v>
      </c>
      <c r="Z115" s="12">
        <v>0</v>
      </c>
      <c r="AA115" s="19">
        <v>2</v>
      </c>
    </row>
    <row r="116" spans="1:27" ht="15.95" customHeight="1" x14ac:dyDescent="0.15">
      <c r="A116" s="1">
        <v>105</v>
      </c>
      <c r="B116" s="30">
        <v>2</v>
      </c>
      <c r="C116" s="21">
        <v>2</v>
      </c>
      <c r="D116" s="22">
        <v>1</v>
      </c>
      <c r="E116" s="22">
        <v>26</v>
      </c>
      <c r="F116" s="16" t="s">
        <v>5</v>
      </c>
      <c r="G116" s="23"/>
      <c r="H116" s="23"/>
      <c r="I116" s="16"/>
      <c r="J116" s="24"/>
      <c r="K116" s="13">
        <v>1</v>
      </c>
      <c r="L116" s="23">
        <v>5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2</v>
      </c>
      <c r="C117" s="21">
        <v>2</v>
      </c>
      <c r="D117" s="22">
        <v>1</v>
      </c>
      <c r="E117" s="22">
        <v>26</v>
      </c>
      <c r="F117" s="16" t="s">
        <v>5</v>
      </c>
      <c r="G117" s="23"/>
      <c r="H117" s="23"/>
      <c r="I117" s="16"/>
      <c r="J117" s="24"/>
      <c r="K117" s="13">
        <v>1</v>
      </c>
      <c r="L117" s="23">
        <v>5</v>
      </c>
      <c r="M117" s="5">
        <v>0</v>
      </c>
      <c r="N117" s="6">
        <v>2</v>
      </c>
      <c r="O117" s="7">
        <v>0</v>
      </c>
      <c r="P117" s="8">
        <v>0</v>
      </c>
      <c r="Q117" s="7">
        <v>0</v>
      </c>
      <c r="R117" s="19">
        <v>2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2</v>
      </c>
      <c r="C118" s="21">
        <v>2</v>
      </c>
      <c r="D118" s="22">
        <v>1</v>
      </c>
      <c r="E118" s="22">
        <v>26</v>
      </c>
      <c r="F118" s="16" t="s">
        <v>5</v>
      </c>
      <c r="G118" s="23"/>
      <c r="H118" s="23"/>
      <c r="I118" s="16"/>
      <c r="J118" s="24"/>
      <c r="K118" s="13">
        <v>1</v>
      </c>
      <c r="L118" s="23">
        <v>5</v>
      </c>
      <c r="M118" s="5">
        <v>0</v>
      </c>
      <c r="N118" s="6">
        <v>2</v>
      </c>
      <c r="O118" s="7">
        <v>0</v>
      </c>
      <c r="P118" s="8">
        <v>0</v>
      </c>
      <c r="Q118" s="7">
        <v>0</v>
      </c>
      <c r="R118" s="19"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2</v>
      </c>
      <c r="C119" s="21">
        <v>2</v>
      </c>
      <c r="D119" s="22">
        <v>1</v>
      </c>
      <c r="E119" s="22">
        <v>26</v>
      </c>
      <c r="F119" s="16" t="s">
        <v>5</v>
      </c>
      <c r="G119" s="23"/>
      <c r="H119" s="23"/>
      <c r="I119" s="16"/>
      <c r="J119" s="24"/>
      <c r="K119" s="13">
        <v>1</v>
      </c>
      <c r="L119" s="23">
        <v>5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2</v>
      </c>
      <c r="C120" s="21">
        <v>2</v>
      </c>
      <c r="D120" s="22">
        <v>1</v>
      </c>
      <c r="E120" s="22">
        <v>26</v>
      </c>
      <c r="F120" s="16" t="s">
        <v>5</v>
      </c>
      <c r="G120" s="23"/>
      <c r="H120" s="23"/>
      <c r="I120" s="16"/>
      <c r="J120" s="24"/>
      <c r="K120" s="13">
        <v>1</v>
      </c>
      <c r="L120" s="23">
        <v>5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2</v>
      </c>
      <c r="C121" s="21">
        <v>2</v>
      </c>
      <c r="D121" s="22">
        <v>1</v>
      </c>
      <c r="E121" s="22">
        <v>26</v>
      </c>
      <c r="F121" s="16" t="s">
        <v>5</v>
      </c>
      <c r="G121" s="23"/>
      <c r="H121" s="23"/>
      <c r="I121" s="16"/>
      <c r="J121" s="24"/>
      <c r="K121" s="13">
        <v>1</v>
      </c>
      <c r="L121" s="23">
        <v>5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2</v>
      </c>
      <c r="C122" s="21">
        <v>2</v>
      </c>
      <c r="D122" s="22">
        <v>1</v>
      </c>
      <c r="E122" s="22">
        <v>26</v>
      </c>
      <c r="F122" s="16" t="s">
        <v>5</v>
      </c>
      <c r="G122" s="23"/>
      <c r="H122" s="23"/>
      <c r="I122" s="16"/>
      <c r="J122" s="24"/>
      <c r="K122" s="13">
        <v>1</v>
      </c>
      <c r="L122" s="23">
        <v>5</v>
      </c>
      <c r="M122" s="5">
        <v>2</v>
      </c>
      <c r="N122" s="6">
        <v>0</v>
      </c>
      <c r="O122" s="7">
        <v>0</v>
      </c>
      <c r="P122" s="8">
        <v>0</v>
      </c>
      <c r="Q122" s="7">
        <v>0</v>
      </c>
      <c r="R122" s="19">
        <v>2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2</v>
      </c>
      <c r="C123" s="21">
        <v>2</v>
      </c>
      <c r="D123" s="22">
        <v>1</v>
      </c>
      <c r="E123" s="22">
        <v>26</v>
      </c>
      <c r="F123" s="16" t="s">
        <v>5</v>
      </c>
      <c r="G123" s="23"/>
      <c r="H123" s="23"/>
      <c r="I123" s="16"/>
      <c r="J123" s="24"/>
      <c r="K123" s="13">
        <v>1</v>
      </c>
      <c r="L123" s="23">
        <v>5</v>
      </c>
      <c r="M123" s="5">
        <v>2</v>
      </c>
      <c r="N123" s="6">
        <v>0</v>
      </c>
      <c r="O123" s="7">
        <v>0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2</v>
      </c>
      <c r="C124" s="21">
        <v>2</v>
      </c>
      <c r="D124" s="22">
        <v>1</v>
      </c>
      <c r="E124" s="22">
        <v>26</v>
      </c>
      <c r="F124" s="16" t="s">
        <v>5</v>
      </c>
      <c r="G124" s="23"/>
      <c r="H124" s="23"/>
      <c r="I124" s="16"/>
      <c r="J124" s="24"/>
      <c r="K124" s="13">
        <v>1</v>
      </c>
      <c r="L124" s="23">
        <v>5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2</v>
      </c>
      <c r="C125" s="21">
        <v>2</v>
      </c>
      <c r="D125" s="22">
        <v>1</v>
      </c>
      <c r="E125" s="22">
        <v>26</v>
      </c>
      <c r="F125" s="16" t="s">
        <v>5</v>
      </c>
      <c r="G125" s="23"/>
      <c r="H125" s="23"/>
      <c r="I125" s="16"/>
      <c r="J125" s="24"/>
      <c r="K125" s="13">
        <v>1</v>
      </c>
      <c r="L125" s="23">
        <v>5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2</v>
      </c>
      <c r="C126" s="21">
        <v>2</v>
      </c>
      <c r="D126" s="22">
        <v>1</v>
      </c>
      <c r="E126" s="22">
        <v>26</v>
      </c>
      <c r="F126" s="16" t="s">
        <v>5</v>
      </c>
      <c r="G126" s="23"/>
      <c r="H126" s="23"/>
      <c r="I126" s="16"/>
      <c r="J126" s="24"/>
      <c r="K126" s="13">
        <v>1</v>
      </c>
      <c r="L126" s="23">
        <v>5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2</v>
      </c>
      <c r="C127" s="21">
        <v>2</v>
      </c>
      <c r="D127" s="22">
        <v>1</v>
      </c>
      <c r="E127" s="22">
        <v>26</v>
      </c>
      <c r="F127" s="16" t="s">
        <v>5</v>
      </c>
      <c r="G127" s="23"/>
      <c r="H127" s="23"/>
      <c r="I127" s="16"/>
      <c r="J127" s="24"/>
      <c r="K127" s="13">
        <v>1</v>
      </c>
      <c r="L127" s="23">
        <v>5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2</v>
      </c>
      <c r="C128" s="21">
        <v>2</v>
      </c>
      <c r="D128" s="22">
        <v>1</v>
      </c>
      <c r="E128" s="22">
        <v>26</v>
      </c>
      <c r="F128" s="16" t="s">
        <v>5</v>
      </c>
      <c r="G128" s="23"/>
      <c r="H128" s="23"/>
      <c r="I128" s="16"/>
      <c r="J128" s="24"/>
      <c r="K128" s="13">
        <v>1</v>
      </c>
      <c r="L128" s="23">
        <v>5</v>
      </c>
      <c r="M128" s="5">
        <v>1</v>
      </c>
      <c r="N128" s="6">
        <v>1</v>
      </c>
      <c r="O128" s="7">
        <v>0</v>
      </c>
      <c r="P128" s="8">
        <v>0</v>
      </c>
      <c r="Q128" s="7">
        <v>0</v>
      </c>
      <c r="R128" s="19">
        <v>2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2</v>
      </c>
      <c r="C129" s="21">
        <v>2</v>
      </c>
      <c r="D129" s="22">
        <v>1</v>
      </c>
      <c r="E129" s="22">
        <v>26</v>
      </c>
      <c r="F129" s="16" t="s">
        <v>5</v>
      </c>
      <c r="G129" s="23"/>
      <c r="H129" s="23"/>
      <c r="I129" s="16"/>
      <c r="J129" s="24"/>
      <c r="K129" s="13">
        <v>1</v>
      </c>
      <c r="L129" s="23">
        <v>5</v>
      </c>
      <c r="M129" s="5">
        <v>1</v>
      </c>
      <c r="N129" s="6">
        <v>0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2</v>
      </c>
      <c r="C130" s="21">
        <v>2</v>
      </c>
      <c r="D130" s="22">
        <v>1</v>
      </c>
      <c r="E130" s="22">
        <v>26</v>
      </c>
      <c r="F130" s="16" t="s">
        <v>5</v>
      </c>
      <c r="G130" s="23"/>
      <c r="H130" s="23"/>
      <c r="I130" s="16"/>
      <c r="J130" s="24"/>
      <c r="K130" s="13">
        <v>1</v>
      </c>
      <c r="L130" s="23">
        <v>5</v>
      </c>
      <c r="M130" s="5">
        <v>1</v>
      </c>
      <c r="N130" s="6">
        <v>0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2</v>
      </c>
      <c r="C131" s="21">
        <v>2</v>
      </c>
      <c r="D131" s="22">
        <v>1</v>
      </c>
      <c r="E131" s="22">
        <v>26</v>
      </c>
      <c r="F131" s="16" t="s">
        <v>5</v>
      </c>
      <c r="G131" s="23"/>
      <c r="H131" s="23"/>
      <c r="I131" s="16"/>
      <c r="J131" s="24"/>
      <c r="K131" s="13">
        <v>1</v>
      </c>
      <c r="L131" s="23">
        <v>5</v>
      </c>
      <c r="M131" s="5">
        <v>6</v>
      </c>
      <c r="N131" s="6">
        <v>0</v>
      </c>
      <c r="O131" s="7">
        <v>0</v>
      </c>
      <c r="P131" s="8">
        <v>0</v>
      </c>
      <c r="Q131" s="7">
        <v>0</v>
      </c>
      <c r="R131" s="19">
        <v>6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2</v>
      </c>
      <c r="C132" s="21">
        <v>2</v>
      </c>
      <c r="D132" s="22">
        <v>1</v>
      </c>
      <c r="E132" s="22">
        <v>26</v>
      </c>
      <c r="F132" s="16" t="s">
        <v>5</v>
      </c>
      <c r="G132" s="23"/>
      <c r="H132" s="23"/>
      <c r="I132" s="16"/>
      <c r="J132" s="24"/>
      <c r="K132" s="13">
        <v>1</v>
      </c>
      <c r="L132" s="23">
        <v>5</v>
      </c>
      <c r="M132" s="5">
        <v>1</v>
      </c>
      <c r="N132" s="6">
        <v>1</v>
      </c>
      <c r="O132" s="7">
        <v>0</v>
      </c>
      <c r="P132" s="8">
        <v>0</v>
      </c>
      <c r="Q132" s="7">
        <v>0</v>
      </c>
      <c r="R132" s="19">
        <v>2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2</v>
      </c>
      <c r="C133" s="21">
        <v>2</v>
      </c>
      <c r="D133" s="22">
        <v>1</v>
      </c>
      <c r="E133" s="22">
        <v>26</v>
      </c>
      <c r="F133" s="16" t="s">
        <v>5</v>
      </c>
      <c r="G133" s="23"/>
      <c r="H133" s="23"/>
      <c r="I133" s="16"/>
      <c r="J133" s="24"/>
      <c r="K133" s="13">
        <v>1</v>
      </c>
      <c r="L133" s="23">
        <v>5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2</v>
      </c>
      <c r="D134" s="22">
        <v>1</v>
      </c>
      <c r="E134" s="22">
        <v>26</v>
      </c>
      <c r="F134" s="16" t="s">
        <v>5</v>
      </c>
      <c r="G134" s="23">
        <v>11</v>
      </c>
      <c r="H134" s="23">
        <v>2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2</v>
      </c>
      <c r="X134" s="7">
        <v>0</v>
      </c>
      <c r="Y134" s="7">
        <v>0</v>
      </c>
      <c r="Z134" s="12">
        <v>0</v>
      </c>
      <c r="AA134" s="19">
        <v>2</v>
      </c>
    </row>
    <row r="135" spans="1:27" ht="15.95" customHeight="1" x14ac:dyDescent="0.15">
      <c r="A135" s="1">
        <v>124</v>
      </c>
      <c r="B135" s="30">
        <v>1</v>
      </c>
      <c r="C135" s="21">
        <v>2</v>
      </c>
      <c r="D135" s="22">
        <v>1</v>
      </c>
      <c r="E135" s="22">
        <v>26</v>
      </c>
      <c r="F135" s="16" t="s">
        <v>5</v>
      </c>
      <c r="G135" s="23">
        <v>14</v>
      </c>
      <c r="H135" s="23">
        <v>2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2</v>
      </c>
      <c r="X135" s="7">
        <v>0</v>
      </c>
      <c r="Y135" s="7">
        <v>0</v>
      </c>
      <c r="Z135" s="12">
        <v>0</v>
      </c>
      <c r="AA135" s="19">
        <v>2</v>
      </c>
    </row>
    <row r="136" spans="1:27" ht="15.95" customHeight="1" x14ac:dyDescent="0.15">
      <c r="A136" s="1">
        <v>125</v>
      </c>
      <c r="B136" s="30">
        <v>1</v>
      </c>
      <c r="C136" s="21">
        <v>2</v>
      </c>
      <c r="D136" s="22">
        <v>1</v>
      </c>
      <c r="E136" s="22">
        <v>26</v>
      </c>
      <c r="F136" s="16" t="s">
        <v>5</v>
      </c>
      <c r="G136" s="23">
        <v>15</v>
      </c>
      <c r="H136" s="23">
        <v>2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1</v>
      </c>
      <c r="X136" s="7">
        <v>0</v>
      </c>
      <c r="Y136" s="7">
        <v>0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/>
      <c r="C137" s="21"/>
      <c r="D137" s="22"/>
      <c r="E137" s="22"/>
      <c r="F137" s="16"/>
      <c r="G137" s="23"/>
      <c r="H137" s="23"/>
      <c r="I137" s="16"/>
      <c r="J137" s="24"/>
      <c r="K137" s="13"/>
      <c r="L137" s="23"/>
      <c r="M137" s="5"/>
      <c r="N137" s="6"/>
      <c r="O137" s="7"/>
      <c r="P137" s="8"/>
      <c r="Q137" s="7"/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/>
      <c r="C138" s="21"/>
      <c r="D138" s="22"/>
      <c r="E138" s="22"/>
      <c r="F138" s="16"/>
      <c r="G138" s="23"/>
      <c r="H138" s="23"/>
      <c r="I138" s="16"/>
      <c r="J138" s="24"/>
      <c r="K138" s="13"/>
      <c r="L138" s="23"/>
      <c r="M138" s="5"/>
      <c r="N138" s="6"/>
      <c r="O138" s="7"/>
      <c r="P138" s="8"/>
      <c r="Q138" s="7"/>
      <c r="R138" s="19"/>
      <c r="S138" s="23"/>
      <c r="T138" s="5"/>
      <c r="U138" s="6"/>
      <c r="V138" s="7"/>
      <c r="W138" s="8"/>
      <c r="X138" s="7"/>
      <c r="Y138" s="7"/>
      <c r="Z138" s="12"/>
      <c r="AA138" s="19"/>
    </row>
    <row r="139" spans="1:27" ht="15.95" customHeight="1" x14ac:dyDescent="0.15">
      <c r="A139" s="1">
        <v>128</v>
      </c>
      <c r="B139" s="30"/>
      <c r="C139" s="21"/>
      <c r="D139" s="22"/>
      <c r="E139" s="22"/>
      <c r="F139" s="16"/>
      <c r="G139" s="23"/>
      <c r="H139" s="23"/>
      <c r="I139" s="16"/>
      <c r="J139" s="24"/>
      <c r="K139" s="13"/>
      <c r="L139" s="23"/>
      <c r="M139" s="5"/>
      <c r="N139" s="6"/>
      <c r="O139" s="7"/>
      <c r="P139" s="8"/>
      <c r="Q139" s="7"/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/>
      <c r="C140" s="21"/>
      <c r="D140" s="22"/>
      <c r="E140" s="22"/>
      <c r="F140" s="16"/>
      <c r="G140" s="23"/>
      <c r="H140" s="23"/>
      <c r="I140" s="16"/>
      <c r="J140" s="24"/>
      <c r="K140" s="13"/>
      <c r="L140" s="23"/>
      <c r="M140" s="5"/>
      <c r="N140" s="6"/>
      <c r="O140" s="7"/>
      <c r="P140" s="8"/>
      <c r="Q140" s="7"/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/>
      <c r="C141" s="21"/>
      <c r="D141" s="22"/>
      <c r="E141" s="22"/>
      <c r="F141" s="16"/>
      <c r="G141" s="23"/>
      <c r="H141" s="23"/>
      <c r="I141" s="16"/>
      <c r="J141" s="24"/>
      <c r="K141" s="13"/>
      <c r="L141" s="23"/>
      <c r="M141" s="5"/>
      <c r="N141" s="6"/>
      <c r="O141" s="7"/>
      <c r="P141" s="8"/>
      <c r="Q141" s="7"/>
      <c r="R141" s="19"/>
      <c r="S141" s="23"/>
      <c r="T141" s="5"/>
      <c r="U141" s="6"/>
      <c r="V141" s="7"/>
      <c r="W141" s="8"/>
      <c r="X141" s="7"/>
      <c r="Y141" s="7"/>
      <c r="Z141" s="12"/>
      <c r="AA141" s="19"/>
    </row>
    <row r="142" spans="1:27" ht="15.95" customHeight="1" x14ac:dyDescent="0.15">
      <c r="A142" s="1">
        <v>131</v>
      </c>
      <c r="B142" s="30"/>
      <c r="C142" s="21"/>
      <c r="D142" s="22"/>
      <c r="E142" s="22"/>
      <c r="F142" s="16"/>
      <c r="G142" s="23"/>
      <c r="H142" s="23"/>
      <c r="I142" s="16"/>
      <c r="J142" s="24"/>
      <c r="K142" s="13"/>
      <c r="L142" s="23"/>
      <c r="M142" s="5"/>
      <c r="N142" s="6"/>
      <c r="O142" s="7"/>
      <c r="P142" s="8"/>
      <c r="Q142" s="7"/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/>
      <c r="S152" s="23"/>
      <c r="T152" s="5"/>
      <c r="U152" s="6"/>
      <c r="V152" s="7"/>
      <c r="W152" s="8"/>
      <c r="X152" s="7"/>
      <c r="Y152" s="7"/>
      <c r="Z152" s="12"/>
      <c r="AA152" s="19"/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/>
      <c r="S153" s="23"/>
      <c r="T153" s="5"/>
      <c r="U153" s="6"/>
      <c r="V153" s="7"/>
      <c r="W153" s="8"/>
      <c r="X153" s="7"/>
      <c r="Y153" s="7"/>
      <c r="Z153" s="12"/>
      <c r="AA153" s="19"/>
    </row>
    <row r="154" spans="1:27" ht="15.95" customHeight="1" x14ac:dyDescent="0.15">
      <c r="A154" s="1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/>
      <c r="S154" s="23"/>
      <c r="T154" s="5"/>
      <c r="U154" s="6"/>
      <c r="V154" s="7"/>
      <c r="W154" s="8"/>
      <c r="X154" s="7"/>
      <c r="Y154" s="7"/>
      <c r="Z154" s="12"/>
      <c r="AA154" s="19"/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/>
      <c r="S162" s="23"/>
      <c r="T162" s="5"/>
      <c r="U162" s="6"/>
      <c r="V162" s="7"/>
      <c r="W162" s="8"/>
      <c r="X162" s="7"/>
      <c r="Y162" s="7"/>
      <c r="Z162" s="12"/>
      <c r="AA162" s="19"/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/>
      <c r="S164" s="23"/>
      <c r="T164" s="5"/>
      <c r="U164" s="6"/>
      <c r="V164" s="7"/>
      <c r="W164" s="8"/>
      <c r="X164" s="7"/>
      <c r="Y164" s="7"/>
      <c r="Z164" s="12"/>
      <c r="AA164" s="19"/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/>
      <c r="S167" s="23"/>
      <c r="T167" s="5"/>
      <c r="U167" s="6"/>
      <c r="V167" s="7"/>
      <c r="W167" s="8"/>
      <c r="X167" s="7"/>
      <c r="Y167" s="7"/>
      <c r="Z167" s="12"/>
      <c r="AA167" s="19"/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/>
      <c r="S169" s="23"/>
      <c r="T169" s="5"/>
      <c r="U169" s="6"/>
      <c r="V169" s="7"/>
      <c r="W169" s="8"/>
      <c r="X169" s="7"/>
      <c r="Y169" s="7"/>
      <c r="Z169" s="12"/>
      <c r="AA169" s="19"/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/>
      <c r="S171" s="23"/>
      <c r="T171" s="5"/>
      <c r="U171" s="6"/>
      <c r="V171" s="7"/>
      <c r="W171" s="8"/>
      <c r="X171" s="7"/>
      <c r="Y171" s="7"/>
      <c r="Z171" s="12"/>
      <c r="AA171" s="19"/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/>
      <c r="S172" s="23"/>
      <c r="T172" s="5"/>
      <c r="U172" s="6"/>
      <c r="V172" s="7"/>
      <c r="W172" s="8"/>
      <c r="X172" s="7"/>
      <c r="Y172" s="7"/>
      <c r="Z172" s="12"/>
      <c r="AA172" s="19"/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/>
      <c r="S173" s="23"/>
      <c r="T173" s="5"/>
      <c r="U173" s="6"/>
      <c r="V173" s="7"/>
      <c r="W173" s="8"/>
      <c r="X173" s="7"/>
      <c r="Y173" s="7"/>
      <c r="Z173" s="12"/>
      <c r="AA173" s="19"/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/>
      <c r="S174" s="23"/>
      <c r="T174" s="5"/>
      <c r="U174" s="6"/>
      <c r="V174" s="7"/>
      <c r="W174" s="8"/>
      <c r="X174" s="7"/>
      <c r="Y174" s="7"/>
      <c r="Z174" s="12"/>
      <c r="AA174" s="19"/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/>
      <c r="S178" s="23"/>
      <c r="T178" s="5"/>
      <c r="U178" s="6"/>
      <c r="V178" s="7"/>
      <c r="W178" s="8"/>
      <c r="X178" s="7"/>
      <c r="Y178" s="7"/>
      <c r="Z178" s="12"/>
      <c r="AA178" s="19"/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/>
      <c r="S179" s="23"/>
      <c r="T179" s="5"/>
      <c r="U179" s="6"/>
      <c r="V179" s="7"/>
      <c r="W179" s="8"/>
      <c r="X179" s="7"/>
      <c r="Y179" s="7"/>
      <c r="Z179" s="12"/>
      <c r="AA179" s="19"/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/>
      <c r="S180" s="23"/>
      <c r="T180" s="5"/>
      <c r="U180" s="6"/>
      <c r="V180" s="7"/>
      <c r="W180" s="8"/>
      <c r="X180" s="7"/>
      <c r="Y180" s="7"/>
      <c r="Z180" s="12"/>
      <c r="AA180" s="19"/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/>
      <c r="S184" s="23"/>
      <c r="T184" s="5"/>
      <c r="U184" s="6"/>
      <c r="V184" s="7"/>
      <c r="W184" s="8"/>
      <c r="X184" s="7"/>
      <c r="Y184" s="7"/>
      <c r="Z184" s="12"/>
      <c r="AA184" s="19"/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/>
      <c r="S185" s="23"/>
      <c r="T185" s="5"/>
      <c r="U185" s="6"/>
      <c r="V185" s="7"/>
      <c r="W185" s="8"/>
      <c r="X185" s="7"/>
      <c r="Y185" s="7"/>
      <c r="Z185" s="12"/>
      <c r="AA185" s="19"/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/>
      <c r="S186" s="23"/>
      <c r="T186" s="5"/>
      <c r="U186" s="6"/>
      <c r="V186" s="7"/>
      <c r="W186" s="8"/>
      <c r="X186" s="7"/>
      <c r="Y186" s="7"/>
      <c r="Z186" s="12"/>
      <c r="AA186" s="19"/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/>
      <c r="S188" s="23"/>
      <c r="T188" s="5"/>
      <c r="U188" s="6"/>
      <c r="V188" s="7"/>
      <c r="W188" s="8"/>
      <c r="X188" s="7"/>
      <c r="Y188" s="7"/>
      <c r="Z188" s="12"/>
      <c r="AA188" s="19"/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/>
      <c r="S191" s="23"/>
      <c r="T191" s="5"/>
      <c r="U191" s="6"/>
      <c r="V191" s="7"/>
      <c r="W191" s="8"/>
      <c r="X191" s="7"/>
      <c r="Y191" s="7"/>
      <c r="Z191" s="12"/>
      <c r="AA191" s="19"/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/>
      <c r="S195" s="23"/>
      <c r="T195" s="5"/>
      <c r="U195" s="6"/>
      <c r="V195" s="7"/>
      <c r="W195" s="8"/>
      <c r="X195" s="7"/>
      <c r="Y195" s="7"/>
      <c r="Z195" s="12"/>
      <c r="AA195" s="19"/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/>
      <c r="S197" s="23"/>
      <c r="T197" s="5"/>
      <c r="U197" s="6"/>
      <c r="V197" s="7"/>
      <c r="W197" s="8"/>
      <c r="X197" s="7"/>
      <c r="Y197" s="7"/>
      <c r="Z197" s="12"/>
      <c r="AA197" s="19"/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/>
      <c r="S198" s="23"/>
      <c r="T198" s="5"/>
      <c r="U198" s="6"/>
      <c r="V198" s="7"/>
      <c r="W198" s="8"/>
      <c r="X198" s="7"/>
      <c r="Y198" s="7"/>
      <c r="Z198" s="12"/>
      <c r="AA198" s="19"/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/>
      <c r="S199" s="23"/>
      <c r="T199" s="5"/>
      <c r="U199" s="6"/>
      <c r="V199" s="7"/>
      <c r="W199" s="8"/>
      <c r="X199" s="7"/>
      <c r="Y199" s="7"/>
      <c r="Z199" s="12"/>
      <c r="AA199" s="19"/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/>
      <c r="S201" s="23"/>
      <c r="T201" s="5"/>
      <c r="U201" s="6"/>
      <c r="V201" s="7"/>
      <c r="W201" s="8"/>
      <c r="X201" s="7"/>
      <c r="Y201" s="7"/>
      <c r="Z201" s="12"/>
      <c r="AA201" s="19"/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/>
      <c r="S202" s="23"/>
      <c r="T202" s="5"/>
      <c r="U202" s="6"/>
      <c r="V202" s="7"/>
      <c r="W202" s="8"/>
      <c r="X202" s="7"/>
      <c r="Y202" s="7"/>
      <c r="Z202" s="12"/>
      <c r="AA202" s="19"/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/>
      <c r="S208" s="23"/>
      <c r="T208" s="5"/>
      <c r="U208" s="6"/>
      <c r="V208" s="7"/>
      <c r="W208" s="8"/>
      <c r="X208" s="7"/>
      <c r="Y208" s="7"/>
      <c r="Z208" s="12"/>
      <c r="AA208" s="19"/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/>
      <c r="S209" s="23"/>
      <c r="T209" s="5"/>
      <c r="U209" s="6"/>
      <c r="V209" s="7"/>
      <c r="W209" s="8"/>
      <c r="X209" s="7"/>
      <c r="Y209" s="7"/>
      <c r="Z209" s="12"/>
      <c r="AA209" s="19"/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/>
      <c r="S210" s="23"/>
      <c r="T210" s="5"/>
      <c r="U210" s="6"/>
      <c r="V210" s="7"/>
      <c r="W210" s="8"/>
      <c r="X210" s="7"/>
      <c r="Y210" s="7"/>
      <c r="Z210" s="12"/>
      <c r="AA210" s="19"/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/>
      <c r="S212" s="23"/>
      <c r="T212" s="5"/>
      <c r="U212" s="6"/>
      <c r="V212" s="7"/>
      <c r="W212" s="8"/>
      <c r="X212" s="7"/>
      <c r="Y212" s="7"/>
      <c r="Z212" s="12"/>
      <c r="AA212" s="19"/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/>
      <c r="S213" s="23"/>
      <c r="T213" s="5"/>
      <c r="U213" s="6"/>
      <c r="V213" s="7"/>
      <c r="W213" s="8"/>
      <c r="X213" s="7"/>
      <c r="Y213" s="7"/>
      <c r="Z213" s="12"/>
      <c r="AA213" s="19"/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/>
      <c r="S214" s="23"/>
      <c r="T214" s="5"/>
      <c r="U214" s="6"/>
      <c r="V214" s="7"/>
      <c r="W214" s="8"/>
      <c r="X214" s="7"/>
      <c r="Y214" s="7"/>
      <c r="Z214" s="12"/>
      <c r="AA214" s="19"/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/>
      <c r="S216" s="23"/>
      <c r="T216" s="5"/>
      <c r="U216" s="6"/>
      <c r="V216" s="7"/>
      <c r="W216" s="8"/>
      <c r="X216" s="7"/>
      <c r="Y216" s="7"/>
      <c r="Z216" s="12"/>
      <c r="AA216" s="19"/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/>
      <c r="S218" s="23"/>
      <c r="T218" s="5"/>
      <c r="U218" s="6"/>
      <c r="V218" s="7"/>
      <c r="W218" s="8"/>
      <c r="X218" s="7"/>
      <c r="Y218" s="7"/>
      <c r="Z218" s="12"/>
      <c r="AA218" s="19"/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/>
      <c r="S219" s="23"/>
      <c r="T219" s="5"/>
      <c r="U219" s="6"/>
      <c r="V219" s="7"/>
      <c r="W219" s="8"/>
      <c r="X219" s="7"/>
      <c r="Y219" s="7"/>
      <c r="Z219" s="12"/>
      <c r="AA219" s="19"/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/>
      <c r="S220" s="23"/>
      <c r="T220" s="5"/>
      <c r="U220" s="6"/>
      <c r="V220" s="7"/>
      <c r="W220" s="8"/>
      <c r="X220" s="7"/>
      <c r="Y220" s="7"/>
      <c r="Z220" s="12"/>
      <c r="AA220" s="19"/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/>
      <c r="S221" s="23"/>
      <c r="T221" s="5"/>
      <c r="U221" s="6"/>
      <c r="V221" s="7"/>
      <c r="W221" s="8"/>
      <c r="X221" s="7"/>
      <c r="Y221" s="7"/>
      <c r="Z221" s="12"/>
      <c r="AA221" s="19"/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/>
      <c r="S222" s="23"/>
      <c r="T222" s="5"/>
      <c r="U222" s="6"/>
      <c r="V222" s="7"/>
      <c r="W222" s="8"/>
      <c r="X222" s="7"/>
      <c r="Y222" s="7"/>
      <c r="Z222" s="12"/>
      <c r="AA222" s="19"/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/>
      <c r="S223" s="23"/>
      <c r="T223" s="5"/>
      <c r="U223" s="6"/>
      <c r="V223" s="7"/>
      <c r="W223" s="8"/>
      <c r="X223" s="7"/>
      <c r="Y223" s="7"/>
      <c r="Z223" s="12"/>
      <c r="AA223" s="19"/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/>
      <c r="S224" s="23"/>
      <c r="T224" s="5"/>
      <c r="U224" s="6"/>
      <c r="V224" s="7"/>
      <c r="W224" s="8"/>
      <c r="X224" s="7"/>
      <c r="Y224" s="7"/>
      <c r="Z224" s="12"/>
      <c r="AA224" s="19"/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/>
      <c r="S225" s="23"/>
      <c r="T225" s="5"/>
      <c r="U225" s="6"/>
      <c r="V225" s="7"/>
      <c r="W225" s="8"/>
      <c r="X225" s="7"/>
      <c r="Y225" s="7"/>
      <c r="Z225" s="12"/>
      <c r="AA225" s="19"/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/>
      <c r="S226" s="23"/>
      <c r="T226" s="5"/>
      <c r="U226" s="6"/>
      <c r="V226" s="7"/>
      <c r="W226" s="8"/>
      <c r="X226" s="7"/>
      <c r="Y226" s="7"/>
      <c r="Z226" s="12"/>
      <c r="AA226" s="19"/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/>
      <c r="S228" s="23"/>
      <c r="T228" s="5"/>
      <c r="U228" s="6"/>
      <c r="V228" s="7"/>
      <c r="W228" s="8"/>
      <c r="X228" s="7"/>
      <c r="Y228" s="7"/>
      <c r="Z228" s="12"/>
      <c r="AA228" s="19"/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/>
      <c r="S231" s="23"/>
      <c r="T231" s="5"/>
      <c r="U231" s="6"/>
      <c r="V231" s="7"/>
      <c r="W231" s="8"/>
      <c r="X231" s="7"/>
      <c r="Y231" s="7"/>
      <c r="Z231" s="12"/>
      <c r="AA231" s="19"/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/>
      <c r="S232" s="23"/>
      <c r="T232" s="5"/>
      <c r="U232" s="6"/>
      <c r="V232" s="7"/>
      <c r="W232" s="8"/>
      <c r="X232" s="7"/>
      <c r="Y232" s="7"/>
      <c r="Z232" s="12"/>
      <c r="AA232" s="19"/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/>
      <c r="S233" s="23"/>
      <c r="T233" s="5"/>
      <c r="U233" s="6"/>
      <c r="V233" s="7"/>
      <c r="W233" s="8"/>
      <c r="X233" s="7"/>
      <c r="Y233" s="7"/>
      <c r="Z233" s="12"/>
      <c r="AA233" s="19"/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/>
      <c r="S234" s="23"/>
      <c r="T234" s="5"/>
      <c r="U234" s="6"/>
      <c r="V234" s="7"/>
      <c r="W234" s="8"/>
      <c r="X234" s="7"/>
      <c r="Y234" s="7"/>
      <c r="Z234" s="12"/>
      <c r="AA234" s="19"/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/>
      <c r="S238" s="23"/>
      <c r="T238" s="5"/>
      <c r="U238" s="6"/>
      <c r="V238" s="7"/>
      <c r="W238" s="8"/>
      <c r="X238" s="7"/>
      <c r="Y238" s="7"/>
      <c r="Z238" s="12"/>
      <c r="AA238" s="19"/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/>
      <c r="S244" s="23"/>
      <c r="T244" s="5"/>
      <c r="U244" s="6"/>
      <c r="V244" s="7"/>
      <c r="W244" s="8"/>
      <c r="X244" s="7"/>
      <c r="Y244" s="7"/>
      <c r="Z244" s="12"/>
      <c r="AA244" s="19"/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/>
      <c r="S245" s="23"/>
      <c r="T245" s="5"/>
      <c r="U245" s="6"/>
      <c r="V245" s="7"/>
      <c r="W245" s="8"/>
      <c r="X245" s="7"/>
      <c r="Y245" s="7"/>
      <c r="Z245" s="12"/>
      <c r="AA245" s="19"/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/>
      <c r="S255" s="23"/>
      <c r="T255" s="5"/>
      <c r="U255" s="6"/>
      <c r="V255" s="7"/>
      <c r="W255" s="8"/>
      <c r="X255" s="7"/>
      <c r="Y255" s="7"/>
      <c r="Z255" s="12"/>
      <c r="AA255" s="19"/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/>
      <c r="S256" s="23"/>
      <c r="T256" s="5"/>
      <c r="U256" s="6"/>
      <c r="V256" s="7"/>
      <c r="W256" s="8"/>
      <c r="X256" s="7"/>
      <c r="Y256" s="7"/>
      <c r="Z256" s="12"/>
      <c r="AA256" s="19"/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/>
      <c r="S259" s="23"/>
      <c r="T259" s="5"/>
      <c r="U259" s="6"/>
      <c r="V259" s="7"/>
      <c r="W259" s="8"/>
      <c r="X259" s="7"/>
      <c r="Y259" s="7"/>
      <c r="Z259" s="12"/>
      <c r="AA259" s="19"/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/>
      <c r="S260" s="23"/>
      <c r="T260" s="5"/>
      <c r="U260" s="6"/>
      <c r="V260" s="7"/>
      <c r="W260" s="8"/>
      <c r="X260" s="7"/>
      <c r="Y260" s="7"/>
      <c r="Z260" s="12"/>
      <c r="AA260" s="19"/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/>
      <c r="S261" s="23"/>
      <c r="T261" s="5"/>
      <c r="U261" s="6"/>
      <c r="V261" s="7"/>
      <c r="W261" s="8"/>
      <c r="X261" s="7"/>
      <c r="Y261" s="7"/>
      <c r="Z261" s="12"/>
      <c r="AA261" s="19"/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/>
      <c r="S262" s="23"/>
      <c r="T262" s="5"/>
      <c r="U262" s="6"/>
      <c r="V262" s="7"/>
      <c r="W262" s="8"/>
      <c r="X262" s="7"/>
      <c r="Y262" s="7"/>
      <c r="Z262" s="12"/>
      <c r="AA262" s="19"/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/>
      <c r="S265" s="23"/>
      <c r="T265" s="5"/>
      <c r="U265" s="6"/>
      <c r="V265" s="7"/>
      <c r="W265" s="8"/>
      <c r="X265" s="7"/>
      <c r="Y265" s="7"/>
      <c r="Z265" s="12"/>
      <c r="AA265" s="19"/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/>
      <c r="S266" s="23"/>
      <c r="T266" s="5"/>
      <c r="U266" s="6"/>
      <c r="V266" s="7"/>
      <c r="W266" s="8"/>
      <c r="X266" s="7"/>
      <c r="Y266" s="7"/>
      <c r="Z266" s="12"/>
      <c r="AA266" s="19"/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/>
      <c r="S269" s="23"/>
      <c r="T269" s="5"/>
      <c r="U269" s="6"/>
      <c r="V269" s="7"/>
      <c r="W269" s="8"/>
      <c r="X269" s="7"/>
      <c r="Y269" s="7"/>
      <c r="Z269" s="12"/>
      <c r="AA269" s="19"/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/>
      <c r="S270" s="23"/>
      <c r="T270" s="5"/>
      <c r="U270" s="6"/>
      <c r="V270" s="7"/>
      <c r="W270" s="8"/>
      <c r="X270" s="7"/>
      <c r="Y270" s="7"/>
      <c r="Z270" s="12"/>
      <c r="AA270" s="19"/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/>
      <c r="S271" s="23"/>
      <c r="T271" s="5"/>
      <c r="U271" s="6"/>
      <c r="V271" s="7"/>
      <c r="W271" s="8"/>
      <c r="X271" s="7"/>
      <c r="Y271" s="7"/>
      <c r="Z271" s="12"/>
      <c r="AA271" s="19"/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/>
      <c r="S274" s="23"/>
      <c r="T274" s="5"/>
      <c r="U274" s="6"/>
      <c r="V274" s="7"/>
      <c r="W274" s="8"/>
      <c r="X274" s="7"/>
      <c r="Y274" s="7"/>
      <c r="Z274" s="12"/>
      <c r="AA274" s="19"/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/>
      <c r="S275" s="23"/>
      <c r="T275" s="5"/>
      <c r="U275" s="6"/>
      <c r="V275" s="7"/>
      <c r="W275" s="8"/>
      <c r="X275" s="7"/>
      <c r="Y275" s="7"/>
      <c r="Z275" s="12"/>
      <c r="AA275" s="19"/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/>
      <c r="S277" s="23"/>
      <c r="T277" s="5"/>
      <c r="U277" s="6"/>
      <c r="V277" s="7"/>
      <c r="W277" s="8"/>
      <c r="X277" s="7"/>
      <c r="Y277" s="7"/>
      <c r="Z277" s="12"/>
      <c r="AA277" s="19"/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/>
      <c r="S278" s="23"/>
      <c r="T278" s="5"/>
      <c r="U278" s="6"/>
      <c r="V278" s="7"/>
      <c r="W278" s="8"/>
      <c r="X278" s="7"/>
      <c r="Y278" s="7"/>
      <c r="Z278" s="12"/>
      <c r="AA278" s="19"/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/>
      <c r="S288" s="23"/>
      <c r="T288" s="5"/>
      <c r="U288" s="6"/>
      <c r="V288" s="7"/>
      <c r="W288" s="8"/>
      <c r="X288" s="7"/>
      <c r="Y288" s="7"/>
      <c r="Z288" s="12"/>
      <c r="AA288" s="19"/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/>
      <c r="S289" s="23"/>
      <c r="T289" s="5"/>
      <c r="U289" s="6"/>
      <c r="V289" s="7"/>
      <c r="W289" s="8"/>
      <c r="X289" s="7"/>
      <c r="Y289" s="7"/>
      <c r="Z289" s="12"/>
      <c r="AA289" s="19"/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/>
      <c r="S297" s="23"/>
      <c r="T297" s="5"/>
      <c r="U297" s="6"/>
      <c r="V297" s="7"/>
      <c r="W297" s="8"/>
      <c r="X297" s="7"/>
      <c r="Y297" s="7"/>
      <c r="Z297" s="12"/>
      <c r="AA297" s="19"/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/>
      <c r="S298" s="23"/>
      <c r="T298" s="5"/>
      <c r="U298" s="6"/>
      <c r="V298" s="7"/>
      <c r="W298" s="8"/>
      <c r="X298" s="7"/>
      <c r="Y298" s="7"/>
      <c r="Z298" s="12"/>
      <c r="AA298" s="19"/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/>
      <c r="S299" s="23"/>
      <c r="T299" s="5"/>
      <c r="U299" s="6"/>
      <c r="V299" s="7"/>
      <c r="W299" s="8"/>
      <c r="X299" s="7"/>
      <c r="Y299" s="7"/>
      <c r="Z299" s="12"/>
      <c r="AA299" s="19"/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/>
      <c r="S300" s="23"/>
      <c r="T300" s="5"/>
      <c r="U300" s="6"/>
      <c r="V300" s="7"/>
      <c r="W300" s="8"/>
      <c r="X300" s="7"/>
      <c r="Y300" s="7"/>
      <c r="Z300" s="12"/>
      <c r="AA300" s="19"/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/>
      <c r="S303" s="23"/>
      <c r="T303" s="5"/>
      <c r="U303" s="6"/>
      <c r="V303" s="7"/>
      <c r="W303" s="8"/>
      <c r="X303" s="7"/>
      <c r="Y303" s="7"/>
      <c r="Z303" s="12"/>
      <c r="AA303" s="19"/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/>
      <c r="S307" s="23"/>
      <c r="T307" s="5"/>
      <c r="U307" s="6"/>
      <c r="V307" s="7"/>
      <c r="W307" s="8"/>
      <c r="X307" s="7"/>
      <c r="Y307" s="7"/>
      <c r="Z307" s="12"/>
      <c r="AA307" s="19"/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/>
      <c r="S308" s="23"/>
      <c r="T308" s="5"/>
      <c r="U308" s="6"/>
      <c r="V308" s="7"/>
      <c r="W308" s="8"/>
      <c r="X308" s="7"/>
      <c r="Y308" s="7"/>
      <c r="Z308" s="12"/>
      <c r="AA308" s="19"/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/>
      <c r="S309" s="23"/>
      <c r="T309" s="5"/>
      <c r="U309" s="6"/>
      <c r="V309" s="7"/>
      <c r="W309" s="8"/>
      <c r="X309" s="7"/>
      <c r="Y309" s="7"/>
      <c r="Z309" s="12"/>
      <c r="AA309" s="19"/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/>
      <c r="S311" s="23"/>
      <c r="T311" s="5"/>
      <c r="U311" s="6"/>
      <c r="V311" s="7"/>
      <c r="W311" s="8"/>
      <c r="X311" s="7"/>
      <c r="Y311" s="7"/>
      <c r="Z311" s="12"/>
      <c r="AA311" s="19"/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/>
      <c r="S312" s="23"/>
      <c r="T312" s="5"/>
      <c r="U312" s="6"/>
      <c r="V312" s="7"/>
      <c r="W312" s="8"/>
      <c r="X312" s="7"/>
      <c r="Y312" s="7"/>
      <c r="Z312" s="12"/>
      <c r="AA312" s="19"/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/>
      <c r="S313" s="23"/>
      <c r="T313" s="5"/>
      <c r="U313" s="6"/>
      <c r="V313" s="7"/>
      <c r="W313" s="8"/>
      <c r="X313" s="7"/>
      <c r="Y313" s="7"/>
      <c r="Z313" s="12"/>
      <c r="AA313" s="19"/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/>
      <c r="S315" s="23"/>
      <c r="T315" s="5"/>
      <c r="U315" s="6"/>
      <c r="V315" s="7"/>
      <c r="W315" s="8"/>
      <c r="X315" s="7"/>
      <c r="Y315" s="7"/>
      <c r="Z315" s="12"/>
      <c r="AA315" s="19"/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/>
      <c r="S316" s="23"/>
      <c r="T316" s="5"/>
      <c r="U316" s="6"/>
      <c r="V316" s="7"/>
      <c r="W316" s="8"/>
      <c r="X316" s="7"/>
      <c r="Y316" s="7"/>
      <c r="Z316" s="12"/>
      <c r="AA316" s="19"/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/>
      <c r="S322" s="23"/>
      <c r="T322" s="5"/>
      <c r="U322" s="6"/>
      <c r="V322" s="7"/>
      <c r="W322" s="8"/>
      <c r="X322" s="7"/>
      <c r="Y322" s="7"/>
      <c r="Z322" s="12"/>
      <c r="AA322" s="19"/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/>
      <c r="S325" s="23"/>
      <c r="T325" s="5"/>
      <c r="U325" s="6"/>
      <c r="V325" s="7"/>
      <c r="W325" s="8"/>
      <c r="X325" s="7"/>
      <c r="Y325" s="7"/>
      <c r="Z325" s="12"/>
      <c r="AA325" s="19"/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/>
      <c r="S328" s="23"/>
      <c r="T328" s="5"/>
      <c r="U328" s="6"/>
      <c r="V328" s="7"/>
      <c r="W328" s="8"/>
      <c r="X328" s="7"/>
      <c r="Y328" s="7"/>
      <c r="Z328" s="12"/>
      <c r="AA328" s="19"/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/>
      <c r="S334" s="23"/>
      <c r="T334" s="5"/>
      <c r="U334" s="6"/>
      <c r="V334" s="7"/>
      <c r="W334" s="8"/>
      <c r="X334" s="7"/>
      <c r="Y334" s="7"/>
      <c r="Z334" s="12"/>
      <c r="AA334" s="19"/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/>
      <c r="S335" s="23"/>
      <c r="T335" s="5"/>
      <c r="U335" s="6"/>
      <c r="V335" s="7"/>
      <c r="W335" s="8"/>
      <c r="X335" s="7"/>
      <c r="Y335" s="7"/>
      <c r="Z335" s="12"/>
      <c r="AA335" s="19"/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/>
      <c r="S336" s="23"/>
      <c r="T336" s="5"/>
      <c r="U336" s="6"/>
      <c r="V336" s="7"/>
      <c r="W336" s="8"/>
      <c r="X336" s="7"/>
      <c r="Y336" s="7"/>
      <c r="Z336" s="12"/>
      <c r="AA336" s="19"/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/>
      <c r="S337" s="23"/>
      <c r="T337" s="5"/>
      <c r="U337" s="6"/>
      <c r="V337" s="7"/>
      <c r="W337" s="8"/>
      <c r="X337" s="7"/>
      <c r="Y337" s="7"/>
      <c r="Z337" s="12"/>
      <c r="AA337" s="19"/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/>
      <c r="S340" s="23"/>
      <c r="T340" s="5"/>
      <c r="U340" s="6"/>
      <c r="V340" s="7"/>
      <c r="W340" s="8"/>
      <c r="X340" s="7"/>
      <c r="Y340" s="7"/>
      <c r="Z340" s="12"/>
      <c r="AA340" s="19"/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/>
      <c r="S343" s="23"/>
      <c r="T343" s="5"/>
      <c r="U343" s="6"/>
      <c r="V343" s="7"/>
      <c r="W343" s="8"/>
      <c r="X343" s="7"/>
      <c r="Y343" s="7"/>
      <c r="Z343" s="12"/>
      <c r="AA343" s="19"/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/>
      <c r="S348" s="23"/>
      <c r="T348" s="5"/>
      <c r="U348" s="6"/>
      <c r="V348" s="7"/>
      <c r="W348" s="8"/>
      <c r="X348" s="7"/>
      <c r="Y348" s="7"/>
      <c r="Z348" s="12"/>
      <c r="AA348" s="19"/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/>
      <c r="S358" s="23"/>
      <c r="T358" s="5"/>
      <c r="U358" s="6"/>
      <c r="V358" s="7"/>
      <c r="W358" s="8"/>
      <c r="X358" s="7"/>
      <c r="Y358" s="7"/>
      <c r="Z358" s="12"/>
      <c r="AA358" s="19"/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/>
      <c r="S366" s="23"/>
      <c r="T366" s="5"/>
      <c r="U366" s="6"/>
      <c r="V366" s="7"/>
      <c r="W366" s="8"/>
      <c r="X366" s="7"/>
      <c r="Y366" s="7"/>
      <c r="Z366" s="12"/>
      <c r="AA366" s="19"/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/>
      <c r="S367" s="23"/>
      <c r="T367" s="5"/>
      <c r="U367" s="6"/>
      <c r="V367" s="7"/>
      <c r="W367" s="8"/>
      <c r="X367" s="7"/>
      <c r="Y367" s="7"/>
      <c r="Z367" s="12"/>
      <c r="AA367" s="19"/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/>
      <c r="S369" s="23"/>
      <c r="T369" s="5"/>
      <c r="U369" s="6"/>
      <c r="V369" s="7"/>
      <c r="W369" s="8"/>
      <c r="X369" s="7"/>
      <c r="Y369" s="7"/>
      <c r="Z369" s="12"/>
      <c r="AA369" s="19"/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/>
      <c r="S372" s="23"/>
      <c r="T372" s="5"/>
      <c r="U372" s="6"/>
      <c r="V372" s="7"/>
      <c r="W372" s="8"/>
      <c r="X372" s="7"/>
      <c r="Y372" s="7"/>
      <c r="Z372" s="12"/>
      <c r="AA372" s="19"/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/>
      <c r="S376" s="23"/>
      <c r="T376" s="5"/>
      <c r="U376" s="6"/>
      <c r="V376" s="7"/>
      <c r="W376" s="8"/>
      <c r="X376" s="7"/>
      <c r="Y376" s="7"/>
      <c r="Z376" s="12"/>
      <c r="AA376" s="19"/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/>
      <c r="S377" s="23"/>
      <c r="T377" s="5"/>
      <c r="U377" s="6"/>
      <c r="V377" s="7"/>
      <c r="W377" s="8"/>
      <c r="X377" s="7"/>
      <c r="Y377" s="7"/>
      <c r="Z377" s="12"/>
      <c r="AA377" s="19"/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/>
      <c r="S378" s="23"/>
      <c r="T378" s="5"/>
      <c r="U378" s="6"/>
      <c r="V378" s="7"/>
      <c r="W378" s="8"/>
      <c r="X378" s="7"/>
      <c r="Y378" s="7"/>
      <c r="Z378" s="12"/>
      <c r="AA378" s="19"/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/>
      <c r="S379" s="23"/>
      <c r="T379" s="5"/>
      <c r="U379" s="6"/>
      <c r="V379" s="7"/>
      <c r="W379" s="8"/>
      <c r="X379" s="7"/>
      <c r="Y379" s="7"/>
      <c r="Z379" s="12"/>
      <c r="AA379" s="19"/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/>
      <c r="S383" s="23"/>
      <c r="T383" s="5"/>
      <c r="U383" s="6"/>
      <c r="V383" s="7"/>
      <c r="W383" s="8"/>
      <c r="X383" s="7"/>
      <c r="Y383" s="7"/>
      <c r="Z383" s="12"/>
      <c r="AA383" s="19"/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/>
      <c r="S385" s="23"/>
      <c r="T385" s="5"/>
      <c r="U385" s="6"/>
      <c r="V385" s="7"/>
      <c r="W385" s="8"/>
      <c r="X385" s="7"/>
      <c r="Y385" s="7"/>
      <c r="Z385" s="12"/>
      <c r="AA385" s="19"/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/>
      <c r="S386" s="23"/>
      <c r="T386" s="5"/>
      <c r="U386" s="6"/>
      <c r="V386" s="7"/>
      <c r="W386" s="8"/>
      <c r="X386" s="7"/>
      <c r="Y386" s="7"/>
      <c r="Z386" s="12"/>
      <c r="AA386" s="19"/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/>
      <c r="S387" s="23"/>
      <c r="T387" s="5"/>
      <c r="U387" s="6"/>
      <c r="V387" s="7"/>
      <c r="W387" s="8"/>
      <c r="X387" s="7"/>
      <c r="Y387" s="7"/>
      <c r="Z387" s="12"/>
      <c r="AA387" s="19"/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/>
      <c r="S388" s="23"/>
      <c r="T388" s="5"/>
      <c r="U388" s="6"/>
      <c r="V388" s="7"/>
      <c r="W388" s="8"/>
      <c r="X388" s="7"/>
      <c r="Y388" s="7"/>
      <c r="Z388" s="12"/>
      <c r="AA388" s="19"/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/>
      <c r="S389" s="23"/>
      <c r="T389" s="5"/>
      <c r="U389" s="6"/>
      <c r="V389" s="7"/>
      <c r="W389" s="8"/>
      <c r="X389" s="7"/>
      <c r="Y389" s="7"/>
      <c r="Z389" s="12"/>
      <c r="AA389" s="19"/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/>
      <c r="S390" s="23"/>
      <c r="T390" s="5"/>
      <c r="U390" s="6"/>
      <c r="V390" s="7"/>
      <c r="W390" s="8"/>
      <c r="X390" s="7"/>
      <c r="Y390" s="7"/>
      <c r="Z390" s="12"/>
      <c r="AA390" s="19"/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/>
      <c r="S391" s="23"/>
      <c r="T391" s="5"/>
      <c r="U391" s="6"/>
      <c r="V391" s="7"/>
      <c r="W391" s="8"/>
      <c r="X391" s="7"/>
      <c r="Y391" s="7"/>
      <c r="Z391" s="12"/>
      <c r="AA391" s="19"/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/>
      <c r="S393" s="23"/>
      <c r="T393" s="5"/>
      <c r="U393" s="6"/>
      <c r="V393" s="7"/>
      <c r="W393" s="8"/>
      <c r="X393" s="7"/>
      <c r="Y393" s="7"/>
      <c r="Z393" s="12"/>
      <c r="AA393" s="19"/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/>
      <c r="S400" s="23"/>
      <c r="T400" s="5"/>
      <c r="U400" s="6"/>
      <c r="V400" s="7"/>
      <c r="W400" s="8"/>
      <c r="X400" s="7"/>
      <c r="Y400" s="7"/>
      <c r="Z400" s="12"/>
      <c r="AA400" s="19"/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/>
      <c r="S402" s="23"/>
      <c r="T402" s="5"/>
      <c r="U402" s="6"/>
      <c r="V402" s="7"/>
      <c r="W402" s="8"/>
      <c r="X402" s="7"/>
      <c r="Y402" s="7"/>
      <c r="Z402" s="12"/>
      <c r="AA402" s="19"/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/>
      <c r="S403" s="23"/>
      <c r="T403" s="5"/>
      <c r="U403" s="6"/>
      <c r="V403" s="7"/>
      <c r="W403" s="8"/>
      <c r="X403" s="7"/>
      <c r="Y403" s="7"/>
      <c r="Z403" s="12"/>
      <c r="AA403" s="19"/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/>
      <c r="S404" s="23"/>
      <c r="T404" s="5"/>
      <c r="U404" s="6"/>
      <c r="V404" s="7"/>
      <c r="W404" s="8"/>
      <c r="X404" s="7"/>
      <c r="Y404" s="7"/>
      <c r="Z404" s="12"/>
      <c r="AA404" s="19"/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/>
      <c r="S406" s="23"/>
      <c r="T406" s="5"/>
      <c r="U406" s="6"/>
      <c r="V406" s="7"/>
      <c r="W406" s="8"/>
      <c r="X406" s="7"/>
      <c r="Y406" s="7"/>
      <c r="Z406" s="12"/>
      <c r="AA406" s="19"/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/>
      <c r="S407" s="23"/>
      <c r="T407" s="5"/>
      <c r="U407" s="6"/>
      <c r="V407" s="7"/>
      <c r="W407" s="8"/>
      <c r="X407" s="7"/>
      <c r="Y407" s="7"/>
      <c r="Z407" s="12"/>
      <c r="AA407" s="19"/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/>
      <c r="S408" s="23"/>
      <c r="T408" s="5"/>
      <c r="U408" s="6"/>
      <c r="V408" s="7"/>
      <c r="W408" s="8"/>
      <c r="X408" s="7"/>
      <c r="Y408" s="7"/>
      <c r="Z408" s="12"/>
      <c r="AA408" s="19"/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/>
      <c r="S409" s="23"/>
      <c r="T409" s="5"/>
      <c r="U409" s="6"/>
      <c r="V409" s="7"/>
      <c r="W409" s="8"/>
      <c r="X409" s="7"/>
      <c r="Y409" s="7"/>
      <c r="Z409" s="12"/>
      <c r="AA409" s="19"/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/>
      <c r="S410" s="23"/>
      <c r="T410" s="5"/>
      <c r="U410" s="6"/>
      <c r="V410" s="7"/>
      <c r="W410" s="8"/>
      <c r="X410" s="7"/>
      <c r="Y410" s="7"/>
      <c r="Z410" s="12"/>
      <c r="AA410" s="19"/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/>
      <c r="S411" s="23"/>
      <c r="T411" s="5"/>
      <c r="U411" s="6"/>
      <c r="V411" s="7"/>
      <c r="W411" s="8"/>
      <c r="X411" s="7"/>
      <c r="Y411" s="7"/>
      <c r="Z411" s="12"/>
      <c r="AA411" s="19"/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/>
      <c r="S413" s="23"/>
      <c r="T413" s="5"/>
      <c r="U413" s="6"/>
      <c r="V413" s="7"/>
      <c r="W413" s="8"/>
      <c r="X413" s="7"/>
      <c r="Y413" s="7"/>
      <c r="Z413" s="12"/>
      <c r="AA413" s="19"/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/>
      <c r="S414" s="23"/>
      <c r="T414" s="5"/>
      <c r="U414" s="6"/>
      <c r="V414" s="7"/>
      <c r="W414" s="8"/>
      <c r="X414" s="7"/>
      <c r="Y414" s="7"/>
      <c r="Z414" s="12"/>
      <c r="AA414" s="19"/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/>
      <c r="S416" s="23"/>
      <c r="T416" s="5"/>
      <c r="U416" s="6"/>
      <c r="V416" s="7"/>
      <c r="W416" s="8"/>
      <c r="X416" s="7"/>
      <c r="Y416" s="7"/>
      <c r="Z416" s="12"/>
      <c r="AA416" s="19"/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/>
      <c r="S418" s="23"/>
      <c r="T418" s="5"/>
      <c r="U418" s="6"/>
      <c r="V418" s="7"/>
      <c r="W418" s="8"/>
      <c r="X418" s="7"/>
      <c r="Y418" s="7"/>
      <c r="Z418" s="12"/>
      <c r="AA418" s="19"/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/>
      <c r="S420" s="23"/>
      <c r="T420" s="5"/>
      <c r="U420" s="6"/>
      <c r="V420" s="7"/>
      <c r="W420" s="8"/>
      <c r="X420" s="7"/>
      <c r="Y420" s="7"/>
      <c r="Z420" s="12"/>
      <c r="AA420" s="19"/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L13" sqref="L13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A3" s="126"/>
      <c r="B3" s="122" t="s">
        <v>46</v>
      </c>
      <c r="C3" s="211" t="str">
        <f>ローデータ!B2</f>
        <v>東成区</v>
      </c>
      <c r="D3" s="212"/>
      <c r="E3" s="212"/>
      <c r="F3" s="213"/>
    </row>
    <row r="4" spans="1:20" ht="18" customHeight="1" x14ac:dyDescent="0.15">
      <c r="A4" s="126"/>
      <c r="B4" s="214" t="s">
        <v>47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5.95" customHeight="1" x14ac:dyDescent="0.15">
      <c r="A5" s="126"/>
      <c r="B5" s="214"/>
      <c r="C5" s="127" t="str">
        <f>ローデータ!B4</f>
        <v>令和2年</v>
      </c>
      <c r="D5" s="124">
        <f>ローデータ!C4</f>
        <v>1</v>
      </c>
      <c r="E5" s="124">
        <f>ローデータ!D4</f>
        <v>26</v>
      </c>
      <c r="F5" s="124" t="str">
        <f>ローデータ!E4</f>
        <v>日</v>
      </c>
    </row>
    <row r="6" spans="1:20" ht="15.95" customHeight="1" x14ac:dyDescent="0.15">
      <c r="A6" s="126"/>
    </row>
    <row r="7" spans="1:20" ht="15.95" customHeight="1" x14ac:dyDescent="0.15">
      <c r="A7" s="126"/>
      <c r="B7" s="214" t="s">
        <v>227</v>
      </c>
      <c r="C7" s="214"/>
      <c r="E7" t="s">
        <v>230</v>
      </c>
    </row>
    <row r="8" spans="1:20" ht="15.95" customHeight="1" x14ac:dyDescent="0.15">
      <c r="A8" s="126"/>
      <c r="B8" s="211">
        <f>COUNTIFS(ローデータ!B12:B1011,1)+COUNTIFS(ローデータ!B12:B1011,2)</f>
        <v>125</v>
      </c>
      <c r="C8" s="213"/>
    </row>
    <row r="9" spans="1:20" ht="15.95" customHeight="1" x14ac:dyDescent="0.15">
      <c r="A9" s="126"/>
      <c r="B9" s="126"/>
    </row>
    <row r="10" spans="1:20" ht="15.75" customHeight="1" x14ac:dyDescent="0.15">
      <c r="A10" s="126"/>
      <c r="B10" s="126" t="s">
        <v>48</v>
      </c>
    </row>
    <row r="11" spans="1:20" ht="15.75" customHeight="1" x14ac:dyDescent="0.15">
      <c r="A11" s="126"/>
    </row>
    <row r="12" spans="1:20" ht="15.95" customHeight="1" x14ac:dyDescent="0.15">
      <c r="A12" s="126"/>
      <c r="C12" s="84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A13" s="126"/>
      <c r="C13" s="125" t="s">
        <v>51</v>
      </c>
      <c r="D13" s="124">
        <f>COUNTIFS(ローデータ!B12:B1011,1)</f>
        <v>107</v>
      </c>
      <c r="E13" s="124">
        <f>COUNTIFS(ローデータ!B12:B1011,2)</f>
        <v>18</v>
      </c>
      <c r="F13" s="124">
        <f>SUM(D13:E13)</f>
        <v>125</v>
      </c>
    </row>
    <row r="14" spans="1:20" ht="15.95" customHeight="1" x14ac:dyDescent="0.15">
      <c r="A14" s="126"/>
    </row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70" t="s">
        <v>46</v>
      </c>
      <c r="B16" s="211" t="str">
        <f>ローデータ!B2</f>
        <v>東成区</v>
      </c>
      <c r="C16" s="212"/>
      <c r="D16" s="212"/>
      <c r="E16" s="213"/>
      <c r="G16" s="222" t="s">
        <v>195</v>
      </c>
      <c r="H16" s="223"/>
      <c r="I16" s="224"/>
      <c r="K16" s="83"/>
      <c r="L16" s="62"/>
    </row>
    <row r="17" spans="1:19" ht="15.95" customHeight="1" x14ac:dyDescent="0.15">
      <c r="A17" s="215" t="s">
        <v>47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5.95" customHeight="1" x14ac:dyDescent="0.15">
      <c r="A18" s="216"/>
      <c r="B18" s="58" t="str">
        <f>ローデータ!B4</f>
        <v>令和2年</v>
      </c>
      <c r="C18" s="121">
        <f>ローデータ!C4</f>
        <v>1</v>
      </c>
      <c r="D18" s="121">
        <f>ローデータ!D4</f>
        <v>26</v>
      </c>
      <c r="E18" s="121" t="str">
        <f>ローデータ!E4</f>
        <v>日</v>
      </c>
      <c r="G18" s="228">
        <f>COUNTIFS(ローデータ!B12:B1011,2)</f>
        <v>18</v>
      </c>
      <c r="H18" s="228"/>
      <c r="I18" s="228"/>
      <c r="K18" s="62"/>
      <c r="L18" s="62"/>
    </row>
    <row r="19" spans="1:19" ht="15.95" customHeight="1" x14ac:dyDescent="0.15">
      <c r="A19" s="32"/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32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8"/>
      <c r="B24" s="229" t="s">
        <v>72</v>
      </c>
      <c r="C24" s="230"/>
      <c r="D24" s="229" t="s">
        <v>74</v>
      </c>
      <c r="E24" s="230"/>
      <c r="F24" s="229" t="s">
        <v>84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73" t="s">
        <v>51</v>
      </c>
      <c r="B25" s="211">
        <f>COUNTIFS(ローデータ!$B$12:$B$1011,2,ローデータ!$K$12:$K$1011,B23)</f>
        <v>18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18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A26" s="32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32">
        <v>1.1000000000000001</v>
      </c>
      <c r="B27" s="40" t="s">
        <v>198</v>
      </c>
    </row>
    <row r="28" spans="1:19" ht="15.95" customHeight="1" x14ac:dyDescent="0.15">
      <c r="A28" s="32" t="s">
        <v>199</v>
      </c>
      <c r="B28" s="34" t="s">
        <v>158</v>
      </c>
      <c r="I28" s="71" t="s">
        <v>200</v>
      </c>
      <c r="J28" s="39" t="s">
        <v>164</v>
      </c>
    </row>
    <row r="29" spans="1:19" ht="15.95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50</v>
      </c>
      <c r="I29" s="247"/>
      <c r="J29" s="249" t="s">
        <v>96</v>
      </c>
      <c r="K29" s="251" t="s">
        <v>97</v>
      </c>
      <c r="L29" s="245" t="s">
        <v>98</v>
      </c>
      <c r="M29" s="251" t="s">
        <v>99</v>
      </c>
      <c r="N29" s="245" t="s">
        <v>100</v>
      </c>
      <c r="O29" s="236" t="s">
        <v>50</v>
      </c>
    </row>
    <row r="30" spans="1:19" ht="15.95" customHeight="1" x14ac:dyDescent="0.15">
      <c r="A30" s="232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5.95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51</v>
      </c>
      <c r="J31" s="86">
        <f>SUMIFS(ローデータ!M12:M1011,ローデータ!$B$12:$B$1011,2,ローデータ!$K$12:$K$1011,$B$23)</f>
        <v>20</v>
      </c>
      <c r="K31" s="86">
        <f>SUMIFS(ローデータ!N12:N1011,ローデータ!$B$12:$B$1011,2,ローデータ!$K$12:$K$1011,$B$23)</f>
        <v>9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29</v>
      </c>
    </row>
    <row r="32" spans="1:19" ht="15.95" customHeight="1" x14ac:dyDescent="0.15">
      <c r="A32" s="73" t="s">
        <v>51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18</v>
      </c>
      <c r="G32" s="56">
        <f>SUM(B32:F32)</f>
        <v>18</v>
      </c>
    </row>
    <row r="33" spans="1:17" ht="15.95" customHeight="1" x14ac:dyDescent="0.15">
      <c r="A33" s="71"/>
      <c r="B33" s="9"/>
      <c r="C33" s="9"/>
      <c r="D33" s="9"/>
      <c r="E33" s="9"/>
      <c r="F33" s="9"/>
      <c r="G33" s="9"/>
    </row>
    <row r="34" spans="1:17" ht="15.95" customHeight="1" x14ac:dyDescent="0.15">
      <c r="A34" s="32">
        <v>1.2</v>
      </c>
      <c r="B34" s="77" t="s">
        <v>201</v>
      </c>
      <c r="H34" s="9"/>
      <c r="J34" s="71"/>
      <c r="K34" s="57"/>
      <c r="L34" s="57"/>
      <c r="M34" s="57"/>
      <c r="N34" s="57"/>
      <c r="O34" s="57"/>
      <c r="P34" s="57"/>
    </row>
    <row r="35" spans="1:17" ht="15.95" customHeight="1" x14ac:dyDescent="0.15">
      <c r="A35" s="32" t="s">
        <v>202</v>
      </c>
      <c r="B35" s="34" t="s">
        <v>160</v>
      </c>
      <c r="I35" s="32" t="s">
        <v>203</v>
      </c>
      <c r="J35" s="40" t="s">
        <v>88</v>
      </c>
    </row>
    <row r="36" spans="1:17" ht="15.95" customHeight="1" x14ac:dyDescent="0.15">
      <c r="A36" s="217"/>
      <c r="B36" s="70">
        <v>1</v>
      </c>
      <c r="C36" s="70">
        <v>2</v>
      </c>
      <c r="D36" s="70">
        <v>3</v>
      </c>
      <c r="E36" s="215" t="s">
        <v>50</v>
      </c>
      <c r="F36" s="39"/>
      <c r="I36" s="247"/>
      <c r="J36" s="272" t="s">
        <v>104</v>
      </c>
      <c r="K36" s="253" t="s">
        <v>105</v>
      </c>
      <c r="L36" s="253" t="s">
        <v>98</v>
      </c>
      <c r="M36" s="253" t="s">
        <v>106</v>
      </c>
      <c r="N36" s="255" t="s">
        <v>107</v>
      </c>
      <c r="O36" s="253" t="s">
        <v>36</v>
      </c>
      <c r="P36" s="255" t="s">
        <v>69</v>
      </c>
      <c r="Q36" s="233" t="s">
        <v>50</v>
      </c>
    </row>
    <row r="37" spans="1:17" ht="15.95" customHeight="1" x14ac:dyDescent="0.15">
      <c r="A37" s="218"/>
      <c r="B37" s="74" t="s">
        <v>67</v>
      </c>
      <c r="C37" s="74" t="s">
        <v>66</v>
      </c>
      <c r="D37" s="74" t="s">
        <v>68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5.95" customHeight="1" x14ac:dyDescent="0.15">
      <c r="A38" s="73" t="s">
        <v>51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51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32">
        <v>1.3</v>
      </c>
      <c r="B40" s="78" t="s">
        <v>204</v>
      </c>
    </row>
    <row r="41" spans="1:17" ht="15.95" customHeight="1" x14ac:dyDescent="0.15">
      <c r="A41" s="32" t="s">
        <v>205</v>
      </c>
      <c r="B41" s="40" t="s">
        <v>222</v>
      </c>
    </row>
    <row r="42" spans="1:17" ht="15.95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50</v>
      </c>
      <c r="H42" s="266" t="s">
        <v>13</v>
      </c>
      <c r="I42" s="267"/>
      <c r="J42" s="268"/>
      <c r="K42" s="269" t="s">
        <v>50</v>
      </c>
    </row>
    <row r="43" spans="1:17" ht="15.95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5.95" customHeight="1" x14ac:dyDescent="0.15">
      <c r="A44" s="258"/>
      <c r="B44" s="237" t="s">
        <v>65</v>
      </c>
      <c r="C44" s="237" t="s">
        <v>66</v>
      </c>
      <c r="D44" s="274" t="s">
        <v>101</v>
      </c>
      <c r="E44" s="276" t="s">
        <v>102</v>
      </c>
      <c r="F44" s="278" t="s">
        <v>103</v>
      </c>
      <c r="G44" s="264"/>
      <c r="H44" s="280" t="s">
        <v>67</v>
      </c>
      <c r="I44" s="292" t="s">
        <v>66</v>
      </c>
      <c r="J44" s="292" t="s">
        <v>68</v>
      </c>
      <c r="K44" s="270"/>
      <c r="M44" s="39"/>
      <c r="N44" s="39"/>
      <c r="O44" s="39"/>
      <c r="P44" s="39"/>
    </row>
    <row r="45" spans="1:17" ht="15.95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5.95" customHeight="1" x14ac:dyDescent="0.15">
      <c r="A46" s="73" t="s">
        <v>51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5.95" customHeight="1" x14ac:dyDescent="0.15">
      <c r="A47" s="32"/>
      <c r="C47" s="71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32" t="s">
        <v>206</v>
      </c>
      <c r="B48" s="40" t="s">
        <v>163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7"/>
      <c r="B49" s="282" t="s">
        <v>165</v>
      </c>
      <c r="C49" s="283"/>
      <c r="D49" s="283"/>
      <c r="E49" s="283"/>
      <c r="F49" s="284"/>
      <c r="G49" s="285" t="s">
        <v>50</v>
      </c>
      <c r="H49" s="288" t="s">
        <v>71</v>
      </c>
      <c r="I49" s="221"/>
      <c r="J49" s="221"/>
      <c r="K49" s="221"/>
      <c r="L49" s="221"/>
      <c r="M49" s="221"/>
      <c r="N49" s="220"/>
      <c r="O49" s="293" t="s">
        <v>50</v>
      </c>
    </row>
    <row r="50" spans="1:15" ht="15.95" customHeight="1" x14ac:dyDescent="0.15">
      <c r="A50" s="232"/>
      <c r="B50" s="296" t="s">
        <v>96</v>
      </c>
      <c r="C50" s="298" t="s">
        <v>97</v>
      </c>
      <c r="D50" s="300" t="s">
        <v>98</v>
      </c>
      <c r="E50" s="298" t="s">
        <v>99</v>
      </c>
      <c r="F50" s="300" t="s">
        <v>100</v>
      </c>
      <c r="G50" s="286"/>
      <c r="H50" s="302" t="s">
        <v>104</v>
      </c>
      <c r="I50" s="290" t="s">
        <v>105</v>
      </c>
      <c r="J50" s="290" t="s">
        <v>98</v>
      </c>
      <c r="K50" s="290" t="s">
        <v>106</v>
      </c>
      <c r="L50" s="289" t="s">
        <v>107</v>
      </c>
      <c r="M50" s="290" t="s">
        <v>36</v>
      </c>
      <c r="N50" s="289" t="s">
        <v>69</v>
      </c>
      <c r="O50" s="294"/>
    </row>
    <row r="51" spans="1:15" ht="15.95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5.95" customHeight="1" x14ac:dyDescent="0.15">
      <c r="A52" s="73" t="s">
        <v>51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54" t="s">
        <v>46</v>
      </c>
      <c r="B2" s="211" t="str">
        <f>ローデータ!B2</f>
        <v>東成区</v>
      </c>
      <c r="C2" s="212"/>
      <c r="D2" s="212"/>
      <c r="E2" s="213"/>
      <c r="G2" s="167"/>
      <c r="H2" s="309" t="s">
        <v>94</v>
      </c>
      <c r="I2" s="214"/>
      <c r="K2" s="83"/>
      <c r="L2" s="62"/>
    </row>
    <row r="3" spans="1:19" ht="14.1" customHeight="1" x14ac:dyDescent="0.15">
      <c r="A3" s="215" t="s">
        <v>47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68"/>
      <c r="H4" s="228">
        <f>COUNTIFS(ローデータ!B12:B1011,1)</f>
        <v>107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66">
        <v>1</v>
      </c>
      <c r="B7" s="34" t="s">
        <v>155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61" t="s">
        <v>51</v>
      </c>
      <c r="B10" s="56">
        <f>COUNTIFS(ローデータ!$B$12:$B$1011,1,ローデータ!$H$12:$H$1011,B8)</f>
        <v>0</v>
      </c>
      <c r="C10" s="56">
        <f>COUNTIFS(ローデータ!$B$12:$B$1011,1,ローデータ!$H$12:$H$1011,C8)</f>
        <v>31</v>
      </c>
      <c r="D10" s="56">
        <f>COUNTIFS(ローデータ!$B$12:$B$1011,1,ローデータ!$H$12:$H$1011,D8)</f>
        <v>27</v>
      </c>
      <c r="E10" s="56">
        <f>COUNTIFS(ローデータ!$B$12:$B$1011,1,ローデータ!$H$12:$H$1011,E8)</f>
        <v>14</v>
      </c>
      <c r="F10" s="56">
        <f>COUNTIFS(ローデータ!$B$12:$B$1011,1,ローデータ!$H$12:$H$1011,F8)</f>
        <v>16</v>
      </c>
      <c r="G10" s="56">
        <f>COUNTIFS(ローデータ!$B$12:$B$1011,1,ローデータ!$H$12:$H$1011,G8)</f>
        <v>10</v>
      </c>
      <c r="H10" s="56">
        <f>COUNTIFS(ローデータ!$B$12:$B$1011,1,ローデータ!$H$12:$H$1011,H8)</f>
        <v>4</v>
      </c>
      <c r="I10" s="56">
        <f>COUNTIFS(ローデータ!$B$12:$B$1011,1,ローデータ!$H$12:$H$1011,I8)</f>
        <v>3</v>
      </c>
      <c r="J10" s="56">
        <f>COUNTIFS(ローデータ!$B$12:$B$1011,1,ローデータ!$H$12:$H$1011,J8)</f>
        <v>2</v>
      </c>
      <c r="K10" s="56">
        <f>SUM(B10:J10)</f>
        <v>107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207</v>
      </c>
    </row>
    <row r="13" spans="1:19" ht="14.1" customHeight="1" x14ac:dyDescent="0.15">
      <c r="A13" s="166">
        <v>2.1</v>
      </c>
      <c r="B13" s="34" t="s">
        <v>156</v>
      </c>
      <c r="F13" s="166">
        <v>2.2000000000000002</v>
      </c>
      <c r="G13" s="34" t="s">
        <v>231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50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50</v>
      </c>
    </row>
    <row r="15" spans="1:19" ht="14.1" customHeight="1" x14ac:dyDescent="0.15">
      <c r="A15" s="218"/>
      <c r="B15" s="160" t="s">
        <v>63</v>
      </c>
      <c r="C15" s="160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61" t="s">
        <v>51</v>
      </c>
      <c r="B16" s="56">
        <f>COUNTIFS(ローデータ!$B$12:$B$1011,1,ローデータ!$I$12:$I$1011,B14)</f>
        <v>0</v>
      </c>
      <c r="C16" s="56">
        <f>COUNTIFS(ローデータ!$B$12:$B$1011,1,ローデータ!$I$12:$I$1011,C14)</f>
        <v>107</v>
      </c>
      <c r="D16" s="56">
        <f>SUM(B16:C16)</f>
        <v>107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0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51</v>
      </c>
      <c r="B23" s="211">
        <f>COUNTIFS(ローデータ!$B$12:$B$1011,1,ローデータ!$K$12:$K$1011,B21)</f>
        <v>50</v>
      </c>
      <c r="C23" s="213"/>
      <c r="D23" s="211">
        <f>COUNTIFS(ローデータ!$B$12:$B$1011,1,ローデータ!$K$12:$K$1011,D21)</f>
        <v>41</v>
      </c>
      <c r="E23" s="213"/>
      <c r="F23" s="211">
        <f>COUNTIFS(ローデータ!$B$12:$B$1011,1,ローデータ!$K$12:$K$1011,F21)</f>
        <v>16</v>
      </c>
      <c r="G23" s="212"/>
      <c r="H23" s="213"/>
      <c r="I23" s="56">
        <f>SUM(B23:H23)</f>
        <v>107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167</v>
      </c>
    </row>
    <row r="26" spans="1:19" ht="14.1" customHeight="1" x14ac:dyDescent="0.15">
      <c r="A26" s="166" t="s">
        <v>89</v>
      </c>
      <c r="B26" s="34" t="s">
        <v>158</v>
      </c>
      <c r="I26" s="165" t="s">
        <v>159</v>
      </c>
      <c r="J26" s="39" t="s">
        <v>164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51</v>
      </c>
      <c r="J29" s="86">
        <f>SUMIFS(ローデータ!M12:M1011,ローデータ!$B$12:$B$1011,1,ローデータ!$K$12:$K$1011,$B$21)</f>
        <v>18</v>
      </c>
      <c r="K29" s="86">
        <f>SUMIFS(ローデータ!N12:N1011,ローデータ!$B$12:$B$1011,1,ローデータ!$K$12:$K$1011,$B$21)</f>
        <v>24</v>
      </c>
      <c r="L29" s="86">
        <f>SUMIFS(ローデータ!O12:O1011,ローデータ!$B$12:$B$1011,1,ローデータ!$K$12:$K$1011,$B$21)</f>
        <v>16</v>
      </c>
      <c r="M29" s="86">
        <f>SUMIFS(ローデータ!P12:P1011,ローデータ!$B$12:$B$1011,1,ローデータ!$K$12:$K$1011,$B$21)</f>
        <v>0</v>
      </c>
      <c r="N29" s="86">
        <f>SUMIFS(ローデータ!Q12:Q1011,ローデータ!$B$12:$B$1011,1,ローデータ!$K$12:$K$1011,$B$21)</f>
        <v>1</v>
      </c>
      <c r="O29" s="86">
        <f>SUM(J29:N29)</f>
        <v>59</v>
      </c>
    </row>
    <row r="30" spans="1:19" ht="14.1" customHeight="1" x14ac:dyDescent="0.15">
      <c r="A30" s="161" t="s">
        <v>51</v>
      </c>
      <c r="B30" s="56">
        <f>COUNTIFS(ローデータ!$B$12:$B$1011,1,ローデータ!$K$12:$K$1011,$B$21,ローデータ!$L$12:$L$1011,B27)</f>
        <v>49</v>
      </c>
      <c r="C30" s="56">
        <f>COUNTIFS(ローデータ!$B$12:$B$1011,1,ローデータ!$K$12:$K$1011,$B$21,ローデータ!$L$12:$L$1011,C27)</f>
        <v>1</v>
      </c>
      <c r="D30" s="56">
        <f>COUNTIFS(ローデータ!$B$12:$B$1011,1,ローデータ!$K$12:$K$1011,$B$21,ローデータ!$L$12:$L$1011,D27)</f>
        <v>0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0</v>
      </c>
      <c r="G30" s="56">
        <f>SUM(B30:F30)</f>
        <v>50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232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90</v>
      </c>
      <c r="B33" s="34" t="s">
        <v>160</v>
      </c>
      <c r="I33" s="166" t="s">
        <v>161</v>
      </c>
      <c r="J33" s="40" t="s">
        <v>88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60" t="s">
        <v>67</v>
      </c>
      <c r="C35" s="160" t="s">
        <v>66</v>
      </c>
      <c r="D35" s="160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51</v>
      </c>
      <c r="B36" s="56">
        <f>COUNTIFS(ローデータ!$B$12:$B$1011,1,ローデータ!$K$12:$K$1011,$D$21,ローデータ!$S$12:$S$1011,B34)</f>
        <v>39</v>
      </c>
      <c r="C36" s="56">
        <f>COUNTIFS(ローデータ!$B$12:$B$1011,1,ローデータ!$K$12:$K$1011,$D$21,ローデータ!$S$12:$S$1011,C34)</f>
        <v>0</v>
      </c>
      <c r="D36" s="56">
        <f>COUNTIFS(ローデータ!$B$12:$B$1011,1,ローデータ!$K$12:$K$1011,$D$21,ローデータ!$S$12:$S$1011,D34)</f>
        <v>1</v>
      </c>
      <c r="E36" s="56">
        <f>SUM(B36:D36)</f>
        <v>40</v>
      </c>
      <c r="I36" s="161" t="s">
        <v>51</v>
      </c>
      <c r="J36" s="56">
        <f>SUMIFS(ローデータ!T12:T1011,ローデータ!$B$12:$B$1011,1,ローデータ!$K$12:$K$1011,$D$21)</f>
        <v>6</v>
      </c>
      <c r="K36" s="56">
        <f>SUMIFS(ローデータ!U12:U1011,ローデータ!$B$12:$B$1011,1,ローデータ!$K$12:$K$1011,$D$21)</f>
        <v>16</v>
      </c>
      <c r="L36" s="56">
        <f>SUMIFS(ローデータ!V12:V1011,ローデータ!$B$12:$B$1011,1,ローデータ!$K$12:$K$1011,$D$21)</f>
        <v>1</v>
      </c>
      <c r="M36" s="56">
        <f>SUMIFS(ローデータ!W12:W1011,ローデータ!$B$12:$B$1011,1,ローデータ!$K$12:$K$1011,$D$21)</f>
        <v>5</v>
      </c>
      <c r="N36" s="56">
        <f>SUMIFS(ローデータ!X12:X1011,ローデータ!$B$12:$B$1011,1,ローデータ!$K$12:$K$1011,$D$21)</f>
        <v>7</v>
      </c>
      <c r="O36" s="56">
        <f>SUMIFS(ローデータ!Y12:Y1011,ローデータ!$B$12:$B$1011,1,ローデータ!$K$12:$K$1011,$D$21)</f>
        <v>23</v>
      </c>
      <c r="P36" s="56">
        <f>SUMIFS(ローデータ!Z12:Z1011,ローデータ!$B$12:$B$1011,1,ローデータ!$K$12:$K$1011,$D$21)</f>
        <v>0</v>
      </c>
      <c r="Q36" s="56">
        <f>SUM(J36:P36)</f>
        <v>58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170</v>
      </c>
    </row>
    <row r="39" spans="1:17" ht="14.1" customHeight="1" x14ac:dyDescent="0.15">
      <c r="A39" s="166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51</v>
      </c>
      <c r="B44" s="86">
        <f>COUNTIFS(ローデータ!$B$12:$B$1011,1,ローデータ!$K$12:$K$1011,$F$21,ローデータ!$L$12:$L$1011,B41)</f>
        <v>15</v>
      </c>
      <c r="C44" s="86">
        <f>COUNTIFS(ローデータ!$B$12:$B$1011,1,ローデータ!$K$12:$K$1011,$F$21,ローデータ!$L$12:$L$1011,C41)</f>
        <v>1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16</v>
      </c>
      <c r="H44" s="89">
        <f>COUNTIFS(ローデータ!$B$12:$B$1011,1,ローデータ!$K$12:$K$1011,$F$21,ローデータ!$S$12:$S$1011,H41)</f>
        <v>15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0</v>
      </c>
      <c r="K44" s="90">
        <f>SUM(H44:J44)</f>
        <v>15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92</v>
      </c>
      <c r="B46" s="40" t="s">
        <v>163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51</v>
      </c>
      <c r="B50" s="91">
        <f>SUMIFS(ローデータ!M12:M1011,ローデータ!$B$12:$B$1011,1,ローデータ!$K$12:$K$1011,$F$21)</f>
        <v>2</v>
      </c>
      <c r="C50" s="91">
        <f>SUMIFS(ローデータ!N12:N1011,ローデータ!$B$12:$B$1011,1,ローデータ!$K$12:$K$1011,$F$21)</f>
        <v>14</v>
      </c>
      <c r="D50" s="91">
        <f>SUMIFS(ローデータ!O12:O1011,ローデータ!$B$12:$B$1011,1,ローデータ!$K$12:$K$1011,$F$21)</f>
        <v>3</v>
      </c>
      <c r="E50" s="92">
        <f>SUMIFS(ローデータ!P12:P1011,ローデータ!$B$12:$B$1011,1,ローデータ!$K$12:$K$1011,$F$21)</f>
        <v>0</v>
      </c>
      <c r="F50" s="91">
        <f>SUMIFS(ローデータ!Q12:Q1011,ローデータ!$B$12:$B$1011,1,ローデータ!$K$12:$K$1011,$F$21)</f>
        <v>1</v>
      </c>
      <c r="G50" s="93">
        <f>SUM(B50:F50)</f>
        <v>20</v>
      </c>
      <c r="H50" s="94">
        <f>SUMIFS(ローデータ!T12:T1011,ローデータ!$B$12:$B$1011,1,ローデータ!$K$12:$K$1011,$F$21)</f>
        <v>3</v>
      </c>
      <c r="I50" s="91">
        <f>SUMIFS(ローデータ!U12:U1011,ローデータ!$B$12:$B$1011,1,ローデータ!$K$12:$K$1011,$F$21)</f>
        <v>12</v>
      </c>
      <c r="J50" s="91">
        <f>SUMIFS(ローデータ!V12:V1011,ローデータ!$B$12:$B$1011,1,ローデータ!$K$12:$K$1011,$F$21)</f>
        <v>4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7</v>
      </c>
      <c r="M50" s="91">
        <f>SUMIFS(ローデータ!Y12:Y1011,ローデータ!$B$12:$B$1011,1,ローデータ!$K$12:$K$1011,$F$21)</f>
        <v>6</v>
      </c>
      <c r="N50" s="91">
        <f>SUMIFS(ローデータ!Z12:Z1011,ローデータ!$B$12:$B$1011,1,ローデータ!$K$12:$K$1011,$F$21)</f>
        <v>1</v>
      </c>
      <c r="O50" s="95">
        <f>SUM(H50:N50)</f>
        <v>33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66"/>
    </row>
    <row r="53" spans="1:15" ht="14.1" customHeight="1" x14ac:dyDescent="0.15">
      <c r="A53" s="16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54</v>
      </c>
      <c r="C59" s="56">
        <f>COUNTIFS(ローデータ!$B$12:$B$1011,1,ローデータ!$I$12:$I$1011,$C$14,ローデータ!$H$12:$H$1011,A59)</f>
        <v>0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61">
        <v>2</v>
      </c>
      <c r="B60" s="50" t="s">
        <v>55</v>
      </c>
      <c r="C60" s="56">
        <f>COUNTIFS(ローデータ!$B$12:$B$1011,1,ローデータ!$I$12:$I$1011,$C$14,ローデータ!$H$12:$H$1011,A60)</f>
        <v>31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31</v>
      </c>
    </row>
    <row r="61" spans="1:15" ht="14.1" customHeight="1" x14ac:dyDescent="0.15">
      <c r="A61" s="161">
        <v>3</v>
      </c>
      <c r="B61" s="50" t="s">
        <v>56</v>
      </c>
      <c r="C61" s="56">
        <f>COUNTIFS(ローデータ!$B$12:$B$1011,1,ローデータ!$I$12:$I$1011,$C$14,ローデータ!$H$12:$H$1011,A61)</f>
        <v>27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27</v>
      </c>
    </row>
    <row r="62" spans="1:15" ht="14.1" customHeight="1" x14ac:dyDescent="0.15">
      <c r="A62" s="161">
        <v>4</v>
      </c>
      <c r="B62" s="50" t="s">
        <v>57</v>
      </c>
      <c r="C62" s="56">
        <f>COUNTIFS(ローデータ!$B$12:$B$1011,1,ローデータ!$I$12:$I$1011,$C$14,ローデータ!$H$12:$H$1011,A62)</f>
        <v>14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14</v>
      </c>
    </row>
    <row r="63" spans="1:15" ht="14.1" customHeight="1" x14ac:dyDescent="0.15">
      <c r="A63" s="161">
        <v>5</v>
      </c>
      <c r="B63" s="50" t="s">
        <v>58</v>
      </c>
      <c r="C63" s="56">
        <f>COUNTIFS(ローデータ!$B$12:$B$1011,1,ローデータ!$I$12:$I$1011,$C$14,ローデータ!$H$12:$H$1011,A63)</f>
        <v>16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16</v>
      </c>
    </row>
    <row r="64" spans="1:15" ht="14.1" customHeight="1" x14ac:dyDescent="0.15">
      <c r="A64" s="161">
        <v>6</v>
      </c>
      <c r="B64" s="50" t="s">
        <v>59</v>
      </c>
      <c r="C64" s="56">
        <f>COUNTIFS(ローデータ!$B$12:$B$1011,1,ローデータ!$I$12:$I$1011,$C$14,ローデータ!$H$12:$H$1011,A64)</f>
        <v>10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10</v>
      </c>
    </row>
    <row r="65" spans="1:15" ht="14.1" customHeight="1" x14ac:dyDescent="0.15">
      <c r="A65" s="161">
        <v>7</v>
      </c>
      <c r="B65" s="50" t="s">
        <v>60</v>
      </c>
      <c r="C65" s="56">
        <f>COUNTIFS(ローデータ!$B$12:$B$1011,1,ローデータ!$I$12:$I$1011,$C$14,ローデータ!$H$12:$H$1011,A65)</f>
        <v>4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4</v>
      </c>
    </row>
    <row r="66" spans="1:15" ht="14.1" customHeight="1" x14ac:dyDescent="0.15">
      <c r="A66" s="161">
        <v>8</v>
      </c>
      <c r="B66" s="50" t="s">
        <v>61</v>
      </c>
      <c r="C66" s="56">
        <f>COUNTIFS(ローデータ!$B$12:$B$1011,1,ローデータ!$I$12:$I$1011,$C$14,ローデータ!$H$12:$H$1011,A66)</f>
        <v>3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59">
        <v>9</v>
      </c>
      <c r="B67" s="68" t="s">
        <v>62</v>
      </c>
      <c r="C67" s="97">
        <f>COUNTIFS(ローデータ!$B$12:$B$1011,1,ローデータ!$I$12:$I$1011,$C$14,ローデータ!$H$12:$H$1011,A67)</f>
        <v>2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50</v>
      </c>
      <c r="B68" s="401"/>
      <c r="C68" s="100">
        <f>SUM(C59:C67)</f>
        <v>107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107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210</v>
      </c>
    </row>
    <row r="71" spans="1:15" ht="14.1" customHeight="1" x14ac:dyDescent="0.15">
      <c r="A71" s="166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54</v>
      </c>
      <c r="C75" s="211">
        <f>COUNTIFS(ローデータ!$B$12:$B$1011,1,ローデータ!$H$12:$H$1011,$A$75,ローデータ!$K$12:$K$1011,C73)</f>
        <v>0</v>
      </c>
      <c r="D75" s="213"/>
      <c r="E75" s="211">
        <f>COUNTIFS(ローデータ!$B$12:$B$1011,1,ローデータ!$H$12:$H$1011,$A$75,ローデータ!$K$12:$K$1011,E73)</f>
        <v>0</v>
      </c>
      <c r="F75" s="213"/>
      <c r="G75" s="211">
        <f>COUNTIFS(ローデータ!$B$12:$B$1011,1,ローデータ!$H$12:$H$1011,$A$75,ローデータ!$K$12:$K$1011,G73)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61">
        <v>2</v>
      </c>
      <c r="B76" s="50" t="s">
        <v>55</v>
      </c>
      <c r="C76" s="211">
        <f>COUNTIFS(ローデータ!$B$12:$B$1011,1,ローデータ!$H$12:$H$1011,$A$76,ローデータ!$K$12:$K$1011,C73)</f>
        <v>5</v>
      </c>
      <c r="D76" s="213"/>
      <c r="E76" s="211">
        <f>COUNTIFS(ローデータ!$B$12:$B$1011,1,ローデータ!$H$12:$H$1011,$A$76,ローデータ!$K$12:$K$1011,E73)</f>
        <v>17</v>
      </c>
      <c r="F76" s="213"/>
      <c r="G76" s="211">
        <f>COUNTIFS(ローデータ!$B$12:$B$1011,1,ローデータ!$H$12:$H$1011,$A$76,ローデータ!$K$12:$K$1011,G73)</f>
        <v>9</v>
      </c>
      <c r="H76" s="212"/>
      <c r="I76" s="212"/>
      <c r="J76" s="104">
        <f t="shared" si="2"/>
        <v>31</v>
      </c>
    </row>
    <row r="77" spans="1:15" ht="14.1" customHeight="1" x14ac:dyDescent="0.15">
      <c r="A77" s="161">
        <v>3</v>
      </c>
      <c r="B77" s="50" t="s">
        <v>56</v>
      </c>
      <c r="C77" s="211">
        <f>COUNTIFS(ローデータ!$B$12:$B$1011,1,ローデータ!$H$12:$H$1011,$A$77,ローデータ!$K$12:$K$1011,C73)</f>
        <v>10</v>
      </c>
      <c r="D77" s="213"/>
      <c r="E77" s="211">
        <f>COUNTIFS(ローデータ!$B$12:$B$1011,1,ローデータ!$H$12:$H$1011,$A$77,ローデータ!$K$12:$K$1011,E73)</f>
        <v>11</v>
      </c>
      <c r="F77" s="213"/>
      <c r="G77" s="211">
        <f>COUNTIFS(ローデータ!$B$12:$B$1011,1,ローデータ!$H$12:$H$1011,$A$77,ローデータ!$K$12:$K$1011,G73)</f>
        <v>6</v>
      </c>
      <c r="H77" s="212"/>
      <c r="I77" s="212"/>
      <c r="J77" s="104">
        <f t="shared" si="2"/>
        <v>27</v>
      </c>
    </row>
    <row r="78" spans="1:15" ht="14.1" customHeight="1" x14ac:dyDescent="0.15">
      <c r="A78" s="161">
        <v>4</v>
      </c>
      <c r="B78" s="50" t="s">
        <v>57</v>
      </c>
      <c r="C78" s="211">
        <f>COUNTIFS(ローデータ!$B$12:$B$1011,1,ローデータ!$H$12:$H$1011,$A$78,ローデータ!$K$12:$K$1011,C73)</f>
        <v>10</v>
      </c>
      <c r="D78" s="213"/>
      <c r="E78" s="211">
        <f>COUNTIFS(ローデータ!$B$12:$B$1011,1,ローデータ!$H$12:$H$1011,$A$78,ローデータ!$K$12:$K$1011,E73)</f>
        <v>4</v>
      </c>
      <c r="F78" s="213"/>
      <c r="G78" s="211">
        <f>COUNTIFS(ローデータ!$B$12:$B$1011,1,ローデータ!$H$12:$H$1011,$A$78,ローデータ!$K$12:$K$1011,G73)</f>
        <v>0</v>
      </c>
      <c r="H78" s="212"/>
      <c r="I78" s="212"/>
      <c r="J78" s="104">
        <f t="shared" si="2"/>
        <v>14</v>
      </c>
    </row>
    <row r="79" spans="1:15" ht="14.1" customHeight="1" x14ac:dyDescent="0.15">
      <c r="A79" s="161">
        <v>5</v>
      </c>
      <c r="B79" s="50" t="s">
        <v>58</v>
      </c>
      <c r="C79" s="211">
        <f>COUNTIFS(ローデータ!$B$12:$B$1011,1,ローデータ!$H$12:$H$1011,$A$79,ローデータ!$K$12:$K$1011,C73)</f>
        <v>8</v>
      </c>
      <c r="D79" s="213"/>
      <c r="E79" s="211">
        <f>COUNTIFS(ローデータ!$B$12:$B$1011,1,ローデータ!$H$12:$H$1011,$A$79,ローデータ!$K$12:$K$1011,E73)</f>
        <v>7</v>
      </c>
      <c r="F79" s="213"/>
      <c r="G79" s="211">
        <f>COUNTIFS(ローデータ!$B$12:$B$1011,1,ローデータ!$H$12:$H$1011,$A$79,ローデータ!$K$12:$K$1011,G73)</f>
        <v>1</v>
      </c>
      <c r="H79" s="212"/>
      <c r="I79" s="212"/>
      <c r="J79" s="104">
        <f t="shared" si="2"/>
        <v>16</v>
      </c>
    </row>
    <row r="80" spans="1:15" ht="14.1" customHeight="1" x14ac:dyDescent="0.15">
      <c r="A80" s="161">
        <v>6</v>
      </c>
      <c r="B80" s="50" t="s">
        <v>59</v>
      </c>
      <c r="C80" s="211">
        <f>COUNTIFS(ローデータ!$B$12:$B$1011,1,ローデータ!$H$12:$H$1011,$A$80,ローデータ!$K$12:$K$1011,C73)</f>
        <v>10</v>
      </c>
      <c r="D80" s="213"/>
      <c r="E80" s="211">
        <f>COUNTIFS(ローデータ!$B$12:$B$1011,1,ローデータ!$H$12:$H$1011,$A$80,ローデータ!$K$12:$K$1011,E73)</f>
        <v>0</v>
      </c>
      <c r="F80" s="213"/>
      <c r="G80" s="211">
        <f>COUNTIFS(ローデータ!$B$12:$B$1011,1,ローデータ!$H$12:$H$1011,$A$80,ローデータ!$K$12:$K$1011,G73)</f>
        <v>0</v>
      </c>
      <c r="H80" s="212"/>
      <c r="I80" s="212"/>
      <c r="J80" s="104">
        <f t="shared" si="2"/>
        <v>10</v>
      </c>
    </row>
    <row r="81" spans="1:17" ht="14.1" customHeight="1" x14ac:dyDescent="0.15">
      <c r="A81" s="161">
        <v>7</v>
      </c>
      <c r="B81" s="50" t="s">
        <v>60</v>
      </c>
      <c r="C81" s="211">
        <f>COUNTIFS(ローデータ!$B$12:$B$1011,1,ローデータ!$H$12:$H$1011,$A$81,ローデータ!$K$12:$K$1011,C73)</f>
        <v>3</v>
      </c>
      <c r="D81" s="213"/>
      <c r="E81" s="211">
        <f>COUNTIFS(ローデータ!$B$12:$B$1011,1,ローデータ!$H$12:$H$1011,$A$81,ローデータ!$K$12:$K$1011,E73)</f>
        <v>1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4</v>
      </c>
    </row>
    <row r="82" spans="1:17" ht="14.1" customHeight="1" x14ac:dyDescent="0.15">
      <c r="A82" s="161">
        <v>8</v>
      </c>
      <c r="B82" s="50" t="s">
        <v>61</v>
      </c>
      <c r="C82" s="211">
        <f>COUNTIFS(ローデータ!$B$12:$B$1011,1,ローデータ!$H$12:$H$1011,$A$82,ローデータ!$K$12:$K$1011,C73)</f>
        <v>2</v>
      </c>
      <c r="D82" s="213"/>
      <c r="E82" s="211">
        <f>COUNTIFS(ローデータ!$B$12:$B$1011,1,ローデータ!$H$12:$H$1011,$A$82,ローデータ!$K$12:$K$1011,E73)</f>
        <v>1</v>
      </c>
      <c r="F82" s="213"/>
      <c r="G82" s="211">
        <f>COUNTIFS(ローデータ!$B$12:$B$1011,1,ローデータ!$H$12:$H$1011,$A$82,ローデータ!$K$12:$K$1011,G73)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59">
        <v>9</v>
      </c>
      <c r="B83" s="68" t="s">
        <v>62</v>
      </c>
      <c r="C83" s="397">
        <f>COUNTIFS(ローデータ!$B$12:$B$1011,1,ローデータ!$H$12:$H$1011,$A$83,ローデータ!$K$12:$K$1011,C73)</f>
        <v>2</v>
      </c>
      <c r="D83" s="398"/>
      <c r="E83" s="397">
        <f>COUNTIFS(ローデータ!$B$12:$B$1011,1,ローデータ!$H$12:$H$1011,$A$83,ローデータ!$K$12:$K$1011,E73)</f>
        <v>0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50</v>
      </c>
      <c r="B84" s="401"/>
      <c r="C84" s="402">
        <f>SUM(C75:D83)</f>
        <v>50</v>
      </c>
      <c r="D84" s="403"/>
      <c r="E84" s="402">
        <f>SUM(E75:F83)</f>
        <v>41</v>
      </c>
      <c r="F84" s="403"/>
      <c r="G84" s="404">
        <f>SUM(G75:I83)</f>
        <v>16</v>
      </c>
      <c r="H84" s="404"/>
      <c r="I84" s="402"/>
      <c r="J84" s="106">
        <f t="shared" si="2"/>
        <v>107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169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65"/>
      <c r="E88" s="9"/>
      <c r="F88" s="9"/>
      <c r="G88" s="9"/>
      <c r="H88" s="9"/>
      <c r="J88" s="166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54</v>
      </c>
      <c r="L92" s="88">
        <f>SUMIFS(ローデータ!$M$12:$M$1011,ローデータ!$B$12:$B$1011,1,ローデータ!$K$12:$K$1011,$B$21,ローデータ!$H$12:$H$1011,J92)</f>
        <v>0</v>
      </c>
      <c r="M92" s="88">
        <f>SUMIFS(ローデータ!$N$12:$N$1011,ローデータ!$B$12:$B$1011,1,ローデータ!$K$12:$K$1011,$B$21,ローデータ!$H$12:$H$1011,J92)</f>
        <v>0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61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0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0</v>
      </c>
      <c r="J93" s="161">
        <v>2</v>
      </c>
      <c r="K93" s="50" t="s">
        <v>55</v>
      </c>
      <c r="L93" s="88">
        <f>SUMIFS(ローデータ!$M$12:$M$1011,ローデータ!$B$12:$B$1011,1,ローデータ!$K$12:$K$1011,$B$21,ローデータ!$H$12:$H$1011,J93)</f>
        <v>1</v>
      </c>
      <c r="M93" s="88">
        <f>SUMIFS(ローデータ!$N$12:$N$1011,ローデータ!$B$12:$B$1011,1,ローデータ!$K$12:$K$1011,$B$21,ローデータ!$H$12:$H$1011,J93)</f>
        <v>3</v>
      </c>
      <c r="N93" s="88">
        <f>SUMIFS(ローデータ!$O$12:$O$1011,ローデータ!$B$12:$B$1011,1,ローデータ!$K$12:$K$1011,$B$21,ローデータ!$H$12:$H$1011,J93)</f>
        <v>0</v>
      </c>
      <c r="O93" s="88">
        <f>SUMIFS(ローデータ!$P$12:$P$1011,ローデータ!$B$12:$B$1011,1,ローデータ!$K$12:$K$1011,$B$21,ローデータ!$H$12:$H$1011,J93)</f>
        <v>0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61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5</v>
      </c>
      <c r="D94" s="56">
        <f>COUNTIFS(ローデータ!$B$12:$B$1011,1,ローデータ!$K$12:$K$1011,$B$21,ローデータ!$L$12:$L$1011,$D$90,ローデータ!$H$12:$H$1011,A94)</f>
        <v>0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5</v>
      </c>
      <c r="J94" s="161">
        <v>3</v>
      </c>
      <c r="K94" s="50" t="s">
        <v>56</v>
      </c>
      <c r="L94" s="103">
        <f>SUMIFS(ローデータ!$M$12:$M$1011,ローデータ!$B$12:$B$1011,1,ローデータ!$K$12:$K$1011,$B$21,ローデータ!$H$12:$H$1011,J94)</f>
        <v>4</v>
      </c>
      <c r="M94" s="88">
        <f>SUMIFS(ローデータ!$N$12:$N$1011,ローデータ!$B$12:$B$1011,1,ローデータ!$K$12:$K$1011,$B$21,ローデータ!$H$12:$H$1011,J94)</f>
        <v>5</v>
      </c>
      <c r="N94" s="88">
        <f>SUMIFS(ローデータ!$O$12:$O$1011,ローデータ!$B$12:$B$1011,1,ローデータ!$K$12:$K$1011,$B$21,ローデータ!$H$12:$H$1011,J94)</f>
        <v>6</v>
      </c>
      <c r="O94" s="88">
        <f>SUMIFS(ローデータ!$P$12:$P$1011,ローデータ!$B$12:$B$1011,1,ローデータ!$K$12:$K$1011,$B$21,ローデータ!$H$12:$H$1011,J94)</f>
        <v>0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15</v>
      </c>
    </row>
    <row r="95" spans="1:17" ht="14.1" customHeight="1" x14ac:dyDescent="0.15">
      <c r="A95" s="161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10</v>
      </c>
      <c r="D95" s="56">
        <f>COUNTIFS(ローデータ!$B$12:$B$1011,1,ローデータ!$K$12:$K$1011,$B$21,ローデータ!$L$12:$L$1011,$D$90,ローデータ!$H$12:$H$1011,A95)</f>
        <v>0</v>
      </c>
      <c r="E95" s="56">
        <f>COUNTIFS(ローデータ!$B$12:$B$1011,1,ローデータ!$K$12:$K$1011,$B$21,ローデータ!$L$12:$L$1011,$E$90,ローデータ!$H$12:$H$1011,A95)</f>
        <v>0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10</v>
      </c>
      <c r="J95" s="161">
        <v>4</v>
      </c>
      <c r="K95" s="50" t="s">
        <v>57</v>
      </c>
      <c r="L95" s="103">
        <f>SUMIFS(ローデータ!$M$12:$M$1011,ローデータ!$B$12:$B$1011,1,ローデータ!$K$12:$K$1011,$B$21,ローデータ!$H$12:$H$1011,J95)</f>
        <v>2</v>
      </c>
      <c r="M95" s="88">
        <f>SUMIFS(ローデータ!$N$12:$N$1011,ローデータ!$B$12:$B$1011,1,ローデータ!$K$12:$K$1011,$B$21,ローデータ!$H$12:$H$1011,J95)</f>
        <v>8</v>
      </c>
      <c r="N95" s="88">
        <f>SUMIFS(ローデータ!$O$12:$O$1011,ローデータ!$B$12:$B$1011,1,ローデータ!$K$12:$K$1011,$B$21,ローデータ!$H$12:$H$1011,J95)</f>
        <v>1</v>
      </c>
      <c r="O95" s="88">
        <f>SUMIFS(ローデータ!$P$12:$P$1011,ローデータ!$B$12:$B$1011,1,ローデータ!$K$12:$K$1011,$B$21,ローデータ!$H$12:$H$1011,J95)</f>
        <v>0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11</v>
      </c>
    </row>
    <row r="96" spans="1:17" ht="14.1" customHeight="1" x14ac:dyDescent="0.15">
      <c r="A96" s="161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10</v>
      </c>
      <c r="D96" s="56">
        <f>COUNTIFS(ローデータ!$B$12:$B$1011,1,ローデータ!$K$12:$K$1011,$B$21,ローデータ!$L$12:$L$1011,$D$90,ローデータ!$H$12:$H$1011,A96)</f>
        <v>0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10</v>
      </c>
      <c r="J96" s="161">
        <v>5</v>
      </c>
      <c r="K96" s="50" t="s">
        <v>58</v>
      </c>
      <c r="L96" s="103">
        <f>SUMIFS(ローデータ!$M$12:$M$1011,ローデータ!$B$12:$B$1011,1,ローデータ!$K$12:$K$1011,$B$21,ローデータ!$H$12:$H$1011,J96)</f>
        <v>4</v>
      </c>
      <c r="M96" s="88">
        <f>SUMIFS(ローデータ!$N$12:$N$1011,ローデータ!$B$12:$B$1011,1,ローデータ!$K$12:$K$1011,$B$21,ローデータ!$H$12:$H$1011,J96)</f>
        <v>3</v>
      </c>
      <c r="N96" s="88">
        <f>SUMIFS(ローデータ!$O$12:$O$1011,ローデータ!$B$12:$B$1011,1,ローデータ!$K$12:$K$1011,$B$21,ローデータ!$H$12:$H$1011,J96)</f>
        <v>3</v>
      </c>
      <c r="O96" s="88">
        <f>SUMIFS(ローデータ!$P$12:$P$1011,ローデータ!$B$12:$B$1011,1,ローデータ!$K$12:$K$1011,$B$21,ローデータ!$H$12:$H$1011,J96)</f>
        <v>0</v>
      </c>
      <c r="P96" s="108">
        <f>SUMIFS(ローデータ!$Q$12:$Q$1011,ローデータ!$B$12:$B$1011,1,ローデータ!$K$12:$K$1011,$B$21,ローデータ!$H$12:$H$1011,J96)</f>
        <v>1</v>
      </c>
      <c r="Q96" s="103">
        <f t="shared" si="3"/>
        <v>11</v>
      </c>
    </row>
    <row r="97" spans="1:17" ht="14.1" customHeight="1" x14ac:dyDescent="0.15">
      <c r="A97" s="161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8</v>
      </c>
      <c r="D97" s="56">
        <f>COUNTIFS(ローデータ!$B$12:$B$1011,1,ローデータ!$K$12:$K$1011,$B$21,ローデータ!$L$12:$L$1011,$D$90,ローデータ!$H$12:$H$1011,A97)</f>
        <v>0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8</v>
      </c>
      <c r="J97" s="161">
        <v>6</v>
      </c>
      <c r="K97" s="50" t="s">
        <v>59</v>
      </c>
      <c r="L97" s="103">
        <f>SUMIFS(ローデータ!$M$12:$M$1011,ローデータ!$B$12:$B$1011,1,ローデータ!$K$12:$K$1011,$B$21,ローデータ!$H$12:$H$1011,J97)</f>
        <v>2</v>
      </c>
      <c r="M97" s="88">
        <f>SUMIFS(ローデータ!$N$12:$N$1011,ローデータ!$B$12:$B$1011,1,ローデータ!$K$12:$K$1011,$B$21,ローデータ!$H$12:$H$1011,J97)</f>
        <v>2</v>
      </c>
      <c r="N97" s="88">
        <f>SUMIFS(ローデータ!$O$12:$O$1011,ローデータ!$B$12:$B$1011,1,ローデータ!$K$12:$K$1011,$B$21,ローデータ!$H$12:$H$1011,J97)</f>
        <v>5</v>
      </c>
      <c r="O97" s="88">
        <f>SUMIFS(ローデータ!$P$12:$P$1011,ローデータ!$B$12:$B$1011,1,ローデータ!$K$12:$K$1011,$B$21,ローデータ!$H$12:$H$1011,J97)</f>
        <v>0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9</v>
      </c>
    </row>
    <row r="98" spans="1:17" ht="14.1" customHeight="1" x14ac:dyDescent="0.15">
      <c r="A98" s="161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10</v>
      </c>
      <c r="D98" s="56">
        <f>COUNTIFS(ローデータ!$B$12:$B$1011,1,ローデータ!$K$12:$K$1011,$B$21,ローデータ!$L$12:$L$1011,$D$90,ローデータ!$H$12:$H$1011,A98)</f>
        <v>0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10</v>
      </c>
      <c r="J98" s="161">
        <v>7</v>
      </c>
      <c r="K98" s="50" t="s">
        <v>60</v>
      </c>
      <c r="L98" s="103">
        <f>SUMIFS(ローデータ!$M$12:$M$1011,ローデータ!$B$12:$B$1011,1,ローデータ!$K$12:$K$1011,$B$21,ローデータ!$H$12:$H$1011,J98)</f>
        <v>2</v>
      </c>
      <c r="M98" s="88">
        <f>SUMIFS(ローデータ!$N$12:$N$1011,ローデータ!$B$12:$B$1011,1,ローデータ!$K$12:$K$1011,$B$21,ローデータ!$H$12:$H$1011,J98)</f>
        <v>1</v>
      </c>
      <c r="N98" s="88">
        <f>SUMIFS(ローデータ!$O$12:$O$1011,ローデータ!$B$12:$B$1011,1,ローデータ!$K$12:$K$1011,$B$21,ローデータ!$H$12:$H$1011,J98)</f>
        <v>0</v>
      </c>
      <c r="O98" s="88">
        <f>SUMIFS(ローデータ!$P$12:$P$1011,ローデータ!$B$12:$B$1011,1,ローデータ!$K$12:$K$1011,$B$21,ローデータ!$H$12:$H$1011,J98)</f>
        <v>0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61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2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3</v>
      </c>
      <c r="J99" s="161">
        <v>8</v>
      </c>
      <c r="K99" s="50" t="s">
        <v>61</v>
      </c>
      <c r="L99" s="103">
        <f>SUMIFS(ローデータ!$M$12:$M$1011,ローデータ!$B$12:$B$1011,1,ローデータ!$K$12:$K$1011,$B$21,ローデータ!$H$12:$H$1011,J99)</f>
        <v>0</v>
      </c>
      <c r="M99" s="88">
        <f>SUMIFS(ローデータ!$N$12:$N$1011,ローデータ!$B$12:$B$1011,1,ローデータ!$K$12:$K$1011,$B$21,ローデータ!$H$12:$H$1011,J99)</f>
        <v>1</v>
      </c>
      <c r="N99" s="88">
        <f>SUMIFS(ローデータ!$O$12:$O$1011,ローデータ!$B$12:$B$1011,1,ローデータ!$K$12:$K$1011,$B$21,ローデータ!$H$12:$H$1011,J99)</f>
        <v>1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2</v>
      </c>
    </row>
    <row r="100" spans="1:17" ht="14.1" customHeight="1" x14ac:dyDescent="0.15">
      <c r="A100" s="161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2</v>
      </c>
      <c r="D100" s="56">
        <f>COUNTIFS(ローデータ!$B$12:$B$1011,1,ローデータ!$K$12:$K$1011,$B$21,ローデータ!$L$12:$L$1011,$D$90,ローデータ!$H$12:$H$1011,A100)</f>
        <v>0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</v>
      </c>
      <c r="J100" s="159">
        <v>9</v>
      </c>
      <c r="K100" s="68" t="s">
        <v>62</v>
      </c>
      <c r="L100" s="103">
        <f>SUMIFS(ローデータ!$M$12:$M$1011,ローデータ!$B$12:$B$1011,1,ローデータ!$K$12:$K$1011,$B$21,ローデータ!$H$12:$H$1011,J100)</f>
        <v>3</v>
      </c>
      <c r="M100" s="88">
        <f>SUMIFS(ローデータ!$N$12:$N$1011,ローデータ!$B$12:$B$1011,1,ローデータ!$K$12:$K$1011,$B$21,ローデータ!$H$12:$H$1011,J100)</f>
        <v>1</v>
      </c>
      <c r="N100" s="88">
        <f>SUMIFS(ローデータ!$O$12:$O$1011,ローデータ!$B$12:$B$1011,1,ローデータ!$K$12:$K$1011,$B$21,ローデータ!$H$12:$H$1011,J100)</f>
        <v>0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4</v>
      </c>
    </row>
    <row r="101" spans="1:17" ht="14.1" customHeight="1" x14ac:dyDescent="0.15">
      <c r="A101" s="159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2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2</v>
      </c>
      <c r="J101" s="155" t="s">
        <v>50</v>
      </c>
      <c r="K101" s="156"/>
      <c r="L101" s="103">
        <f>SUM(L92:L100)</f>
        <v>18</v>
      </c>
      <c r="M101" s="103">
        <f>SUM(M92:M100)</f>
        <v>24</v>
      </c>
      <c r="N101" s="103">
        <f>SUM(N92:N100)</f>
        <v>16</v>
      </c>
      <c r="O101" s="103">
        <f>SUM(O92:O100)</f>
        <v>0</v>
      </c>
      <c r="P101" s="103">
        <f>SUM(P92:P100)</f>
        <v>1</v>
      </c>
      <c r="Q101" s="103">
        <f t="shared" si="3"/>
        <v>59</v>
      </c>
    </row>
    <row r="102" spans="1:17" ht="14.1" customHeight="1" x14ac:dyDescent="0.15">
      <c r="A102" s="155" t="s">
        <v>50</v>
      </c>
      <c r="B102" s="156"/>
      <c r="C102" s="56">
        <f>SUM(C93:C101)</f>
        <v>49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50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174</v>
      </c>
      <c r="B104" s="34" t="s">
        <v>214</v>
      </c>
      <c r="L104" s="34"/>
    </row>
    <row r="105" spans="1:17" ht="14.1" customHeight="1" x14ac:dyDescent="0.15">
      <c r="A105" s="166" t="s">
        <v>175</v>
      </c>
      <c r="B105" s="40" t="s">
        <v>114</v>
      </c>
      <c r="C105" s="165"/>
      <c r="D105" s="9"/>
      <c r="E105" s="9"/>
      <c r="F105" s="9"/>
      <c r="G105" s="9"/>
      <c r="I105" s="166" t="s">
        <v>177</v>
      </c>
      <c r="J105" s="40" t="s">
        <v>88</v>
      </c>
      <c r="K105" s="165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60" t="s">
        <v>67</v>
      </c>
      <c r="D108" s="160" t="s">
        <v>66</v>
      </c>
      <c r="E108" s="160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COUNTIFS(ローデータ!$B$12:$B$1011,1,ローデータ!$K$12:$K$1011,$D$21,ローデータ!$S$12:$S$1011,$C$107,ローデータ!$H$12:$H$1011,A109)</f>
        <v>0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0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0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COUNTIFS(ローデータ!$B$12:$B$1011,1,ローデータ!$K$12:$K$1011,$D$21,ローデータ!$S$12:$S$1011,$C$107,ローデータ!$H$12:$H$1011,A110)</f>
        <v>17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17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SUMIFS(ローデータ!$T$12:$T$1011,ローデータ!$B$12:$B$1011,1,ローデータ!$K$12:$K$1011,$D$21,ローデータ!$H$12:$H$1011,H110)</f>
        <v>2</v>
      </c>
      <c r="K110" s="109">
        <f>SUMIFS(ローデータ!$U$12:$U$1011,ローデータ!$B$12:$B$1011,1,ローデータ!$K$12:$K$1011,$D$21,ローデータ!$H$12:$H$1011,H110)</f>
        <v>9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5</v>
      </c>
      <c r="N110" s="109">
        <f>SUMIFS(ローデータ!$X$12:$X$1011,ローデータ!$B$12:$B$1011,1,ローデータ!$K$12:$K$1011,$D$21,ローデータ!$H$12:$H$1011,H110)</f>
        <v>5</v>
      </c>
      <c r="O110" s="109">
        <f>SUMIFS(ローデータ!$Y$12:$Y$1011,ローデータ!$B$12:$B$1011,1,ローデータ!$K$12:$K$1011,$D$21,ローデータ!$H$12:$H$1011,H110)</f>
        <v>6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27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COUNTIFS(ローデータ!$B$12:$B$1011,1,ローデータ!$K$12:$K$1011,$D$21,ローデータ!$S$12:$S$1011,$C$107,ローデータ!$H$12:$H$1011,A111)</f>
        <v>11</v>
      </c>
      <c r="D111" s="109">
        <f>COUNTIFS(ローデータ!$B$12:$B$1011,1,ローデータ!$K$12:$K$1011,$D$21,ローデータ!$S$12:$S$1011,$D$107,ローデータ!$H$12:$H$1011,A111)</f>
        <v>0</v>
      </c>
      <c r="E111" s="109">
        <f>COUNTIFS(ローデータ!$B$12:$B$1011,1,ローデータ!$K$12:$K$1011,$D$21,ローデータ!$S$12:$S$1011,$E$107,ローデータ!$H$12:$H$1011,A111)</f>
        <v>0</v>
      </c>
      <c r="F111" s="110">
        <f t="shared" si="6"/>
        <v>11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SUMIFS(ローデータ!$T$12:$T$1011,ローデータ!$B$12:$B$1011,1,ローデータ!$K$12:$K$1011,$D$21,ローデータ!$H$12:$H$1011,H111)</f>
        <v>1</v>
      </c>
      <c r="K111" s="109">
        <f>SUMIFS(ローデータ!$U$12:$U$1011,ローデータ!$B$12:$B$1011,1,ローデータ!$K$12:$K$1011,$D$21,ローデータ!$H$12:$H$1011,H111)</f>
        <v>4</v>
      </c>
      <c r="L111" s="109">
        <f>SUMIFS(ローデータ!$V$12:$V$1011,ローデータ!$B$12:$B$1011,1,ローデータ!$K$12:$K$1011,$D$21,ローデータ!$H$12:$H$1011,H111)</f>
        <v>0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1</v>
      </c>
      <c r="O111" s="109">
        <f>SUMIFS(ローデータ!$Y$12:$Y$1011,ローデータ!$B$12:$B$1011,1,ローデータ!$K$12:$K$1011,$D$21,ローデータ!$H$12:$H$1011,H111)</f>
        <v>10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16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COUNTIFS(ローデータ!$B$12:$B$1011,1,ローデータ!$K$12:$K$1011,$D$21,ローデータ!$S$12:$S$1011,$C$107,ローデータ!$H$12:$H$1011,A112)</f>
        <v>3</v>
      </c>
      <c r="D112" s="109">
        <f>COUNTIFS(ローデータ!$B$12:$B$1011,1,ローデータ!$K$12:$K$1011,$D$21,ローデータ!$S$12:$S$1011,$D$107,ローデータ!$H$12:$H$1011,A112)</f>
        <v>0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2</v>
      </c>
      <c r="L112" s="109">
        <f>SUMIFS(ローデータ!$V$12:$V$1011,ローデータ!$B$12:$B$1011,1,ローデータ!$K$12:$K$1011,$D$21,ローデータ!$H$12:$H$1011,H112)</f>
        <v>0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1</v>
      </c>
      <c r="O112" s="109">
        <f>SUMIFS(ローデータ!$Y$12:$Y$1011,ローデータ!$B$12:$B$1011,1,ローデータ!$K$12:$K$1011,$D$21,ローデータ!$H$12:$H$1011,H112)</f>
        <v>2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COUNTIFS(ローデータ!$B$12:$B$1011,1,ローデータ!$K$12:$K$1011,$D$21,ローデータ!$S$12:$S$1011,$C$107,ローデータ!$H$12:$H$1011,A113)</f>
        <v>6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1</v>
      </c>
      <c r="F113" s="110">
        <f t="shared" si="6"/>
        <v>7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SUMIFS(ローデータ!$T$12:$T$1011,ローデータ!$B$12:$B$1011,1,ローデータ!$K$12:$K$1011,$D$21,ローデータ!$H$12:$H$1011,H113)</f>
        <v>2</v>
      </c>
      <c r="K113" s="109">
        <f>SUMIFS(ローデータ!$U$12:$U$1011,ローデータ!$B$12:$B$1011,1,ローデータ!$K$12:$K$1011,$D$21,ローデータ!$H$12:$H$1011,H113)</f>
        <v>1</v>
      </c>
      <c r="L113" s="109">
        <f>SUMIFS(ローデータ!$V$12:$V$1011,ローデータ!$B$12:$B$1011,1,ローデータ!$K$12:$K$1011,$D$21,ローデータ!$H$12:$H$1011,H113)</f>
        <v>1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0</v>
      </c>
      <c r="O113" s="109">
        <f>SUMIFS(ローデータ!$Y$12:$Y$1011,ローデータ!$B$12:$B$1011,1,ローデータ!$K$12:$K$1011,$D$21,ローデータ!$H$12:$H$1011,H113)</f>
        <v>4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8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COUNTIFS(ローデータ!$B$12:$B$1011,1,ローデータ!$K$12:$K$1011,$D$21,ローデータ!$S$12:$S$1011,$C$107,ローデータ!$H$12:$H$1011,A114)</f>
        <v>0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0</v>
      </c>
      <c r="O114" s="109">
        <f>SUMIFS(ローデータ!$Y$12:$Y$1011,ローデータ!$B$12:$B$1011,1,ローデータ!$K$12:$K$1011,$D$21,ローデータ!$H$12:$H$1011,H114)</f>
        <v>0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COUNTIFS(ローデータ!$B$12:$B$1011,1,ローデータ!$K$12:$K$1011,$D$21,ローデータ!$S$12:$S$1011,$C$107,ローデータ!$H$12:$H$1011,A115)</f>
        <v>1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SUMIFS(ローデータ!$T$12:$T$1011,ローデータ!$B$12:$B$1011,1,ローデータ!$K$12:$K$1011,$D$21,ローデータ!$H$12:$H$1011,H115)</f>
        <v>1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0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COUNTIFS(ローデータ!$B$12:$B$1011,1,ローデータ!$K$12:$K$1011,$D$21,ローデータ!$S$12:$S$1011,$C$107,ローデータ!$H$12:$H$1011,A116)</f>
        <v>1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0</v>
      </c>
      <c r="O116" s="109">
        <f>SUMIFS(ローデータ!$Y$12:$Y$1011,ローデータ!$B$12:$B$1011,1,ローデータ!$K$12:$K$1011,$D$21,ローデータ!$H$12:$H$1011,H116)</f>
        <v>1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39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40</v>
      </c>
      <c r="G118" s="78"/>
      <c r="H118" s="313" t="s">
        <v>50</v>
      </c>
      <c r="I118" s="315"/>
      <c r="J118" s="109">
        <f t="shared" ref="J118:P118" si="8">SUM(J109:J117)</f>
        <v>6</v>
      </c>
      <c r="K118" s="109">
        <f t="shared" si="8"/>
        <v>16</v>
      </c>
      <c r="L118" s="109">
        <f t="shared" si="8"/>
        <v>1</v>
      </c>
      <c r="M118" s="109">
        <f t="shared" si="8"/>
        <v>5</v>
      </c>
      <c r="N118" s="109">
        <f t="shared" si="8"/>
        <v>7</v>
      </c>
      <c r="O118" s="109">
        <f t="shared" si="8"/>
        <v>23</v>
      </c>
      <c r="P118" s="109">
        <f t="shared" si="8"/>
        <v>0</v>
      </c>
      <c r="Q118" s="109">
        <f t="shared" si="5"/>
        <v>58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181</v>
      </c>
      <c r="B120" s="34" t="s">
        <v>215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179</v>
      </c>
      <c r="B121" s="40" t="s">
        <v>216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COUNTIFS(ローデータ!$B$12:$B$1011,1,ローデータ!$K$12:$K$1011,$F$21,ローデータ!$L$12:$L$1011,$C$124,ローデータ!$H$12:$H$1011,A127)</f>
        <v>0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COUNTIFS(ローデータ!$B$12:$B$1011,1,ローデータ!$K$12:$K$1011,$F$21,ローデータ!$S$12:$S$1011,$I$124,ローデータ!$H$12:$H$1011,A127)</f>
        <v>0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COUNTIFS(ローデータ!$B$12:$B$1011,1,ローデータ!$K$12:$K$1011,$F$21,ローデータ!$L$12:$L$1011,$C$124,ローデータ!$H$12:$H$1011,A128)</f>
        <v>9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9</v>
      </c>
      <c r="I128" s="115">
        <f>COUNTIFS(ローデータ!$B$12:$B$1011,1,ローデータ!$K$12:$K$1011,$F$21,ローデータ!$S$12:$S$1011,$I$124,ローデータ!$H$12:$H$1011,A128)</f>
        <v>8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8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COUNTIFS(ローデータ!$B$12:$B$1011,1,ローデータ!$K$12:$K$1011,$F$21,ローデータ!$L$12:$L$1011,$C$124,ローデータ!$H$12:$H$1011,A129)</f>
        <v>5</v>
      </c>
      <c r="D129" s="112">
        <f>COUNTIFS(ローデータ!$B$12:$B$1011,1,ローデータ!$K$12:$K$1011,$F$21,ローデータ!$L$12:$L$1011,$D$124,ローデータ!$H$12:$H$1011,A129)</f>
        <v>1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6</v>
      </c>
      <c r="I129" s="115">
        <f>COUNTIFS(ローデータ!$B$12:$B$1011,1,ローデータ!$K$12:$K$1011,$F$21,ローデータ!$S$12:$S$1011,$I$124,ローデータ!$H$12:$H$1011,A129)</f>
        <v>6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0</v>
      </c>
      <c r="L129" s="109">
        <f t="shared" si="9"/>
        <v>6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COUNTIFS(ローデータ!$B$12:$B$1011,1,ローデータ!$K$12:$K$1011,$F$21,ローデータ!$L$12:$L$1011,$C$124,ローデータ!$H$12:$H$1011,A130)</f>
        <v>0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COUNTIFS(ローデータ!$B$12:$B$1011,1,ローデータ!$K$12:$K$1011,$F$21,ローデータ!$S$12:$S$1011,$I$124,ローデータ!$H$12:$H$1011,A130)</f>
        <v>0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COUNTIFS(ローデータ!$B$12:$B$1011,1,ローデータ!$K$12:$K$1011,$F$21,ローデータ!$L$12:$L$1011,$C$124,ローデータ!$H$12:$H$1011,A131)</f>
        <v>1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COUNTIFS(ローデータ!$B$12:$B$1011,1,ローデータ!$K$12:$K$1011,$F$21,ローデータ!$S$12:$S$1011,$I$124,ローデータ!$H$12:$H$1011,A131)</f>
        <v>1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COUNTIFS(ローデータ!$B$12:$B$1011,1,ローデータ!$K$12:$K$1011,$F$21,ローデータ!$L$12:$L$1011,$C$124,ローデータ!$H$12:$H$1011,A132)</f>
        <v>0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COUNTIFS(ローデータ!$B$12:$B$1011,1,ローデータ!$K$12:$K$1011,$F$21,ローデータ!$S$12:$S$1011,$I$124,ローデータ!$H$12:$H$1011,A132)</f>
        <v>0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15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16</v>
      </c>
      <c r="I136" s="111">
        <f>SUM(I127:I135)</f>
        <v>15</v>
      </c>
      <c r="J136" s="109">
        <f>SUM(J127:J135)</f>
        <v>0</v>
      </c>
      <c r="K136" s="109">
        <f>SUM(K127:K135)</f>
        <v>0</v>
      </c>
      <c r="L136" s="109">
        <f t="shared" si="9"/>
        <v>15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180</v>
      </c>
      <c r="B138" s="40" t="s">
        <v>182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54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0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0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0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61">
        <v>2</v>
      </c>
      <c r="B144" s="50" t="s">
        <v>55</v>
      </c>
      <c r="C144" s="91">
        <f>SUMIFS(ローデータ!$M$12:$M$1011,ローデータ!$B$12:$B$1011,1,ローデータ!$K$12:$K$1011,$F$21,ローデータ!$H$12:$H$1011,A144)</f>
        <v>0</v>
      </c>
      <c r="D144" s="91">
        <f>SUMIFS(ローデータ!$N$12:$N$1011,ローデータ!$B$12:$B$1011,1,ローデータ!$K$12:$K$1011,$F$21,ローデータ!$H$12:$H$1011,A144)</f>
        <v>9</v>
      </c>
      <c r="E144" s="91">
        <f>SUMIFS(ローデータ!$O$12:$O$1011,ローデータ!$B$12:$B$1011,1,ローデータ!$K$12:$K$1011,$F$21,ローデータ!$H$12:$H$1011,A144)</f>
        <v>2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11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7</v>
      </c>
      <c r="K144" s="91">
        <f>SUMIFS(ローデータ!$V$12:$V$1011,ローデータ!$B$12:$B$1011,1,ローデータ!$K$12:$K$1011,$F$21,ローデータ!$H$12:$H$1011,A144)</f>
        <v>2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2</v>
      </c>
      <c r="N144" s="91">
        <f>SUMIFS(ローデータ!$Y$12:$Y$1011,ローデータ!$B$12:$B$1011,1,ローデータ!$K$12:$K$1011,$F$21,ローデータ!$H$12:$H$1011,A144)</f>
        <v>2</v>
      </c>
      <c r="O144" s="91">
        <f>SUMIFS(ローデータ!$Z$12:$Z$1011,ローデータ!$B$12:$B$1011,1,ローデータ!$K$12:$K$1011,$F$21,ローデータ!$H$12:$H$1011,A144)</f>
        <v>1</v>
      </c>
      <c r="P144" s="56">
        <f t="shared" si="13"/>
        <v>14</v>
      </c>
    </row>
    <row r="145" spans="1:16" ht="14.1" customHeight="1" x14ac:dyDescent="0.15">
      <c r="A145" s="161">
        <v>3</v>
      </c>
      <c r="B145" s="50" t="s">
        <v>56</v>
      </c>
      <c r="C145" s="91">
        <f>SUMIFS(ローデータ!$M$12:$M$1011,ローデータ!$B$12:$B$1011,1,ローデータ!$K$12:$K$1011,$F$21,ローデータ!$H$12:$H$1011,A145)</f>
        <v>2</v>
      </c>
      <c r="D145" s="91">
        <f>SUMIFS(ローデータ!$N$12:$N$1011,ローデータ!$B$12:$B$1011,1,ローデータ!$K$12:$K$1011,$F$21,ローデータ!$H$12:$H$1011,A145)</f>
        <v>4</v>
      </c>
      <c r="E145" s="91">
        <f>SUMIFS(ローデータ!$O$12:$O$1011,ローデータ!$B$12:$B$1011,1,ローデータ!$K$12:$K$1011,$F$21,ローデータ!$H$12:$H$1011,A145)</f>
        <v>1</v>
      </c>
      <c r="F145" s="92">
        <f>SUMIFS(ローデータ!$P$12:$P$1011,ローデータ!$B$12:$B$1011,1,ローデータ!$K$12:$K$1011,$F$21,ローデータ!$H$12:$H$1011,A145)</f>
        <v>0</v>
      </c>
      <c r="G145" s="91">
        <f>SUMIFS(ローデータ!$Q$12:$Q$1011,ローデータ!$B$12:$B$1011,1,ローデータ!$K$12:$K$1011,$F$21,ローデータ!$H$12:$H$1011,A145)</f>
        <v>1</v>
      </c>
      <c r="H145" s="116">
        <f t="shared" si="12"/>
        <v>8</v>
      </c>
      <c r="I145" s="94">
        <f>SUMIFS(ローデータ!$T$12:$T$1011,ローデータ!$B$12:$B$1011,1,ローデータ!$K$12:$K$1011,$F$21,ローデータ!$H$12:$H$1011,A145)</f>
        <v>2</v>
      </c>
      <c r="J145" s="91">
        <f>SUMIFS(ローデータ!$U$12:$U$1011,ローデータ!$B$12:$B$1011,1,ローデータ!$K$12:$K$1011,$F$21,ローデータ!$H$12:$H$1011,A145)</f>
        <v>5</v>
      </c>
      <c r="K145" s="91">
        <f>SUMIFS(ローデータ!$V$12:$V$1011,ローデータ!$B$12:$B$1011,1,ローデータ!$K$12:$K$1011,$F$21,ローデータ!$H$12:$H$1011,A145)</f>
        <v>2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4</v>
      </c>
      <c r="N145" s="91">
        <f>SUMIFS(ローデータ!$Y$12:$Y$1011,ローデータ!$B$12:$B$1011,1,ローデータ!$K$12:$K$1011,$F$21,ローデータ!$H$12:$H$1011,A145)</f>
        <v>2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15</v>
      </c>
    </row>
    <row r="146" spans="1:16" ht="14.1" customHeight="1" x14ac:dyDescent="0.15">
      <c r="A146" s="161">
        <v>4</v>
      </c>
      <c r="B146" s="50" t="s">
        <v>57</v>
      </c>
      <c r="C146" s="91">
        <f>SUMIFS(ローデータ!$M$12:$M$1011,ローデータ!$B$12:$B$1011,1,ローデータ!$K$12:$K$1011,$F$21,ローデータ!$H$12:$H$1011,A146)</f>
        <v>0</v>
      </c>
      <c r="D146" s="91">
        <f>SUMIFS(ローデータ!$N$12:$N$1011,ローデータ!$B$12:$B$1011,1,ローデータ!$K$12:$K$1011,$F$21,ローデータ!$H$12:$H$1011,A146)</f>
        <v>0</v>
      </c>
      <c r="E146" s="91">
        <f>SUMIFS(ローデータ!$O$12:$O$1011,ローデータ!$B$12:$B$1011,1,ローデータ!$K$12:$K$1011,$F$21,ローデータ!$H$12:$H$1011,A146)</f>
        <v>0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0</v>
      </c>
      <c r="K146" s="91">
        <f>SUMIFS(ローデータ!$V$12:$V$1011,ローデータ!$B$12:$B$1011,1,ローデータ!$K$12:$K$1011,$F$21,ローデータ!$H$12:$H$1011,A146)</f>
        <v>0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0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61">
        <v>5</v>
      </c>
      <c r="B147" s="50" t="s">
        <v>58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1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0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SUMIFS(ローデータ!$T$12:$T$1011,ローデータ!$B$12:$B$1011,1,ローデータ!$K$12:$K$1011,$F$21,ローデータ!$H$12:$H$1011,A147)</f>
        <v>1</v>
      </c>
      <c r="J147" s="91">
        <f>SUMIFS(ローデータ!$U$12:$U$1011,ローデータ!$B$12:$B$1011,1,ローデータ!$K$12:$K$1011,$F$21,ローデータ!$H$12:$H$1011,A147)</f>
        <v>0</v>
      </c>
      <c r="K147" s="91">
        <f>SUMIFS(ローデータ!$V$12:$V$1011,ローデータ!$B$12:$B$1011,1,ローデータ!$K$12:$K$1011,$F$21,ローデータ!$H$12:$H$1011,A147)</f>
        <v>0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1</v>
      </c>
      <c r="N147" s="91">
        <f>SUMIFS(ローデータ!$Y$12:$Y$1011,ローデータ!$B$12:$B$1011,1,ローデータ!$K$12:$K$1011,$F$21,ローデータ!$H$12:$H$1011,A147)</f>
        <v>2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61">
        <v>6</v>
      </c>
      <c r="B148" s="50" t="s">
        <v>59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0</v>
      </c>
      <c r="E148" s="91">
        <f>SUMIFS(ローデータ!$O$12:$O$1011,ローデータ!$B$12:$B$1011,1,ローデータ!$K$12:$K$1011,$F$21,ローデータ!$H$12:$H$1011,A148)</f>
        <v>0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0</v>
      </c>
      <c r="K148" s="91">
        <f>SUMIFS(ローデータ!$V$12:$V$1011,ローデータ!$B$12:$B$1011,1,ローデータ!$K$12:$K$1011,$F$21,ローデータ!$H$12:$H$1011,A148)</f>
        <v>0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61">
        <v>7</v>
      </c>
      <c r="B149" s="50" t="s">
        <v>60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61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62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2</v>
      </c>
      <c r="D152" s="56">
        <f>SUM(D143:D151)</f>
        <v>14</v>
      </c>
      <c r="E152" s="56">
        <f>SUM(E143:E151)</f>
        <v>3</v>
      </c>
      <c r="F152" s="56">
        <f>SUM(F143:F151)</f>
        <v>0</v>
      </c>
      <c r="G152" s="56">
        <f>SUM(G143:G151)</f>
        <v>1</v>
      </c>
      <c r="H152" s="116">
        <f t="shared" ref="H152" si="14">SUM(C152:G152)</f>
        <v>20</v>
      </c>
      <c r="I152" s="56">
        <f t="shared" ref="I152:O152" si="15">SUM(I143:I151)</f>
        <v>3</v>
      </c>
      <c r="J152" s="56">
        <f t="shared" si="15"/>
        <v>12</v>
      </c>
      <c r="K152" s="56">
        <f t="shared" si="15"/>
        <v>4</v>
      </c>
      <c r="L152" s="56">
        <f t="shared" si="15"/>
        <v>0</v>
      </c>
      <c r="M152" s="56">
        <f t="shared" si="15"/>
        <v>7</v>
      </c>
      <c r="N152" s="56">
        <f t="shared" si="15"/>
        <v>6</v>
      </c>
      <c r="O152" s="56">
        <f t="shared" si="15"/>
        <v>1</v>
      </c>
      <c r="P152" s="56">
        <f t="shared" si="13"/>
        <v>33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217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168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63" t="s">
        <v>85</v>
      </c>
      <c r="C159" s="306" t="s">
        <v>87</v>
      </c>
      <c r="D159" s="307"/>
      <c r="E159" s="308"/>
      <c r="F159" s="211">
        <f>COUNTIFS(ローデータ!$B$12:$B$1011,1,ローデータ!$I$12:$I$1011,$C$14,ローデータ!$K$12:$K$1011,F157)</f>
        <v>50</v>
      </c>
      <c r="G159" s="213"/>
      <c r="H159" s="211">
        <f>COUNTIFS(ローデータ!$B$12:$B$1011,1,ローデータ!$I$12:$I$1011,$C$14,ローデータ!$K$12:$K$1011,H157)</f>
        <v>41</v>
      </c>
      <c r="I159" s="213"/>
      <c r="J159" s="211">
        <f>COUNTIFS(ローデータ!$B$12:$B$1011,1,ローデータ!$I$12:$I$1011,$C$14,ローデータ!$K$12:$K$1011,J157)</f>
        <v>16</v>
      </c>
      <c r="K159" s="212"/>
      <c r="L159" s="213"/>
      <c r="M159" s="56">
        <f t="shared" ref="M159:M171" si="16">SUM(F159:L159)</f>
        <v>107</v>
      </c>
    </row>
    <row r="160" spans="1:16" ht="14.1" customHeight="1" x14ac:dyDescent="0.15">
      <c r="A160" s="311"/>
      <c r="B160" s="316" t="s">
        <v>86</v>
      </c>
      <c r="C160" s="157">
        <v>1</v>
      </c>
      <c r="D160" s="304" t="s">
        <v>75</v>
      </c>
      <c r="E160" s="305"/>
      <c r="F160" s="211">
        <f>COUNTIFS(ローデータ!$B$12:$B$1011,1,ローデータ!$I$12:$I$1011,$B$14,ローデータ!$J$12:$J$1011,C160,ローデータ!$K$12:$K$1011,$F$157)</f>
        <v>0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76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57">
        <v>3</v>
      </c>
      <c r="D162" s="304" t="s">
        <v>77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110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78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79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80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81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82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111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83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50</v>
      </c>
      <c r="G171" s="213"/>
      <c r="H171" s="211">
        <f>SUM(H159:I170)</f>
        <v>41</v>
      </c>
      <c r="I171" s="213"/>
      <c r="J171" s="211">
        <f>SUM(J159:L170)</f>
        <v>16</v>
      </c>
      <c r="K171" s="212"/>
      <c r="L171" s="213"/>
      <c r="M171" s="56">
        <f t="shared" si="16"/>
        <v>107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184</v>
      </c>
      <c r="B174" s="40" t="s">
        <v>112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COUNTIFS(ローデータ!$B$12:$B$1011,1,ローデータ!$I$12:$I$1011,$C$14,ローデータ!$K$12:$K$1011,$B$21,ローデータ!$L$12:$L$1011,F176)</f>
        <v>49</v>
      </c>
      <c r="G179" s="56">
        <f>COUNTIFS(ローデータ!$B$12:$B$1011,1,ローデータ!$I$12:$I$1011,$C$14,ローデータ!$K$12:$K$1011,$B$21,ローデータ!$L$12:$L$1011,G176)</f>
        <v>1</v>
      </c>
      <c r="H179" s="56">
        <f>COUNTIFS(ローデータ!$B$12:$B$1011,1,ローデータ!$I$12:$I$1011,$C$14,ローデータ!$K$12:$K$1011,$B$21,ローデータ!$L$12:$L$1011,H176)</f>
        <v>0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0</v>
      </c>
      <c r="K179" s="107">
        <f t="shared" ref="K179:K191" si="17">SUM(F179:J179)</f>
        <v>50</v>
      </c>
      <c r="L179" s="9"/>
    </row>
    <row r="180" spans="1:13" ht="14.1" customHeight="1" x14ac:dyDescent="0.15">
      <c r="A180" s="311"/>
      <c r="B180" s="316" t="s">
        <v>86</v>
      </c>
      <c r="C180" s="157">
        <v>1</v>
      </c>
      <c r="D180" s="304" t="s">
        <v>75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76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77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110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78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79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80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81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82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111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83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49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50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185</v>
      </c>
      <c r="B193" s="40" t="s">
        <v>165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SUMIFS(ローデータ!M12:M1011,ローデータ!$B$12:$B$1011,1,ローデータ!$I$12:$I$1011,$C$14,ローデータ!$K$12:$K$1011,$B$21)</f>
        <v>18</v>
      </c>
      <c r="G198" s="90">
        <f>SUMIFS(ローデータ!N12:N1011,ローデータ!$B$12:$B$1011,1,ローデータ!$I$12:$I$1011,$C$14,ローデータ!$K$12:$K$1011,$B$21)</f>
        <v>24</v>
      </c>
      <c r="H198" s="90">
        <f>SUMIFS(ローデータ!O12:O1011,ローデータ!$B$12:$B$1011,1,ローデータ!$I$12:$I$1011,$C$14,ローデータ!$K$12:$K$1011,$B$21)</f>
        <v>16</v>
      </c>
      <c r="I198" s="90">
        <f>SUMIFS(ローデータ!P12:P1011,ローデータ!$B$12:$B$1011,1,ローデータ!$I$12:$I$1011,$C$14,ローデータ!$K$12:$K$1011,$B$21)</f>
        <v>0</v>
      </c>
      <c r="J198" s="90">
        <f>SUMIFS(ローデータ!Q12:Q1011,ローデータ!$B$12:$B$1011,1,ローデータ!$I$12:$I$1011,$C$14,ローデータ!$K$12:$K$1011,$B$21)</f>
        <v>1</v>
      </c>
      <c r="K198" s="119">
        <f>SUM(F198:J198)</f>
        <v>59</v>
      </c>
      <c r="L198" s="9"/>
    </row>
    <row r="199" spans="1:18" ht="14.1" customHeight="1" x14ac:dyDescent="0.15">
      <c r="A199" s="311"/>
      <c r="B199" s="316" t="s">
        <v>86</v>
      </c>
      <c r="C199" s="157">
        <v>1</v>
      </c>
      <c r="D199" s="304" t="s">
        <v>75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76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77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110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78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79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80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81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82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111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83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18</v>
      </c>
      <c r="G210" s="95">
        <f t="shared" ref="G210:I210" si="19">SUM(G198:G209)</f>
        <v>24</v>
      </c>
      <c r="H210" s="95">
        <f>SUM(H198:H209)</f>
        <v>16</v>
      </c>
      <c r="I210" s="95">
        <f t="shared" si="19"/>
        <v>0</v>
      </c>
      <c r="J210" s="95">
        <f>SUM(J198:J209)</f>
        <v>1</v>
      </c>
      <c r="K210" s="119">
        <f t="shared" si="18"/>
        <v>59</v>
      </c>
      <c r="L210" s="9"/>
    </row>
    <row r="211" spans="1:18" ht="14.1" customHeight="1" x14ac:dyDescent="0.15">
      <c r="A211" s="165" t="s">
        <v>161</v>
      </c>
      <c r="B211" s="40" t="s">
        <v>219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67</v>
      </c>
      <c r="G215" s="160" t="s">
        <v>66</v>
      </c>
      <c r="H215" s="160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COUNTIFS(ローデータ!$B$12:$B$1011,1,ローデータ!$I$12:$I$1011,$C$14,ローデータ!$K$12:$K$1011,$D$21,ローデータ!$S$12:$S$1011,F214)</f>
        <v>39</v>
      </c>
      <c r="G216" s="56">
        <f>COUNTIFS(ローデータ!$B$12:$B$1011,1,ローデータ!$I$12:$I$1011,$C$14,ローデータ!$K$12:$K$1011,$D$21,ローデータ!$S$12:$S$1011,G214)</f>
        <v>0</v>
      </c>
      <c r="H216" s="56">
        <f>COUNTIFS(ローデータ!$B$12:$B$1011,1,ローデータ!$I$12:$I$1011,$C$14,ローデータ!$K$12:$K$1011,$D$21,ローデータ!$S$12:$S$1011,H214)</f>
        <v>1</v>
      </c>
      <c r="I216" s="56">
        <f>SUM(F216:H216)</f>
        <v>40</v>
      </c>
    </row>
    <row r="217" spans="1:18" ht="14.1" customHeight="1" x14ac:dyDescent="0.15">
      <c r="A217" s="311"/>
      <c r="B217" s="316" t="s">
        <v>86</v>
      </c>
      <c r="C217" s="157">
        <v>1</v>
      </c>
      <c r="D217" s="304" t="s">
        <v>75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76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77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110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78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79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80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81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82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111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83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39</v>
      </c>
      <c r="G228" s="56">
        <f>SUM(G216:G227)</f>
        <v>0</v>
      </c>
      <c r="H228" s="56">
        <f>SUM(H216:H227)</f>
        <v>1</v>
      </c>
      <c r="I228" s="56">
        <f t="shared" si="20"/>
        <v>40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SUMIFS(ローデータ!T12:T1011,ローデータ!$B$12:$B$1011,1,ローデータ!$I$12:$I$1011,$C$14,ローデータ!$K$12:$K$1011,$D$21)</f>
        <v>6</v>
      </c>
      <c r="G234" s="90">
        <f>SUMIFS(ローデータ!U12:U1011,ローデータ!$B$12:$B$1011,1,ローデータ!$I$12:$I$1011,$C$14,ローデータ!$K$12:$K$1011,$D$21)</f>
        <v>16</v>
      </c>
      <c r="H234" s="90">
        <f>SUMIFS(ローデータ!V12:V1011,ローデータ!$B$12:$B$1011,1,ローデータ!$I$12:$I$1011,$C$14,ローデータ!$K$12:$K$1011,$D$21)</f>
        <v>1</v>
      </c>
      <c r="I234" s="90">
        <f>SUMIFS(ローデータ!W12:W1011,ローデータ!$B$12:$B$1011,1,ローデータ!$I$12:$I$1011,$C$14,ローデータ!$K$12:$K$1011,$D$21)</f>
        <v>5</v>
      </c>
      <c r="J234" s="90">
        <f>SUMIFS(ローデータ!X12:X1011,ローデータ!$B$12:$B$1011,1,ローデータ!$I$12:$I$1011,$C$14,ローデータ!$K$12:$K$1011,$D$21)</f>
        <v>7</v>
      </c>
      <c r="K234" s="90">
        <f>SUMIFS(ローデータ!Y12:Y1011,ローデータ!$B$12:$B$1011,1,ローデータ!$I$12:$I$1011,$C$14,ローデータ!$K$12:$K$1011,$D$21)</f>
        <v>23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58</v>
      </c>
    </row>
    <row r="235" spans="1:14" ht="14.1" customHeight="1" x14ac:dyDescent="0.15">
      <c r="A235" s="311"/>
      <c r="B235" s="316" t="s">
        <v>86</v>
      </c>
      <c r="C235" s="157">
        <v>1</v>
      </c>
      <c r="D235" s="304" t="s">
        <v>75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76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77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110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78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79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80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81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82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111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83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6</v>
      </c>
      <c r="G246" s="95">
        <f t="shared" ref="G246:L246" si="22">SUM(G234:G245)</f>
        <v>16</v>
      </c>
      <c r="H246" s="95">
        <f t="shared" si="22"/>
        <v>1</v>
      </c>
      <c r="I246" s="95">
        <f>SUM(I234:I245)</f>
        <v>5</v>
      </c>
      <c r="J246" s="95">
        <f t="shared" si="22"/>
        <v>7</v>
      </c>
      <c r="K246" s="95">
        <f>SUM(K234:K245)</f>
        <v>23</v>
      </c>
      <c r="L246" s="95">
        <f t="shared" si="22"/>
        <v>0</v>
      </c>
      <c r="M246" s="56">
        <f t="shared" si="21"/>
        <v>58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COUNTIFS(ローデータ!$B$12:$B$1011,1,ローデータ!$I$12:$I$1011,$C$14,ローデータ!$K$12:$K$1011,$F$21,ローデータ!$L$12:$L$1011,F251)</f>
        <v>15</v>
      </c>
      <c r="G254" s="56">
        <f>COUNTIFS(ローデータ!$B$12:$B$1011,1,ローデータ!$I$12:$I$1011,$C$14,ローデータ!$K$12:$K$1011,$F$21,ローデータ!$L$12:$L$1011,G251)</f>
        <v>1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16</v>
      </c>
      <c r="L254" s="56">
        <f>COUNTIFS(ローデータ!$B$12:$B$1011,1,ローデータ!$I$12:$I$1011,$C$14,ローデータ!$K$12:$K$1011,$F$21,ローデータ!$S$12:$S$1011,L251)</f>
        <v>15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15</v>
      </c>
    </row>
    <row r="255" spans="1:17" ht="14.1" customHeight="1" x14ac:dyDescent="0.15">
      <c r="A255" s="341"/>
      <c r="B255" s="343" t="s">
        <v>86</v>
      </c>
      <c r="C255" s="157">
        <v>1</v>
      </c>
      <c r="D255" s="304" t="s">
        <v>75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57">
        <v>2</v>
      </c>
      <c r="D256" s="304" t="s">
        <v>76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57">
        <v>3</v>
      </c>
      <c r="D257" s="304" t="s">
        <v>77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57">
        <v>4</v>
      </c>
      <c r="D258" s="304" t="s">
        <v>110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78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79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80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81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82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111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83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15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16</v>
      </c>
      <c r="L266" s="95">
        <f>SUM(L254:L265)</f>
        <v>15</v>
      </c>
      <c r="M266" s="95">
        <f>SUM(M254:M265)</f>
        <v>0</v>
      </c>
      <c r="N266" s="95">
        <f>SUM(N254:N265)</f>
        <v>0</v>
      </c>
      <c r="O266" s="56">
        <f>SUM(L266:N266)</f>
        <v>15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SUMIFS(ローデータ!M86:M1085,ローデータ!$B$12:$B$1011,1,ローデータ!$I$12:$I$1011,$C$14,ローデータ!$K$12:$K$1011,$F$21)</f>
        <v>1</v>
      </c>
      <c r="G272" s="90">
        <f>SUMIFS(ローデータ!N86:N1085,ローデータ!$B$12:$B$1011,1,ローデータ!$I$12:$I$1011,$C$14,ローデータ!$K$12:$K$1011,$F$21)</f>
        <v>2</v>
      </c>
      <c r="H272" s="90">
        <f>SUMIFS(ローデータ!O86:O1085,ローデータ!$B$12:$B$1011,1,ローデータ!$I$12:$I$1011,$C$14,ローデータ!$K$12:$K$1011,$F$21)</f>
        <v>1</v>
      </c>
      <c r="I272" s="90">
        <f>SUMIFS(ローデータ!P86:P1085,ローデータ!$B$12:$B$1011,1,ローデータ!$I$12:$I$1011,$C$14,ローデータ!$K$12:$K$1011,$F$21)</f>
        <v>0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SUMIFS(ローデータ!$T$12:$T$1011,ローデータ!$B$12:$B$1011,1,ローデータ!$I$12:$I$1011,$C$14,ローデータ!$K$12:$K$1011,$F$21)</f>
        <v>3</v>
      </c>
      <c r="M272" s="95">
        <f>SUMIFS(ローデータ!$U$12:$U$1011,ローデータ!$B$12:$B$1011,1,ローデータ!$I$12:$I$1011,$C$14,ローデータ!$K$12:$K$1011,$F$21)</f>
        <v>12</v>
      </c>
      <c r="N272" s="95">
        <f>SUMIFS(ローデータ!$V$12:$V$1011,ローデータ!$B$12:$B$1011,1,ローデータ!$I$12:$I$1011,$C$14,ローデータ!$K$12:$K$1011,$F$21)</f>
        <v>4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7</v>
      </c>
      <c r="Q272" s="95">
        <f>SUMIFS(ローデータ!$Y$12:$Y$1011,ローデータ!$B$12:$B$1011,1,ローデータ!$I$12:$I$1011,$C$14,ローデータ!$K$12:$K$1011,$F$21)</f>
        <v>6</v>
      </c>
      <c r="R272" s="95">
        <f>SUMIFS(ローデータ!$Z$12:$Z$1011,ローデータ!$B$12:$B$1011,1,ローデータ!$I$12:$I$1011,$C$14,ローデータ!$K$12:$K$1011,$F$21)</f>
        <v>1</v>
      </c>
      <c r="S272" s="56">
        <f>SUM(L272:R272)</f>
        <v>33</v>
      </c>
    </row>
    <row r="273" spans="1:19" ht="14.1" customHeight="1" x14ac:dyDescent="0.15">
      <c r="A273" s="311"/>
      <c r="B273" s="316" t="s">
        <v>86</v>
      </c>
      <c r="C273" s="157">
        <v>1</v>
      </c>
      <c r="D273" s="304" t="s">
        <v>75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0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57">
        <v>2</v>
      </c>
      <c r="D274" s="304" t="s">
        <v>76</v>
      </c>
      <c r="E274" s="305"/>
      <c r="F274" s="95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0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57">
        <v>3</v>
      </c>
      <c r="D275" s="304" t="s">
        <v>77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0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0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57">
        <v>4</v>
      </c>
      <c r="D276" s="319" t="s">
        <v>110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78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79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80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81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82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111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83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4</v>
      </c>
      <c r="L284" s="95">
        <f>SUM(L272:L283)</f>
        <v>3</v>
      </c>
      <c r="M284" s="95">
        <f t="shared" ref="M284:R284" si="29">SUM(M272:M283)</f>
        <v>12</v>
      </c>
      <c r="N284" s="95">
        <f t="shared" si="29"/>
        <v>4</v>
      </c>
      <c r="O284" s="95">
        <f t="shared" si="29"/>
        <v>0</v>
      </c>
      <c r="P284" s="95">
        <f t="shared" si="29"/>
        <v>7</v>
      </c>
      <c r="Q284" s="95">
        <f t="shared" si="29"/>
        <v>6</v>
      </c>
      <c r="R284" s="95">
        <f t="shared" si="29"/>
        <v>1</v>
      </c>
      <c r="S284" s="56">
        <f t="shared" si="27"/>
        <v>33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64">
        <v>2</v>
      </c>
      <c r="Q3" s="415" t="s">
        <v>55</v>
      </c>
      <c r="R3" s="416"/>
      <c r="S3" s="416"/>
      <c r="T3" s="419"/>
      <c r="U3" s="164">
        <v>3</v>
      </c>
      <c r="V3" s="415" t="s">
        <v>56</v>
      </c>
      <c r="W3" s="416"/>
      <c r="X3" s="416"/>
      <c r="Y3" s="419"/>
      <c r="Z3" s="164">
        <v>4</v>
      </c>
      <c r="AA3" s="415" t="s">
        <v>57</v>
      </c>
      <c r="AB3" s="416"/>
      <c r="AC3" s="416"/>
      <c r="AD3" s="419"/>
      <c r="AE3" s="164">
        <v>5</v>
      </c>
      <c r="AF3" s="415" t="s">
        <v>58</v>
      </c>
      <c r="AG3" s="416"/>
      <c r="AH3" s="416"/>
      <c r="AI3" s="419"/>
      <c r="AJ3" s="164">
        <v>6</v>
      </c>
      <c r="AK3" s="415" t="s">
        <v>134</v>
      </c>
      <c r="AL3" s="416"/>
      <c r="AM3" s="416"/>
      <c r="AN3" s="419"/>
      <c r="AO3" s="164">
        <v>7</v>
      </c>
      <c r="AP3" s="415" t="s">
        <v>135</v>
      </c>
      <c r="AQ3" s="416"/>
      <c r="AR3" s="416"/>
      <c r="AS3" s="419"/>
      <c r="AT3" s="164">
        <v>8</v>
      </c>
      <c r="AU3" s="415" t="s">
        <v>61</v>
      </c>
      <c r="AV3" s="416"/>
      <c r="AW3" s="416"/>
      <c r="AX3" s="419"/>
      <c r="AY3" s="164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64">
        <v>2</v>
      </c>
      <c r="Q13" s="415" t="s">
        <v>55</v>
      </c>
      <c r="R13" s="416"/>
      <c r="S13" s="416"/>
      <c r="T13" s="419"/>
      <c r="U13" s="164">
        <v>3</v>
      </c>
      <c r="V13" s="415" t="s">
        <v>56</v>
      </c>
      <c r="W13" s="416"/>
      <c r="X13" s="416"/>
      <c r="Y13" s="419"/>
      <c r="Z13" s="164">
        <v>4</v>
      </c>
      <c r="AA13" s="415" t="s">
        <v>57</v>
      </c>
      <c r="AB13" s="416"/>
      <c r="AC13" s="416"/>
      <c r="AD13" s="419"/>
      <c r="AE13" s="164">
        <v>5</v>
      </c>
      <c r="AF13" s="415" t="s">
        <v>58</v>
      </c>
      <c r="AG13" s="416"/>
      <c r="AH13" s="416"/>
      <c r="AI13" s="419"/>
      <c r="AJ13" s="164">
        <v>6</v>
      </c>
      <c r="AK13" s="415" t="s">
        <v>134</v>
      </c>
      <c r="AL13" s="416"/>
      <c r="AM13" s="416"/>
      <c r="AN13" s="419"/>
      <c r="AO13" s="164">
        <v>7</v>
      </c>
      <c r="AP13" s="415" t="s">
        <v>135</v>
      </c>
      <c r="AQ13" s="416"/>
      <c r="AR13" s="416"/>
      <c r="AS13" s="419"/>
      <c r="AT13" s="164">
        <v>8</v>
      </c>
      <c r="AU13" s="415" t="s">
        <v>61</v>
      </c>
      <c r="AV13" s="416"/>
      <c r="AW13" s="416"/>
      <c r="AX13" s="419"/>
      <c r="AY13" s="164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64">
        <v>2</v>
      </c>
      <c r="Q23" s="415" t="s">
        <v>55</v>
      </c>
      <c r="R23" s="416"/>
      <c r="S23" s="416"/>
      <c r="T23" s="419"/>
      <c r="U23" s="164">
        <v>3</v>
      </c>
      <c r="V23" s="415" t="s">
        <v>56</v>
      </c>
      <c r="W23" s="416"/>
      <c r="X23" s="416"/>
      <c r="Y23" s="419"/>
      <c r="Z23" s="164">
        <v>4</v>
      </c>
      <c r="AA23" s="415" t="s">
        <v>57</v>
      </c>
      <c r="AB23" s="416"/>
      <c r="AC23" s="416"/>
      <c r="AD23" s="419"/>
      <c r="AE23" s="164">
        <v>5</v>
      </c>
      <c r="AF23" s="415" t="s">
        <v>58</v>
      </c>
      <c r="AG23" s="416"/>
      <c r="AH23" s="416"/>
      <c r="AI23" s="419"/>
      <c r="AJ23" s="164">
        <v>6</v>
      </c>
      <c r="AK23" s="415" t="s">
        <v>134</v>
      </c>
      <c r="AL23" s="416"/>
      <c r="AM23" s="416"/>
      <c r="AN23" s="419"/>
      <c r="AO23" s="164">
        <v>7</v>
      </c>
      <c r="AP23" s="415" t="s">
        <v>135</v>
      </c>
      <c r="AQ23" s="416"/>
      <c r="AR23" s="416"/>
      <c r="AS23" s="419"/>
      <c r="AT23" s="164">
        <v>8</v>
      </c>
      <c r="AU23" s="415" t="s">
        <v>61</v>
      </c>
      <c r="AV23" s="416"/>
      <c r="AW23" s="416"/>
      <c r="AX23" s="419"/>
      <c r="AY23" s="164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64">
        <v>2</v>
      </c>
      <c r="Q33" s="415" t="s">
        <v>55</v>
      </c>
      <c r="R33" s="416"/>
      <c r="S33" s="416"/>
      <c r="T33" s="419"/>
      <c r="U33" s="164">
        <v>3</v>
      </c>
      <c r="V33" s="415" t="s">
        <v>56</v>
      </c>
      <c r="W33" s="416"/>
      <c r="X33" s="416"/>
      <c r="Y33" s="419"/>
      <c r="Z33" s="164">
        <v>4</v>
      </c>
      <c r="AA33" s="415" t="s">
        <v>57</v>
      </c>
      <c r="AB33" s="416"/>
      <c r="AC33" s="416"/>
      <c r="AD33" s="419"/>
      <c r="AE33" s="164">
        <v>5</v>
      </c>
      <c r="AF33" s="415" t="s">
        <v>58</v>
      </c>
      <c r="AG33" s="416"/>
      <c r="AH33" s="416"/>
      <c r="AI33" s="419"/>
      <c r="AJ33" s="164">
        <v>6</v>
      </c>
      <c r="AK33" s="415" t="s">
        <v>134</v>
      </c>
      <c r="AL33" s="416"/>
      <c r="AM33" s="416"/>
      <c r="AN33" s="419"/>
      <c r="AO33" s="164">
        <v>7</v>
      </c>
      <c r="AP33" s="415" t="s">
        <v>135</v>
      </c>
      <c r="AQ33" s="416"/>
      <c r="AR33" s="416"/>
      <c r="AS33" s="419"/>
      <c r="AT33" s="164">
        <v>8</v>
      </c>
      <c r="AU33" s="415" t="s">
        <v>61</v>
      </c>
      <c r="AV33" s="416"/>
      <c r="AW33" s="416"/>
      <c r="AX33" s="419"/>
      <c r="AY33" s="164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64">
        <v>2</v>
      </c>
      <c r="Q43" s="415" t="s">
        <v>55</v>
      </c>
      <c r="R43" s="416"/>
      <c r="S43" s="416"/>
      <c r="T43" s="419"/>
      <c r="U43" s="164">
        <v>3</v>
      </c>
      <c r="V43" s="415" t="s">
        <v>56</v>
      </c>
      <c r="W43" s="416"/>
      <c r="X43" s="416"/>
      <c r="Y43" s="419"/>
      <c r="Z43" s="164">
        <v>4</v>
      </c>
      <c r="AA43" s="415" t="s">
        <v>57</v>
      </c>
      <c r="AB43" s="416"/>
      <c r="AC43" s="416"/>
      <c r="AD43" s="419"/>
      <c r="AE43" s="164">
        <v>5</v>
      </c>
      <c r="AF43" s="415" t="s">
        <v>58</v>
      </c>
      <c r="AG43" s="416"/>
      <c r="AH43" s="416"/>
      <c r="AI43" s="419"/>
      <c r="AJ43" s="164">
        <v>6</v>
      </c>
      <c r="AK43" s="415" t="s">
        <v>134</v>
      </c>
      <c r="AL43" s="416"/>
      <c r="AM43" s="416"/>
      <c r="AN43" s="419"/>
      <c r="AO43" s="164">
        <v>7</v>
      </c>
      <c r="AP43" s="415" t="s">
        <v>135</v>
      </c>
      <c r="AQ43" s="416"/>
      <c r="AR43" s="416"/>
      <c r="AS43" s="419"/>
      <c r="AT43" s="164">
        <v>8</v>
      </c>
      <c r="AU43" s="415" t="s">
        <v>61</v>
      </c>
      <c r="AV43" s="416"/>
      <c r="AW43" s="416"/>
      <c r="AX43" s="419"/>
      <c r="AY43" s="164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64">
        <v>2</v>
      </c>
      <c r="Q53" s="415" t="s">
        <v>55</v>
      </c>
      <c r="R53" s="416"/>
      <c r="S53" s="416"/>
      <c r="T53" s="419"/>
      <c r="U53" s="164">
        <v>3</v>
      </c>
      <c r="V53" s="415" t="s">
        <v>56</v>
      </c>
      <c r="W53" s="416"/>
      <c r="X53" s="416"/>
      <c r="Y53" s="419"/>
      <c r="Z53" s="164">
        <v>4</v>
      </c>
      <c r="AA53" s="415" t="s">
        <v>57</v>
      </c>
      <c r="AB53" s="416"/>
      <c r="AC53" s="416"/>
      <c r="AD53" s="419"/>
      <c r="AE53" s="164">
        <v>5</v>
      </c>
      <c r="AF53" s="415" t="s">
        <v>58</v>
      </c>
      <c r="AG53" s="416"/>
      <c r="AH53" s="416"/>
      <c r="AI53" s="419"/>
      <c r="AJ53" s="164">
        <v>6</v>
      </c>
      <c r="AK53" s="415" t="s">
        <v>134</v>
      </c>
      <c r="AL53" s="416"/>
      <c r="AM53" s="416"/>
      <c r="AN53" s="419"/>
      <c r="AO53" s="164">
        <v>7</v>
      </c>
      <c r="AP53" s="415" t="s">
        <v>135</v>
      </c>
      <c r="AQ53" s="416"/>
      <c r="AR53" s="416"/>
      <c r="AS53" s="419"/>
      <c r="AT53" s="164">
        <v>8</v>
      </c>
      <c r="AU53" s="415" t="s">
        <v>61</v>
      </c>
      <c r="AV53" s="416"/>
      <c r="AW53" s="416"/>
      <c r="AX53" s="419"/>
      <c r="AY53" s="164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64">
        <v>2</v>
      </c>
      <c r="Q63" s="415" t="s">
        <v>55</v>
      </c>
      <c r="R63" s="416"/>
      <c r="S63" s="416"/>
      <c r="T63" s="419"/>
      <c r="U63" s="164">
        <v>3</v>
      </c>
      <c r="V63" s="415" t="s">
        <v>56</v>
      </c>
      <c r="W63" s="416"/>
      <c r="X63" s="416"/>
      <c r="Y63" s="419"/>
      <c r="Z63" s="164">
        <v>4</v>
      </c>
      <c r="AA63" s="415" t="s">
        <v>57</v>
      </c>
      <c r="AB63" s="416"/>
      <c r="AC63" s="416"/>
      <c r="AD63" s="419"/>
      <c r="AE63" s="164">
        <v>5</v>
      </c>
      <c r="AF63" s="415" t="s">
        <v>58</v>
      </c>
      <c r="AG63" s="416"/>
      <c r="AH63" s="416"/>
      <c r="AI63" s="419"/>
      <c r="AJ63" s="164">
        <v>6</v>
      </c>
      <c r="AK63" s="415" t="s">
        <v>134</v>
      </c>
      <c r="AL63" s="416"/>
      <c r="AM63" s="416"/>
      <c r="AN63" s="419"/>
      <c r="AO63" s="164">
        <v>7</v>
      </c>
      <c r="AP63" s="415" t="s">
        <v>135</v>
      </c>
      <c r="AQ63" s="416"/>
      <c r="AR63" s="416"/>
      <c r="AS63" s="419"/>
      <c r="AT63" s="164">
        <v>8</v>
      </c>
      <c r="AU63" s="415" t="s">
        <v>61</v>
      </c>
      <c r="AV63" s="416"/>
      <c r="AW63" s="416"/>
      <c r="AX63" s="419"/>
      <c r="AY63" s="164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64">
        <v>2</v>
      </c>
      <c r="Q73" s="415" t="s">
        <v>55</v>
      </c>
      <c r="R73" s="416"/>
      <c r="S73" s="416"/>
      <c r="T73" s="419"/>
      <c r="U73" s="164">
        <v>3</v>
      </c>
      <c r="V73" s="415" t="s">
        <v>56</v>
      </c>
      <c r="W73" s="416"/>
      <c r="X73" s="416"/>
      <c r="Y73" s="419"/>
      <c r="Z73" s="164">
        <v>4</v>
      </c>
      <c r="AA73" s="415" t="s">
        <v>57</v>
      </c>
      <c r="AB73" s="416"/>
      <c r="AC73" s="416"/>
      <c r="AD73" s="419"/>
      <c r="AE73" s="164">
        <v>5</v>
      </c>
      <c r="AF73" s="415" t="s">
        <v>58</v>
      </c>
      <c r="AG73" s="416"/>
      <c r="AH73" s="416"/>
      <c r="AI73" s="419"/>
      <c r="AJ73" s="164">
        <v>6</v>
      </c>
      <c r="AK73" s="415" t="s">
        <v>134</v>
      </c>
      <c r="AL73" s="416"/>
      <c r="AM73" s="416"/>
      <c r="AN73" s="419"/>
      <c r="AO73" s="164">
        <v>7</v>
      </c>
      <c r="AP73" s="415" t="s">
        <v>135</v>
      </c>
      <c r="AQ73" s="416"/>
      <c r="AR73" s="416"/>
      <c r="AS73" s="419"/>
      <c r="AT73" s="164">
        <v>8</v>
      </c>
      <c r="AU73" s="415" t="s">
        <v>61</v>
      </c>
      <c r="AV73" s="416"/>
      <c r="AW73" s="416"/>
      <c r="AX73" s="419"/>
      <c r="AY73" s="164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64">
        <v>2</v>
      </c>
      <c r="Q84" s="415" t="s">
        <v>55</v>
      </c>
      <c r="R84" s="416"/>
      <c r="S84" s="416"/>
      <c r="T84" s="419"/>
      <c r="U84" s="164">
        <v>3</v>
      </c>
      <c r="V84" s="415" t="s">
        <v>56</v>
      </c>
      <c r="W84" s="416"/>
      <c r="X84" s="416"/>
      <c r="Y84" s="419"/>
      <c r="Z84" s="164">
        <v>4</v>
      </c>
      <c r="AA84" s="415" t="s">
        <v>57</v>
      </c>
      <c r="AB84" s="416"/>
      <c r="AC84" s="416"/>
      <c r="AD84" s="419"/>
      <c r="AE84" s="164">
        <v>5</v>
      </c>
      <c r="AF84" s="415" t="s">
        <v>58</v>
      </c>
      <c r="AG84" s="416"/>
      <c r="AH84" s="416"/>
      <c r="AI84" s="419"/>
      <c r="AJ84" s="164">
        <v>6</v>
      </c>
      <c r="AK84" s="415" t="s">
        <v>134</v>
      </c>
      <c r="AL84" s="416"/>
      <c r="AM84" s="416"/>
      <c r="AN84" s="419"/>
      <c r="AO84" s="164">
        <v>7</v>
      </c>
      <c r="AP84" s="415" t="s">
        <v>135</v>
      </c>
      <c r="AQ84" s="416"/>
      <c r="AR84" s="416"/>
      <c r="AS84" s="419"/>
      <c r="AT84" s="164">
        <v>8</v>
      </c>
      <c r="AU84" s="415" t="s">
        <v>61</v>
      </c>
      <c r="AV84" s="416"/>
      <c r="AW84" s="416"/>
      <c r="AX84" s="419"/>
      <c r="AY84" s="164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64">
        <v>2</v>
      </c>
      <c r="Q94" s="415" t="s">
        <v>55</v>
      </c>
      <c r="R94" s="416"/>
      <c r="S94" s="416"/>
      <c r="T94" s="419"/>
      <c r="U94" s="164">
        <v>3</v>
      </c>
      <c r="V94" s="415" t="s">
        <v>56</v>
      </c>
      <c r="W94" s="416"/>
      <c r="X94" s="416"/>
      <c r="Y94" s="419"/>
      <c r="Z94" s="164">
        <v>4</v>
      </c>
      <c r="AA94" s="415" t="s">
        <v>57</v>
      </c>
      <c r="AB94" s="416"/>
      <c r="AC94" s="416"/>
      <c r="AD94" s="419"/>
      <c r="AE94" s="164">
        <v>5</v>
      </c>
      <c r="AF94" s="415" t="s">
        <v>58</v>
      </c>
      <c r="AG94" s="416"/>
      <c r="AH94" s="416"/>
      <c r="AI94" s="419"/>
      <c r="AJ94" s="164">
        <v>6</v>
      </c>
      <c r="AK94" s="415" t="s">
        <v>134</v>
      </c>
      <c r="AL94" s="416"/>
      <c r="AM94" s="416"/>
      <c r="AN94" s="419"/>
      <c r="AO94" s="164">
        <v>7</v>
      </c>
      <c r="AP94" s="415" t="s">
        <v>135</v>
      </c>
      <c r="AQ94" s="416"/>
      <c r="AR94" s="416"/>
      <c r="AS94" s="419"/>
      <c r="AT94" s="164">
        <v>8</v>
      </c>
      <c r="AU94" s="415" t="s">
        <v>61</v>
      </c>
      <c r="AV94" s="416"/>
      <c r="AW94" s="416"/>
      <c r="AX94" s="419"/>
      <c r="AY94" s="164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64">
        <v>2</v>
      </c>
      <c r="Q104" s="415" t="s">
        <v>55</v>
      </c>
      <c r="R104" s="416"/>
      <c r="S104" s="416"/>
      <c r="T104" s="419"/>
      <c r="U104" s="164">
        <v>3</v>
      </c>
      <c r="V104" s="415" t="s">
        <v>56</v>
      </c>
      <c r="W104" s="416"/>
      <c r="X104" s="416"/>
      <c r="Y104" s="419"/>
      <c r="Z104" s="164">
        <v>4</v>
      </c>
      <c r="AA104" s="415" t="s">
        <v>57</v>
      </c>
      <c r="AB104" s="416"/>
      <c r="AC104" s="416"/>
      <c r="AD104" s="419"/>
      <c r="AE104" s="164">
        <v>5</v>
      </c>
      <c r="AF104" s="415" t="s">
        <v>58</v>
      </c>
      <c r="AG104" s="416"/>
      <c r="AH104" s="416"/>
      <c r="AI104" s="419"/>
      <c r="AJ104" s="164">
        <v>6</v>
      </c>
      <c r="AK104" s="415" t="s">
        <v>134</v>
      </c>
      <c r="AL104" s="416"/>
      <c r="AM104" s="416"/>
      <c r="AN104" s="419"/>
      <c r="AO104" s="164">
        <v>7</v>
      </c>
      <c r="AP104" s="415" t="s">
        <v>135</v>
      </c>
      <c r="AQ104" s="416"/>
      <c r="AR104" s="416"/>
      <c r="AS104" s="419"/>
      <c r="AT104" s="164">
        <v>8</v>
      </c>
      <c r="AU104" s="415" t="s">
        <v>61</v>
      </c>
      <c r="AV104" s="416"/>
      <c r="AW104" s="416"/>
      <c r="AX104" s="419"/>
      <c r="AY104" s="164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64">
        <v>2</v>
      </c>
      <c r="Q114" s="415" t="s">
        <v>55</v>
      </c>
      <c r="R114" s="416"/>
      <c r="S114" s="416"/>
      <c r="T114" s="419"/>
      <c r="U114" s="164">
        <v>3</v>
      </c>
      <c r="V114" s="415" t="s">
        <v>56</v>
      </c>
      <c r="W114" s="416"/>
      <c r="X114" s="416"/>
      <c r="Y114" s="419"/>
      <c r="Z114" s="164">
        <v>4</v>
      </c>
      <c r="AA114" s="415" t="s">
        <v>57</v>
      </c>
      <c r="AB114" s="416"/>
      <c r="AC114" s="416"/>
      <c r="AD114" s="419"/>
      <c r="AE114" s="164">
        <v>5</v>
      </c>
      <c r="AF114" s="415" t="s">
        <v>58</v>
      </c>
      <c r="AG114" s="416"/>
      <c r="AH114" s="416"/>
      <c r="AI114" s="419"/>
      <c r="AJ114" s="164">
        <v>6</v>
      </c>
      <c r="AK114" s="415" t="s">
        <v>134</v>
      </c>
      <c r="AL114" s="416"/>
      <c r="AM114" s="416"/>
      <c r="AN114" s="419"/>
      <c r="AO114" s="164">
        <v>7</v>
      </c>
      <c r="AP114" s="415" t="s">
        <v>135</v>
      </c>
      <c r="AQ114" s="416"/>
      <c r="AR114" s="416"/>
      <c r="AS114" s="419"/>
      <c r="AT114" s="164">
        <v>8</v>
      </c>
      <c r="AU114" s="415" t="s">
        <v>61</v>
      </c>
      <c r="AV114" s="416"/>
      <c r="AW114" s="416"/>
      <c r="AX114" s="419"/>
      <c r="AY114" s="164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L23" sqref="L2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85">
        <v>8</v>
      </c>
      <c r="H4" s="43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50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50</v>
      </c>
    </row>
    <row r="15" spans="1:19" ht="14.1" customHeight="1" x14ac:dyDescent="0.15">
      <c r="A15" s="218"/>
      <c r="B15" s="54" t="s">
        <v>63</v>
      </c>
      <c r="C15" s="54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124</v>
      </c>
      <c r="Q34" s="233" t="s">
        <v>50</v>
      </c>
    </row>
    <row r="35" spans="1:17" ht="14.1" customHeight="1" x14ac:dyDescent="0.15">
      <c r="A35" s="218"/>
      <c r="B35" s="54" t="s">
        <v>67</v>
      </c>
      <c r="C35" s="54" t="s">
        <v>66</v>
      </c>
      <c r="D35" s="54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124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9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115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124</v>
      </c>
      <c r="Q107" s="394"/>
    </row>
    <row r="108" spans="1:17" ht="14.1" customHeight="1" x14ac:dyDescent="0.15">
      <c r="A108" s="350"/>
      <c r="B108" s="352"/>
      <c r="C108" s="74" t="s">
        <v>67</v>
      </c>
      <c r="D108" s="74" t="s">
        <v>66</v>
      </c>
      <c r="E108" s="74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124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17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49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49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75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67</v>
      </c>
      <c r="G215" s="74" t="s">
        <v>66</v>
      </c>
      <c r="H215" s="74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75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69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75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124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49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28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6">
        <v>1</v>
      </c>
      <c r="L3" s="415" t="s">
        <v>129</v>
      </c>
      <c r="M3" s="416"/>
      <c r="N3" s="416"/>
      <c r="O3" s="419"/>
      <c r="P3" s="128">
        <v>2</v>
      </c>
      <c r="Q3" s="415" t="s">
        <v>130</v>
      </c>
      <c r="R3" s="416"/>
      <c r="S3" s="416"/>
      <c r="T3" s="419"/>
      <c r="U3" s="128">
        <v>3</v>
      </c>
      <c r="V3" s="415" t="s">
        <v>131</v>
      </c>
      <c r="W3" s="416"/>
      <c r="X3" s="416"/>
      <c r="Y3" s="419"/>
      <c r="Z3" s="128">
        <v>4</v>
      </c>
      <c r="AA3" s="415" t="s">
        <v>132</v>
      </c>
      <c r="AB3" s="416"/>
      <c r="AC3" s="416"/>
      <c r="AD3" s="419"/>
      <c r="AE3" s="128">
        <v>5</v>
      </c>
      <c r="AF3" s="415" t="s">
        <v>133</v>
      </c>
      <c r="AG3" s="416"/>
      <c r="AH3" s="416"/>
      <c r="AI3" s="419"/>
      <c r="AJ3" s="128">
        <v>6</v>
      </c>
      <c r="AK3" s="415" t="s">
        <v>134</v>
      </c>
      <c r="AL3" s="416"/>
      <c r="AM3" s="416"/>
      <c r="AN3" s="419"/>
      <c r="AO3" s="128">
        <v>7</v>
      </c>
      <c r="AP3" s="415" t="s">
        <v>135</v>
      </c>
      <c r="AQ3" s="416"/>
      <c r="AR3" s="416"/>
      <c r="AS3" s="419"/>
      <c r="AT3" s="128">
        <v>8</v>
      </c>
      <c r="AU3" s="415" t="s">
        <v>136</v>
      </c>
      <c r="AV3" s="416"/>
      <c r="AW3" s="416"/>
      <c r="AX3" s="419"/>
      <c r="AY3" s="128">
        <v>9</v>
      </c>
      <c r="AZ3" s="415" t="s">
        <v>137</v>
      </c>
      <c r="BA3" s="416"/>
      <c r="BB3" s="416"/>
      <c r="BC3" s="417"/>
      <c r="BD3" s="416" t="s">
        <v>194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143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28">
        <v>2</v>
      </c>
      <c r="Q13" s="415" t="s">
        <v>55</v>
      </c>
      <c r="R13" s="416"/>
      <c r="S13" s="416"/>
      <c r="T13" s="419"/>
      <c r="U13" s="128">
        <v>3</v>
      </c>
      <c r="V13" s="415" t="s">
        <v>56</v>
      </c>
      <c r="W13" s="416"/>
      <c r="X13" s="416"/>
      <c r="Y13" s="419"/>
      <c r="Z13" s="128">
        <v>4</v>
      </c>
      <c r="AA13" s="415" t="s">
        <v>57</v>
      </c>
      <c r="AB13" s="416"/>
      <c r="AC13" s="416"/>
      <c r="AD13" s="419"/>
      <c r="AE13" s="128">
        <v>5</v>
      </c>
      <c r="AF13" s="415" t="s">
        <v>58</v>
      </c>
      <c r="AG13" s="416"/>
      <c r="AH13" s="416"/>
      <c r="AI13" s="419"/>
      <c r="AJ13" s="128">
        <v>6</v>
      </c>
      <c r="AK13" s="415" t="s">
        <v>134</v>
      </c>
      <c r="AL13" s="416"/>
      <c r="AM13" s="416"/>
      <c r="AN13" s="419"/>
      <c r="AO13" s="128">
        <v>7</v>
      </c>
      <c r="AP13" s="415" t="s">
        <v>135</v>
      </c>
      <c r="AQ13" s="416"/>
      <c r="AR13" s="416"/>
      <c r="AS13" s="419"/>
      <c r="AT13" s="128">
        <v>8</v>
      </c>
      <c r="AU13" s="415" t="s">
        <v>61</v>
      </c>
      <c r="AV13" s="416"/>
      <c r="AW13" s="416"/>
      <c r="AX13" s="419"/>
      <c r="AY13" s="128">
        <v>9</v>
      </c>
      <c r="AZ13" s="415" t="s">
        <v>62</v>
      </c>
      <c r="BA13" s="416"/>
      <c r="BB13" s="416"/>
      <c r="BC13" s="417"/>
      <c r="BD13" s="416" t="s">
        <v>194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143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28">
        <v>2</v>
      </c>
      <c r="Q23" s="415" t="s">
        <v>55</v>
      </c>
      <c r="R23" s="416"/>
      <c r="S23" s="416"/>
      <c r="T23" s="419"/>
      <c r="U23" s="128">
        <v>3</v>
      </c>
      <c r="V23" s="415" t="s">
        <v>56</v>
      </c>
      <c r="W23" s="416"/>
      <c r="X23" s="416"/>
      <c r="Y23" s="419"/>
      <c r="Z23" s="128">
        <v>4</v>
      </c>
      <c r="AA23" s="415" t="s">
        <v>57</v>
      </c>
      <c r="AB23" s="416"/>
      <c r="AC23" s="416"/>
      <c r="AD23" s="419"/>
      <c r="AE23" s="128">
        <v>5</v>
      </c>
      <c r="AF23" s="415" t="s">
        <v>58</v>
      </c>
      <c r="AG23" s="416"/>
      <c r="AH23" s="416"/>
      <c r="AI23" s="419"/>
      <c r="AJ23" s="128">
        <v>6</v>
      </c>
      <c r="AK23" s="415" t="s">
        <v>134</v>
      </c>
      <c r="AL23" s="416"/>
      <c r="AM23" s="416"/>
      <c r="AN23" s="419"/>
      <c r="AO23" s="128">
        <v>7</v>
      </c>
      <c r="AP23" s="415" t="s">
        <v>135</v>
      </c>
      <c r="AQ23" s="416"/>
      <c r="AR23" s="416"/>
      <c r="AS23" s="419"/>
      <c r="AT23" s="128">
        <v>8</v>
      </c>
      <c r="AU23" s="415" t="s">
        <v>61</v>
      </c>
      <c r="AV23" s="416"/>
      <c r="AW23" s="416"/>
      <c r="AX23" s="419"/>
      <c r="AY23" s="128">
        <v>9</v>
      </c>
      <c r="AZ23" s="415" t="s">
        <v>62</v>
      </c>
      <c r="BA23" s="416"/>
      <c r="BB23" s="416"/>
      <c r="BC23" s="417"/>
      <c r="BD23" s="416" t="s">
        <v>194</v>
      </c>
      <c r="BE23" s="416"/>
      <c r="BF23" s="416"/>
      <c r="BG23" s="416"/>
      <c r="BH23" s="418"/>
    </row>
    <row r="24" spans="1:60" ht="12.95" customHeight="1" thickBot="1" x14ac:dyDescent="0.2">
      <c r="A24" s="310" t="s">
        <v>145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143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28">
        <v>2</v>
      </c>
      <c r="Q33" s="415" t="s">
        <v>55</v>
      </c>
      <c r="R33" s="416"/>
      <c r="S33" s="416"/>
      <c r="T33" s="419"/>
      <c r="U33" s="128">
        <v>3</v>
      </c>
      <c r="V33" s="415" t="s">
        <v>56</v>
      </c>
      <c r="W33" s="416"/>
      <c r="X33" s="416"/>
      <c r="Y33" s="419"/>
      <c r="Z33" s="128">
        <v>4</v>
      </c>
      <c r="AA33" s="415" t="s">
        <v>57</v>
      </c>
      <c r="AB33" s="416"/>
      <c r="AC33" s="416"/>
      <c r="AD33" s="419"/>
      <c r="AE33" s="128">
        <v>5</v>
      </c>
      <c r="AF33" s="415" t="s">
        <v>58</v>
      </c>
      <c r="AG33" s="416"/>
      <c r="AH33" s="416"/>
      <c r="AI33" s="419"/>
      <c r="AJ33" s="128">
        <v>6</v>
      </c>
      <c r="AK33" s="415" t="s">
        <v>134</v>
      </c>
      <c r="AL33" s="416"/>
      <c r="AM33" s="416"/>
      <c r="AN33" s="419"/>
      <c r="AO33" s="128">
        <v>7</v>
      </c>
      <c r="AP33" s="415" t="s">
        <v>135</v>
      </c>
      <c r="AQ33" s="416"/>
      <c r="AR33" s="416"/>
      <c r="AS33" s="419"/>
      <c r="AT33" s="128">
        <v>8</v>
      </c>
      <c r="AU33" s="415" t="s">
        <v>61</v>
      </c>
      <c r="AV33" s="416"/>
      <c r="AW33" s="416"/>
      <c r="AX33" s="419"/>
      <c r="AY33" s="128">
        <v>9</v>
      </c>
      <c r="AZ33" s="415" t="s">
        <v>62</v>
      </c>
      <c r="BA33" s="416"/>
      <c r="BB33" s="416"/>
      <c r="BC33" s="417"/>
      <c r="BD33" s="416" t="s">
        <v>194</v>
      </c>
      <c r="BE33" s="416"/>
      <c r="BF33" s="416"/>
      <c r="BG33" s="416"/>
      <c r="BH33" s="418"/>
    </row>
    <row r="34" spans="1:60" ht="12.95" customHeight="1" thickBot="1" x14ac:dyDescent="0.2">
      <c r="A34" s="310" t="s">
        <v>146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143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28">
        <v>2</v>
      </c>
      <c r="Q43" s="415" t="s">
        <v>55</v>
      </c>
      <c r="R43" s="416"/>
      <c r="S43" s="416"/>
      <c r="T43" s="419"/>
      <c r="U43" s="128">
        <v>3</v>
      </c>
      <c r="V43" s="415" t="s">
        <v>56</v>
      </c>
      <c r="W43" s="416"/>
      <c r="X43" s="416"/>
      <c r="Y43" s="419"/>
      <c r="Z43" s="128">
        <v>4</v>
      </c>
      <c r="AA43" s="415" t="s">
        <v>57</v>
      </c>
      <c r="AB43" s="416"/>
      <c r="AC43" s="416"/>
      <c r="AD43" s="419"/>
      <c r="AE43" s="128">
        <v>5</v>
      </c>
      <c r="AF43" s="415" t="s">
        <v>58</v>
      </c>
      <c r="AG43" s="416"/>
      <c r="AH43" s="416"/>
      <c r="AI43" s="419"/>
      <c r="AJ43" s="128">
        <v>6</v>
      </c>
      <c r="AK43" s="415" t="s">
        <v>134</v>
      </c>
      <c r="AL43" s="416"/>
      <c r="AM43" s="416"/>
      <c r="AN43" s="419"/>
      <c r="AO43" s="128">
        <v>7</v>
      </c>
      <c r="AP43" s="415" t="s">
        <v>135</v>
      </c>
      <c r="AQ43" s="416"/>
      <c r="AR43" s="416"/>
      <c r="AS43" s="419"/>
      <c r="AT43" s="128">
        <v>8</v>
      </c>
      <c r="AU43" s="415" t="s">
        <v>61</v>
      </c>
      <c r="AV43" s="416"/>
      <c r="AW43" s="416"/>
      <c r="AX43" s="419"/>
      <c r="AY43" s="128">
        <v>9</v>
      </c>
      <c r="AZ43" s="415" t="s">
        <v>62</v>
      </c>
      <c r="BA43" s="416"/>
      <c r="BB43" s="416"/>
      <c r="BC43" s="417"/>
      <c r="BD43" s="416" t="s">
        <v>194</v>
      </c>
      <c r="BE43" s="416"/>
      <c r="BF43" s="416"/>
      <c r="BG43" s="416"/>
      <c r="BH43" s="418"/>
    </row>
    <row r="44" spans="1:60" ht="12.95" customHeight="1" thickBot="1" x14ac:dyDescent="0.2">
      <c r="A44" s="428" t="s">
        <v>147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143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28">
        <v>2</v>
      </c>
      <c r="Q53" s="415" t="s">
        <v>55</v>
      </c>
      <c r="R53" s="416"/>
      <c r="S53" s="416"/>
      <c r="T53" s="419"/>
      <c r="U53" s="128">
        <v>3</v>
      </c>
      <c r="V53" s="415" t="s">
        <v>56</v>
      </c>
      <c r="W53" s="416"/>
      <c r="X53" s="416"/>
      <c r="Y53" s="419"/>
      <c r="Z53" s="128">
        <v>4</v>
      </c>
      <c r="AA53" s="415" t="s">
        <v>57</v>
      </c>
      <c r="AB53" s="416"/>
      <c r="AC53" s="416"/>
      <c r="AD53" s="419"/>
      <c r="AE53" s="128">
        <v>5</v>
      </c>
      <c r="AF53" s="415" t="s">
        <v>58</v>
      </c>
      <c r="AG53" s="416"/>
      <c r="AH53" s="416"/>
      <c r="AI53" s="419"/>
      <c r="AJ53" s="128">
        <v>6</v>
      </c>
      <c r="AK53" s="415" t="s">
        <v>134</v>
      </c>
      <c r="AL53" s="416"/>
      <c r="AM53" s="416"/>
      <c r="AN53" s="419"/>
      <c r="AO53" s="128">
        <v>7</v>
      </c>
      <c r="AP53" s="415" t="s">
        <v>135</v>
      </c>
      <c r="AQ53" s="416"/>
      <c r="AR53" s="416"/>
      <c r="AS53" s="419"/>
      <c r="AT53" s="128">
        <v>8</v>
      </c>
      <c r="AU53" s="415" t="s">
        <v>61</v>
      </c>
      <c r="AV53" s="416"/>
      <c r="AW53" s="416"/>
      <c r="AX53" s="419"/>
      <c r="AY53" s="128">
        <v>9</v>
      </c>
      <c r="AZ53" s="415" t="s">
        <v>62</v>
      </c>
      <c r="BA53" s="416"/>
      <c r="BB53" s="416"/>
      <c r="BC53" s="417"/>
      <c r="BD53" s="416" t="s">
        <v>194</v>
      </c>
      <c r="BE53" s="416"/>
      <c r="BF53" s="416"/>
      <c r="BG53" s="416"/>
      <c r="BH53" s="418"/>
    </row>
    <row r="54" spans="1:60" ht="12.95" customHeight="1" thickBot="1" x14ac:dyDescent="0.2">
      <c r="A54" s="426" t="s">
        <v>148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143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28">
        <v>2</v>
      </c>
      <c r="Q63" s="415" t="s">
        <v>55</v>
      </c>
      <c r="R63" s="416"/>
      <c r="S63" s="416"/>
      <c r="T63" s="419"/>
      <c r="U63" s="128">
        <v>3</v>
      </c>
      <c r="V63" s="415" t="s">
        <v>56</v>
      </c>
      <c r="W63" s="416"/>
      <c r="X63" s="416"/>
      <c r="Y63" s="419"/>
      <c r="Z63" s="128">
        <v>4</v>
      </c>
      <c r="AA63" s="415" t="s">
        <v>57</v>
      </c>
      <c r="AB63" s="416"/>
      <c r="AC63" s="416"/>
      <c r="AD63" s="419"/>
      <c r="AE63" s="128">
        <v>5</v>
      </c>
      <c r="AF63" s="415" t="s">
        <v>58</v>
      </c>
      <c r="AG63" s="416"/>
      <c r="AH63" s="416"/>
      <c r="AI63" s="419"/>
      <c r="AJ63" s="128">
        <v>6</v>
      </c>
      <c r="AK63" s="415" t="s">
        <v>134</v>
      </c>
      <c r="AL63" s="416"/>
      <c r="AM63" s="416"/>
      <c r="AN63" s="419"/>
      <c r="AO63" s="128">
        <v>7</v>
      </c>
      <c r="AP63" s="415" t="s">
        <v>135</v>
      </c>
      <c r="AQ63" s="416"/>
      <c r="AR63" s="416"/>
      <c r="AS63" s="419"/>
      <c r="AT63" s="128">
        <v>8</v>
      </c>
      <c r="AU63" s="415" t="s">
        <v>61</v>
      </c>
      <c r="AV63" s="416"/>
      <c r="AW63" s="416"/>
      <c r="AX63" s="419"/>
      <c r="AY63" s="128">
        <v>9</v>
      </c>
      <c r="AZ63" s="415" t="s">
        <v>62</v>
      </c>
      <c r="BA63" s="416"/>
      <c r="BB63" s="416"/>
      <c r="BC63" s="417"/>
      <c r="BD63" s="416" t="s">
        <v>194</v>
      </c>
      <c r="BE63" s="416"/>
      <c r="BF63" s="416"/>
      <c r="BG63" s="416"/>
      <c r="BH63" s="418"/>
    </row>
    <row r="64" spans="1:60" ht="12.95" customHeight="1" thickBot="1" x14ac:dyDescent="0.2">
      <c r="A64" s="310" t="s">
        <v>149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143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28">
        <v>2</v>
      </c>
      <c r="Q73" s="415" t="s">
        <v>55</v>
      </c>
      <c r="R73" s="416"/>
      <c r="S73" s="416"/>
      <c r="T73" s="419"/>
      <c r="U73" s="128">
        <v>3</v>
      </c>
      <c r="V73" s="415" t="s">
        <v>56</v>
      </c>
      <c r="W73" s="416"/>
      <c r="X73" s="416"/>
      <c r="Y73" s="419"/>
      <c r="Z73" s="128">
        <v>4</v>
      </c>
      <c r="AA73" s="415" t="s">
        <v>57</v>
      </c>
      <c r="AB73" s="416"/>
      <c r="AC73" s="416"/>
      <c r="AD73" s="419"/>
      <c r="AE73" s="128">
        <v>5</v>
      </c>
      <c r="AF73" s="415" t="s">
        <v>58</v>
      </c>
      <c r="AG73" s="416"/>
      <c r="AH73" s="416"/>
      <c r="AI73" s="419"/>
      <c r="AJ73" s="128">
        <v>6</v>
      </c>
      <c r="AK73" s="415" t="s">
        <v>134</v>
      </c>
      <c r="AL73" s="416"/>
      <c r="AM73" s="416"/>
      <c r="AN73" s="419"/>
      <c r="AO73" s="128">
        <v>7</v>
      </c>
      <c r="AP73" s="415" t="s">
        <v>135</v>
      </c>
      <c r="AQ73" s="416"/>
      <c r="AR73" s="416"/>
      <c r="AS73" s="419"/>
      <c r="AT73" s="128">
        <v>8</v>
      </c>
      <c r="AU73" s="415" t="s">
        <v>61</v>
      </c>
      <c r="AV73" s="416"/>
      <c r="AW73" s="416"/>
      <c r="AX73" s="419"/>
      <c r="AY73" s="128">
        <v>9</v>
      </c>
      <c r="AZ73" s="415" t="s">
        <v>62</v>
      </c>
      <c r="BA73" s="416"/>
      <c r="BB73" s="416"/>
      <c r="BC73" s="417"/>
      <c r="BD73" s="416" t="s">
        <v>194</v>
      </c>
      <c r="BE73" s="416"/>
      <c r="BF73" s="416"/>
      <c r="BG73" s="416"/>
      <c r="BH73" s="418"/>
    </row>
    <row r="74" spans="1:60" ht="12.95" customHeight="1" thickBot="1" x14ac:dyDescent="0.2">
      <c r="A74" s="310" t="s">
        <v>150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143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28">
        <v>2</v>
      </c>
      <c r="Q84" s="415" t="s">
        <v>55</v>
      </c>
      <c r="R84" s="416"/>
      <c r="S84" s="416"/>
      <c r="T84" s="419"/>
      <c r="U84" s="128">
        <v>3</v>
      </c>
      <c r="V84" s="415" t="s">
        <v>56</v>
      </c>
      <c r="W84" s="416"/>
      <c r="X84" s="416"/>
      <c r="Y84" s="419"/>
      <c r="Z84" s="128">
        <v>4</v>
      </c>
      <c r="AA84" s="415" t="s">
        <v>57</v>
      </c>
      <c r="AB84" s="416"/>
      <c r="AC84" s="416"/>
      <c r="AD84" s="419"/>
      <c r="AE84" s="128">
        <v>5</v>
      </c>
      <c r="AF84" s="415" t="s">
        <v>58</v>
      </c>
      <c r="AG84" s="416"/>
      <c r="AH84" s="416"/>
      <c r="AI84" s="419"/>
      <c r="AJ84" s="128">
        <v>6</v>
      </c>
      <c r="AK84" s="415" t="s">
        <v>134</v>
      </c>
      <c r="AL84" s="416"/>
      <c r="AM84" s="416"/>
      <c r="AN84" s="419"/>
      <c r="AO84" s="128">
        <v>7</v>
      </c>
      <c r="AP84" s="415" t="s">
        <v>135</v>
      </c>
      <c r="AQ84" s="416"/>
      <c r="AR84" s="416"/>
      <c r="AS84" s="419"/>
      <c r="AT84" s="128">
        <v>8</v>
      </c>
      <c r="AU84" s="415" t="s">
        <v>61</v>
      </c>
      <c r="AV84" s="416"/>
      <c r="AW84" s="416"/>
      <c r="AX84" s="419"/>
      <c r="AY84" s="128">
        <v>9</v>
      </c>
      <c r="AZ84" s="415" t="s">
        <v>62</v>
      </c>
      <c r="BA84" s="416"/>
      <c r="BB84" s="416"/>
      <c r="BC84" s="417"/>
      <c r="BD84" s="416" t="s">
        <v>194</v>
      </c>
      <c r="BE84" s="416"/>
      <c r="BF84" s="416"/>
      <c r="BG84" s="416"/>
      <c r="BH84" s="418"/>
    </row>
    <row r="85" spans="1:60" ht="12.95" customHeight="1" thickBot="1" x14ac:dyDescent="0.2">
      <c r="A85" s="428" t="s">
        <v>151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143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28">
        <v>2</v>
      </c>
      <c r="Q94" s="415" t="s">
        <v>55</v>
      </c>
      <c r="R94" s="416"/>
      <c r="S94" s="416"/>
      <c r="T94" s="419"/>
      <c r="U94" s="128">
        <v>3</v>
      </c>
      <c r="V94" s="415" t="s">
        <v>56</v>
      </c>
      <c r="W94" s="416"/>
      <c r="X94" s="416"/>
      <c r="Y94" s="419"/>
      <c r="Z94" s="128">
        <v>4</v>
      </c>
      <c r="AA94" s="415" t="s">
        <v>57</v>
      </c>
      <c r="AB94" s="416"/>
      <c r="AC94" s="416"/>
      <c r="AD94" s="419"/>
      <c r="AE94" s="128">
        <v>5</v>
      </c>
      <c r="AF94" s="415" t="s">
        <v>58</v>
      </c>
      <c r="AG94" s="416"/>
      <c r="AH94" s="416"/>
      <c r="AI94" s="419"/>
      <c r="AJ94" s="128">
        <v>6</v>
      </c>
      <c r="AK94" s="415" t="s">
        <v>134</v>
      </c>
      <c r="AL94" s="416"/>
      <c r="AM94" s="416"/>
      <c r="AN94" s="419"/>
      <c r="AO94" s="128">
        <v>7</v>
      </c>
      <c r="AP94" s="415" t="s">
        <v>135</v>
      </c>
      <c r="AQ94" s="416"/>
      <c r="AR94" s="416"/>
      <c r="AS94" s="419"/>
      <c r="AT94" s="128">
        <v>8</v>
      </c>
      <c r="AU94" s="415" t="s">
        <v>61</v>
      </c>
      <c r="AV94" s="416"/>
      <c r="AW94" s="416"/>
      <c r="AX94" s="419"/>
      <c r="AY94" s="128">
        <v>9</v>
      </c>
      <c r="AZ94" s="415" t="s">
        <v>62</v>
      </c>
      <c r="BA94" s="416"/>
      <c r="BB94" s="416"/>
      <c r="BC94" s="417"/>
      <c r="BD94" s="416" t="s">
        <v>194</v>
      </c>
      <c r="BE94" s="416"/>
      <c r="BF94" s="416"/>
      <c r="BG94" s="416"/>
      <c r="BH94" s="418"/>
    </row>
    <row r="95" spans="1:60" ht="12.95" customHeight="1" thickBot="1" x14ac:dyDescent="0.2">
      <c r="A95" s="426" t="s">
        <v>152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143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28">
        <v>2</v>
      </c>
      <c r="Q104" s="415" t="s">
        <v>55</v>
      </c>
      <c r="R104" s="416"/>
      <c r="S104" s="416"/>
      <c r="T104" s="419"/>
      <c r="U104" s="128">
        <v>3</v>
      </c>
      <c r="V104" s="415" t="s">
        <v>56</v>
      </c>
      <c r="W104" s="416"/>
      <c r="X104" s="416"/>
      <c r="Y104" s="419"/>
      <c r="Z104" s="128">
        <v>4</v>
      </c>
      <c r="AA104" s="415" t="s">
        <v>57</v>
      </c>
      <c r="AB104" s="416"/>
      <c r="AC104" s="416"/>
      <c r="AD104" s="419"/>
      <c r="AE104" s="128">
        <v>5</v>
      </c>
      <c r="AF104" s="415" t="s">
        <v>58</v>
      </c>
      <c r="AG104" s="416"/>
      <c r="AH104" s="416"/>
      <c r="AI104" s="419"/>
      <c r="AJ104" s="128">
        <v>6</v>
      </c>
      <c r="AK104" s="415" t="s">
        <v>134</v>
      </c>
      <c r="AL104" s="416"/>
      <c r="AM104" s="416"/>
      <c r="AN104" s="419"/>
      <c r="AO104" s="128">
        <v>7</v>
      </c>
      <c r="AP104" s="415" t="s">
        <v>135</v>
      </c>
      <c r="AQ104" s="416"/>
      <c r="AR104" s="416"/>
      <c r="AS104" s="419"/>
      <c r="AT104" s="128">
        <v>8</v>
      </c>
      <c r="AU104" s="415" t="s">
        <v>61</v>
      </c>
      <c r="AV104" s="416"/>
      <c r="AW104" s="416"/>
      <c r="AX104" s="419"/>
      <c r="AY104" s="128">
        <v>9</v>
      </c>
      <c r="AZ104" s="415" t="s">
        <v>62</v>
      </c>
      <c r="BA104" s="416"/>
      <c r="BB104" s="416"/>
      <c r="BC104" s="417"/>
      <c r="BD104" s="416" t="s">
        <v>194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143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28">
        <v>2</v>
      </c>
      <c r="Q114" s="415" t="s">
        <v>55</v>
      </c>
      <c r="R114" s="416"/>
      <c r="S114" s="416"/>
      <c r="T114" s="419"/>
      <c r="U114" s="128">
        <v>3</v>
      </c>
      <c r="V114" s="415" t="s">
        <v>56</v>
      </c>
      <c r="W114" s="416"/>
      <c r="X114" s="416"/>
      <c r="Y114" s="419"/>
      <c r="Z114" s="128">
        <v>4</v>
      </c>
      <c r="AA114" s="415" t="s">
        <v>57</v>
      </c>
      <c r="AB114" s="416"/>
      <c r="AC114" s="416"/>
      <c r="AD114" s="419"/>
      <c r="AE114" s="128">
        <v>5</v>
      </c>
      <c r="AF114" s="415" t="s">
        <v>58</v>
      </c>
      <c r="AG114" s="416"/>
      <c r="AH114" s="416"/>
      <c r="AI114" s="419"/>
      <c r="AJ114" s="128">
        <v>6</v>
      </c>
      <c r="AK114" s="415" t="s">
        <v>134</v>
      </c>
      <c r="AL114" s="416"/>
      <c r="AM114" s="416"/>
      <c r="AN114" s="419"/>
      <c r="AO114" s="128">
        <v>7</v>
      </c>
      <c r="AP114" s="415" t="s">
        <v>135</v>
      </c>
      <c r="AQ114" s="416"/>
      <c r="AR114" s="416"/>
      <c r="AS114" s="419"/>
      <c r="AT114" s="128">
        <v>8</v>
      </c>
      <c r="AU114" s="415" t="s">
        <v>61</v>
      </c>
      <c r="AV114" s="416"/>
      <c r="AW114" s="416"/>
      <c r="AX114" s="419"/>
      <c r="AY114" s="128">
        <v>9</v>
      </c>
      <c r="AZ114" s="415" t="s">
        <v>62</v>
      </c>
      <c r="BA114" s="416"/>
      <c r="BB114" s="416"/>
      <c r="BC114" s="417"/>
      <c r="BD114" s="416" t="s">
        <v>194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143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3" sqref="P2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9</v>
      </c>
      <c r="H4" s="147" t="s">
        <v>53</v>
      </c>
      <c r="K4" s="228">
        <f>COUNTIFS(ローデータ!B12:B1011,1,ローデータ!G12:G1011,$G$4)</f>
        <v>20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20</v>
      </c>
      <c r="D16" s="56">
        <f>SUM(B16:C16)</f>
        <v>20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10</v>
      </c>
      <c r="C23" s="213"/>
      <c r="D23" s="211">
        <f>COUNTIFS(ローデータ!$B$12:$B$1011,1,ローデータ!$G$12:$G$1011,$G$4,ローデータ!$K$12:$K$1011,D21)</f>
        <v>9</v>
      </c>
      <c r="E23" s="213"/>
      <c r="F23" s="211">
        <f>COUNTIFS(ローデータ!$B$12:$B$1011,1,ローデータ!$G$12:$G$1011,$G$4,ローデータ!$K$12:$K$1011,F21)</f>
        <v>1</v>
      </c>
      <c r="G23" s="212"/>
      <c r="H23" s="213"/>
      <c r="I23" s="56">
        <f>SUM(B23:H23)</f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6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9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1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</v>
      </c>
      <c r="H44" s="89">
        <f>COUNTIFS(ローデータ!$B$12:$B$1011,1,ローデータ!$G$12:$G$1011,$G$4,ローデータ!$K$12:$K$1011,$F$21,ローデータ!$S$12:$S$1011,H41)</f>
        <v>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1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1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5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8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10</v>
      </c>
      <c r="D84" s="403"/>
      <c r="E84" s="402">
        <f>SUM(E75:F83)</f>
        <v>9</v>
      </c>
      <c r="F84" s="403"/>
      <c r="G84" s="404">
        <f>SUM(G75:I83)</f>
        <v>1</v>
      </c>
      <c r="H84" s="404"/>
      <c r="I84" s="402"/>
      <c r="J84" s="106">
        <f t="shared" si="2"/>
        <v>20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5</v>
      </c>
      <c r="M101" s="103">
        <f>SUM(M92:M100)</f>
        <v>6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13</v>
      </c>
    </row>
    <row r="102" spans="1:17" ht="14.1" customHeight="1" x14ac:dyDescent="0.15">
      <c r="A102" s="140" t="s">
        <v>50</v>
      </c>
      <c r="B102" s="141"/>
      <c r="C102" s="56">
        <f>SUM(C93:C101)</f>
        <v>10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5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5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1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9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5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1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1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</v>
      </c>
      <c r="I136" s="111">
        <f>SUM(I127:I135)</f>
        <v>1</v>
      </c>
      <c r="J136" s="109">
        <f>SUM(J127:J135)</f>
        <v>0</v>
      </c>
      <c r="K136" s="109">
        <f>SUM(K127:K135)</f>
        <v>0</v>
      </c>
      <c r="L136" s="109">
        <f t="shared" si="9"/>
        <v>1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1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10</v>
      </c>
      <c r="G159" s="213"/>
      <c r="H159" s="211">
        <f>COUNTIFS(ローデータ!$B$12:$B$1011,1,ローデータ!$G$12:$G$1011,$G$4,ローデータ!$I$12:$I$1011,$C$14,ローデータ!$K$12:$K$1011,H157)</f>
        <v>9</v>
      </c>
      <c r="I159" s="213"/>
      <c r="J159" s="211">
        <f>COUNTIFS(ローデータ!$B$12:$B$1011,1,ローデータ!$G$12:$G$1011,$G$4,ローデータ!$I$12:$I$1011,$C$14,ローデータ!$K$12:$K$1011,J157)</f>
        <v>1</v>
      </c>
      <c r="K159" s="212"/>
      <c r="L159" s="213"/>
      <c r="M159" s="56">
        <f t="shared" ref="M159:M171" si="16">SUM(F159:L159)</f>
        <v>20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10</v>
      </c>
      <c r="G171" s="213"/>
      <c r="H171" s="211">
        <f>SUM(H159:I170)</f>
        <v>9</v>
      </c>
      <c r="I171" s="213"/>
      <c r="J171" s="211">
        <f>SUM(J159:L170)</f>
        <v>1</v>
      </c>
      <c r="K171" s="212"/>
      <c r="L171" s="213"/>
      <c r="M171" s="56">
        <f t="shared" si="16"/>
        <v>20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6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6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13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9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1</v>
      </c>
      <c r="I228" s="56">
        <f t="shared" si="20"/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5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</v>
      </c>
      <c r="L254" s="56">
        <f>COUNTIFS(ローデータ!$B$12:$B$1011,1,ローデータ!$G$12:$G$1011,$G$4,ローデータ!$I$12:$I$1011,$C$14,ローデータ!$K$12:$K$1011,$F$21,ローデータ!$S$12:$S$1011,L251)</f>
        <v>1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1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</v>
      </c>
      <c r="L266" s="95">
        <f>SUM(L254:L265)</f>
        <v>1</v>
      </c>
      <c r="M266" s="95">
        <f>SUM(M254:M265)</f>
        <v>0</v>
      </c>
      <c r="N266" s="95">
        <f>SUM(N254:N265)</f>
        <v>0</v>
      </c>
      <c r="O266" s="56">
        <f>SUM(L266:N266)</f>
        <v>1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10</v>
      </c>
      <c r="H4" s="147" t="s">
        <v>53</v>
      </c>
      <c r="K4" s="228">
        <f>COUNTIFS(ローデータ!B12:B1011,1,ローデータ!G12:G1011,$G$4)</f>
        <v>12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1</v>
      </c>
      <c r="K10" s="56">
        <f>SUM(B10:J10)</f>
        <v>12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12</v>
      </c>
      <c r="D16" s="56">
        <f>SUM(B16:C16)</f>
        <v>12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9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3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1</v>
      </c>
      <c r="O29" s="86">
        <f>SUM(J29:N29)</f>
        <v>13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3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3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3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12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2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3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9</v>
      </c>
      <c r="D84" s="403"/>
      <c r="E84" s="402">
        <f>SUM(E75:F83)</f>
        <v>3</v>
      </c>
      <c r="F84" s="403"/>
      <c r="G84" s="404">
        <f>SUM(G75:I83)</f>
        <v>0</v>
      </c>
      <c r="H84" s="404"/>
      <c r="I84" s="402"/>
      <c r="J84" s="106">
        <f t="shared" si="2"/>
        <v>12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1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3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7</v>
      </c>
      <c r="M101" s="103">
        <f>SUM(M92:M100)</f>
        <v>3</v>
      </c>
      <c r="N101" s="103">
        <f>SUM(N92:N100)</f>
        <v>2</v>
      </c>
      <c r="O101" s="103">
        <f>SUM(O92:O100)</f>
        <v>0</v>
      </c>
      <c r="P101" s="103">
        <f>SUM(P92:P100)</f>
        <v>1</v>
      </c>
      <c r="Q101" s="103">
        <f t="shared" si="3"/>
        <v>13</v>
      </c>
    </row>
    <row r="102" spans="1:17" ht="14.1" customHeight="1" x14ac:dyDescent="0.15">
      <c r="A102" s="140" t="s">
        <v>50</v>
      </c>
      <c r="B102" s="141"/>
      <c r="C102" s="56">
        <f>SUM(C93:C101)</f>
        <v>9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2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2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3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3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1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9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12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9</v>
      </c>
      <c r="G171" s="213"/>
      <c r="H171" s="211">
        <f>SUM(H159:I170)</f>
        <v>3</v>
      </c>
      <c r="I171" s="213"/>
      <c r="J171" s="211">
        <f>SUM(J159:L170)</f>
        <v>0</v>
      </c>
      <c r="K171" s="212"/>
      <c r="L171" s="213"/>
      <c r="M171" s="56">
        <f t="shared" si="16"/>
        <v>12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9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9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3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1</v>
      </c>
      <c r="K198" s="119">
        <f>SUM(F198:J198)</f>
        <v>13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7</v>
      </c>
      <c r="G210" s="95">
        <f t="shared" ref="G210:I210" si="19">SUM(G198:G209)</f>
        <v>3</v>
      </c>
      <c r="H210" s="95">
        <f>SUM(H198:H209)</f>
        <v>2</v>
      </c>
      <c r="I210" s="95">
        <f t="shared" si="19"/>
        <v>0</v>
      </c>
      <c r="J210" s="95">
        <f>SUM(J198:J209)</f>
        <v>1</v>
      </c>
      <c r="K210" s="119">
        <f t="shared" si="18"/>
        <v>13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3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3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3</v>
      </c>
      <c r="G228" s="56">
        <f>SUM(G216:G227)</f>
        <v>0</v>
      </c>
      <c r="H228" s="56">
        <f>SUM(H216:H227)</f>
        <v>0</v>
      </c>
      <c r="I228" s="56">
        <f t="shared" si="20"/>
        <v>3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1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11</v>
      </c>
      <c r="H4" s="147" t="s">
        <v>53</v>
      </c>
      <c r="K4" s="228">
        <f>COUNTIFS(ローデータ!B12:B1011,1,ローデータ!G12:G1011,$G$4)</f>
        <v>19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7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1</v>
      </c>
      <c r="K10" s="56">
        <f>SUM(B10:J10)</f>
        <v>19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19</v>
      </c>
      <c r="D16" s="56">
        <f>SUM(B16:C16)</f>
        <v>19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10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7</v>
      </c>
      <c r="I36" s="148" t="s">
        <v>51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2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7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50</v>
      </c>
      <c r="B68" s="401"/>
      <c r="C68" s="100">
        <f>SUM(C59:C67)</f>
        <v>19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7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50</v>
      </c>
      <c r="B84" s="401"/>
      <c r="C84" s="402">
        <f>SUM(C75:D83)</f>
        <v>10</v>
      </c>
      <c r="D84" s="403"/>
      <c r="E84" s="402">
        <f>SUM(E75:F83)</f>
        <v>7</v>
      </c>
      <c r="F84" s="403"/>
      <c r="G84" s="404">
        <f>SUM(G75:I83)</f>
        <v>2</v>
      </c>
      <c r="H84" s="404"/>
      <c r="I84" s="402"/>
      <c r="J84" s="106">
        <f t="shared" si="2"/>
        <v>19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50</v>
      </c>
      <c r="K101" s="141"/>
      <c r="L101" s="103">
        <f>SUM(L92:L100)</f>
        <v>2</v>
      </c>
      <c r="M101" s="103">
        <f>SUM(M92:M100)</f>
        <v>4</v>
      </c>
      <c r="N101" s="103">
        <f>SUM(N92:N100)</f>
        <v>4</v>
      </c>
      <c r="O101" s="103">
        <f>SUM(O92:O100)</f>
        <v>0</v>
      </c>
      <c r="P101" s="103">
        <f>SUM(P92:P100)</f>
        <v>0</v>
      </c>
      <c r="Q101" s="103">
        <f t="shared" si="3"/>
        <v>10</v>
      </c>
    </row>
    <row r="102" spans="1:17" ht="14.1" customHeight="1" x14ac:dyDescent="0.15">
      <c r="A102" s="140" t="s">
        <v>50</v>
      </c>
      <c r="B102" s="141"/>
      <c r="C102" s="56">
        <f>SUM(C93:C101)</f>
        <v>10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2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2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7</v>
      </c>
      <c r="G118" s="78"/>
      <c r="H118" s="313" t="s">
        <v>50</v>
      </c>
      <c r="I118" s="315"/>
      <c r="J118" s="109">
        <f t="shared" ref="J118:P118" si="8">SUM(J109:J117)</f>
        <v>2</v>
      </c>
      <c r="K118" s="109">
        <f t="shared" si="8"/>
        <v>3</v>
      </c>
      <c r="L118" s="109">
        <f t="shared" si="8"/>
        <v>0</v>
      </c>
      <c r="M118" s="109">
        <f t="shared" si="8"/>
        <v>2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10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19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10</v>
      </c>
      <c r="G171" s="213"/>
      <c r="H171" s="211">
        <f>SUM(H159:I170)</f>
        <v>7</v>
      </c>
      <c r="I171" s="213"/>
      <c r="J171" s="211">
        <f>SUM(J159:L170)</f>
        <v>2</v>
      </c>
      <c r="K171" s="212"/>
      <c r="L171" s="213"/>
      <c r="M171" s="56">
        <f t="shared" si="16"/>
        <v>19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4</v>
      </c>
      <c r="H210" s="95">
        <f>SUM(H198:H209)</f>
        <v>4</v>
      </c>
      <c r="I210" s="95">
        <f t="shared" si="19"/>
        <v>0</v>
      </c>
      <c r="J210" s="95">
        <f>SUM(J198:J209)</f>
        <v>0</v>
      </c>
      <c r="K210" s="119">
        <f t="shared" si="18"/>
        <v>10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7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7</v>
      </c>
      <c r="G228" s="56">
        <f>SUM(G216:G227)</f>
        <v>0</v>
      </c>
      <c r="H228" s="56">
        <f>SUM(H216:H227)</f>
        <v>0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2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2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12</v>
      </c>
      <c r="H4" s="147" t="s">
        <v>53</v>
      </c>
      <c r="K4" s="228">
        <f>COUNTIFS(ローデータ!B12:B1011,1,ローデータ!G12:G1011,$G$4)</f>
        <v>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8</v>
      </c>
      <c r="D16" s="56">
        <f>SUM(B16:C16)</f>
        <v>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2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2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1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1</v>
      </c>
      <c r="O50" s="95">
        <f>SUM(H50:N50)</f>
        <v>2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2</v>
      </c>
      <c r="D84" s="403"/>
      <c r="E84" s="402">
        <f>SUM(E75:F83)</f>
        <v>4</v>
      </c>
      <c r="F84" s="403"/>
      <c r="G84" s="404">
        <f>SUM(G75:I83)</f>
        <v>2</v>
      </c>
      <c r="H84" s="404"/>
      <c r="I84" s="402"/>
      <c r="J84" s="106">
        <f t="shared" si="2"/>
        <v>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2</v>
      </c>
    </row>
    <row r="102" spans="1:17" ht="14.1" customHeight="1" x14ac:dyDescent="0.15">
      <c r="A102" s="140" t="s">
        <v>50</v>
      </c>
      <c r="B102" s="141"/>
      <c r="C102" s="56">
        <f>SUM(C93:C101)</f>
        <v>2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1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3</v>
      </c>
      <c r="P118" s="109">
        <f t="shared" si="8"/>
        <v>0</v>
      </c>
      <c r="Q118" s="109">
        <f t="shared" si="5"/>
        <v>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1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1</v>
      </c>
      <c r="P152" s="56">
        <f t="shared" si="13"/>
        <v>2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2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2</v>
      </c>
      <c r="G171" s="213"/>
      <c r="H171" s="211">
        <f>SUM(H159:I170)</f>
        <v>4</v>
      </c>
      <c r="I171" s="213"/>
      <c r="J171" s="211">
        <f>SUM(J159:L170)</f>
        <v>2</v>
      </c>
      <c r="K171" s="212"/>
      <c r="L171" s="213"/>
      <c r="M171" s="56">
        <f t="shared" si="16"/>
        <v>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2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2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1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4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1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3</v>
      </c>
      <c r="L246" s="95">
        <f t="shared" si="22"/>
        <v>0</v>
      </c>
      <c r="M246" s="56">
        <f t="shared" si="21"/>
        <v>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1</v>
      </c>
      <c r="S272" s="56">
        <f>SUM(L272:R272)</f>
        <v>2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1</v>
      </c>
      <c r="S284" s="56">
        <f t="shared" si="27"/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13</v>
      </c>
      <c r="H4" s="147" t="s">
        <v>53</v>
      </c>
      <c r="K4" s="228">
        <f>COUNTIFS(ローデータ!B12:B1011,1,ローデータ!G12:G1011,$G$4)</f>
        <v>10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3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10</v>
      </c>
      <c r="D16" s="56">
        <f>SUM(B16:C16)</f>
        <v>10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5</v>
      </c>
      <c r="C23" s="213"/>
      <c r="D23" s="211">
        <f>COUNTIFS(ローデータ!$B$12:$B$1011,1,ローデータ!$G$12:$G$1011,$G$4,ローデータ!$K$12:$K$1011,D21)</f>
        <v>3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1</v>
      </c>
      <c r="K29" s="86">
        <f>SUMIFS(ローデータ!N12:N1011,ローデータ!$B$12:$B$1011,1,ローデータ!$G$12:$G$1011,$G$4,ローデータ!$K$12:$K$1011,$B$21)</f>
        <v>4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4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2</v>
      </c>
      <c r="I36" s="148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3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3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3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5</v>
      </c>
      <c r="D84" s="403"/>
      <c r="E84" s="402">
        <f>SUM(E75:F83)</f>
        <v>3</v>
      </c>
      <c r="F84" s="403"/>
      <c r="G84" s="404">
        <f>SUM(G75:I83)</f>
        <v>2</v>
      </c>
      <c r="H84" s="404"/>
      <c r="I84" s="402"/>
      <c r="J84" s="106">
        <f t="shared" si="2"/>
        <v>10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2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1</v>
      </c>
      <c r="M101" s="103">
        <f>SUM(M92:M100)</f>
        <v>4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5</v>
      </c>
    </row>
    <row r="102" spans="1:17" ht="14.1" customHeight="1" x14ac:dyDescent="0.15">
      <c r="A102" s="140" t="s">
        <v>50</v>
      </c>
      <c r="B102" s="141"/>
      <c r="C102" s="56">
        <f>SUM(C93:C101)</f>
        <v>4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1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2</v>
      </c>
      <c r="G118" s="78"/>
      <c r="H118" s="313" t="s">
        <v>50</v>
      </c>
      <c r="I118" s="315"/>
      <c r="J118" s="109">
        <f t="shared" ref="J118:P118" si="8">SUM(J109:J117)</f>
        <v>1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3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5</v>
      </c>
      <c r="G159" s="213"/>
      <c r="H159" s="211">
        <f>COUNTIFS(ローデータ!$B$12:$B$1011,1,ローデータ!$G$12:$G$1011,$G$4,ローデータ!$I$12:$I$1011,$C$14,ローデータ!$K$12:$K$1011,H157)</f>
        <v>3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10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5</v>
      </c>
      <c r="G171" s="213"/>
      <c r="H171" s="211">
        <f>SUM(H159:I170)</f>
        <v>3</v>
      </c>
      <c r="I171" s="213"/>
      <c r="J171" s="211">
        <f>SUM(J159:L170)</f>
        <v>2</v>
      </c>
      <c r="K171" s="212"/>
      <c r="L171" s="213"/>
      <c r="M171" s="56">
        <f t="shared" si="16"/>
        <v>10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4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4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</v>
      </c>
      <c r="G198" s="90">
        <f>SUMIFS(ローデータ!N12:N1011,ローデータ!$B$12:$B$1011,1,ローデータ!$G$12:$G$1011,$G$4,ローデータ!$I$12:$I$1011,$C$14,ローデータ!$K$12:$K$1011,$B$21)</f>
        <v>4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1</v>
      </c>
      <c r="G210" s="95">
        <f t="shared" ref="G210:I210" si="19">SUM(G198:G209)</f>
        <v>4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2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2</v>
      </c>
      <c r="G228" s="56">
        <f>SUM(G216:G227)</f>
        <v>0</v>
      </c>
      <c r="H228" s="56">
        <f>SUM(H216:H227)</f>
        <v>0</v>
      </c>
      <c r="I228" s="56">
        <f t="shared" si="20"/>
        <v>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14</v>
      </c>
      <c r="H4" s="147" t="s">
        <v>53</v>
      </c>
      <c r="K4" s="228">
        <f>COUNTIFS(ローデータ!B12:B1011,1,ローデータ!G12:G1011,$G$4)</f>
        <v>15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15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15</v>
      </c>
      <c r="D16" s="56">
        <f>SUM(B16:C16)</f>
        <v>15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5</v>
      </c>
      <c r="C23" s="213"/>
      <c r="D23" s="211">
        <f>COUNTIFS(ローデータ!$B$12:$B$1011,1,ローデータ!$G$12:$G$1011,$G$4,ローデータ!$K$12:$K$1011,D21)</f>
        <v>6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5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6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6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2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3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15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15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5</v>
      </c>
      <c r="D84" s="403"/>
      <c r="E84" s="402">
        <f>SUM(E75:F83)</f>
        <v>6</v>
      </c>
      <c r="F84" s="403"/>
      <c r="G84" s="404">
        <f>SUM(G75:I83)</f>
        <v>4</v>
      </c>
      <c r="H84" s="404"/>
      <c r="I84" s="402"/>
      <c r="J84" s="106">
        <f t="shared" si="2"/>
        <v>15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1</v>
      </c>
      <c r="N101" s="103">
        <f>SUM(N92:N100)</f>
        <v>4</v>
      </c>
      <c r="O101" s="103">
        <f>SUM(O92:O100)</f>
        <v>0</v>
      </c>
      <c r="P101" s="103">
        <f>SUM(P92:P100)</f>
        <v>0</v>
      </c>
      <c r="Q101" s="103">
        <f t="shared" si="3"/>
        <v>5</v>
      </c>
    </row>
    <row r="102" spans="1:17" ht="14.1" customHeight="1" x14ac:dyDescent="0.15">
      <c r="A102" s="140" t="s">
        <v>50</v>
      </c>
      <c r="B102" s="141"/>
      <c r="C102" s="56">
        <f>SUM(C93:C101)</f>
        <v>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2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2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6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6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5</v>
      </c>
      <c r="L118" s="109">
        <f t="shared" si="8"/>
        <v>0</v>
      </c>
      <c r="M118" s="109">
        <f t="shared" si="8"/>
        <v>2</v>
      </c>
      <c r="N118" s="109">
        <f t="shared" si="8"/>
        <v>2</v>
      </c>
      <c r="O118" s="109">
        <f t="shared" si="8"/>
        <v>2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2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3</v>
      </c>
      <c r="N145" s="91">
        <f>SUMIFS(ローデータ!$Y$12:$Y$1011,ローデータ!$B$12:$B$1011,1,ローデータ!$G$12:$G$1011,$G$4,ローデータ!$K$12:$K$1011,$F$21,ローデータ!$H$12:$H$1011,A145)</f>
        <v>2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8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4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1</v>
      </c>
      <c r="L152" s="56">
        <f t="shared" si="15"/>
        <v>0</v>
      </c>
      <c r="M152" s="56">
        <f t="shared" si="15"/>
        <v>4</v>
      </c>
      <c r="N152" s="56">
        <f t="shared" si="15"/>
        <v>3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5</v>
      </c>
      <c r="G159" s="213"/>
      <c r="H159" s="211">
        <f>COUNTIFS(ローデータ!$B$12:$B$1011,1,ローデータ!$G$12:$G$1011,$G$4,ローデータ!$I$12:$I$1011,$C$14,ローデータ!$K$12:$K$1011,H157)</f>
        <v>6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15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5</v>
      </c>
      <c r="G171" s="213"/>
      <c r="H171" s="211">
        <f>SUM(H159:I170)</f>
        <v>6</v>
      </c>
      <c r="I171" s="213"/>
      <c r="J171" s="211">
        <f>SUM(J159:L170)</f>
        <v>4</v>
      </c>
      <c r="K171" s="212"/>
      <c r="L171" s="213"/>
      <c r="M171" s="56">
        <f t="shared" si="16"/>
        <v>15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5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5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1</v>
      </c>
      <c r="H210" s="95">
        <f>SUM(H198:H209)</f>
        <v>4</v>
      </c>
      <c r="I210" s="95">
        <f t="shared" si="19"/>
        <v>0</v>
      </c>
      <c r="J210" s="95">
        <f>SUM(J198:J209)</f>
        <v>0</v>
      </c>
      <c r="K210" s="119">
        <f t="shared" si="18"/>
        <v>5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6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6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6</v>
      </c>
      <c r="G228" s="56">
        <f>SUM(G216:G227)</f>
        <v>0</v>
      </c>
      <c r="H228" s="56">
        <f>SUM(H216:H227)</f>
        <v>0</v>
      </c>
      <c r="I228" s="56">
        <f t="shared" si="20"/>
        <v>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5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2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5</v>
      </c>
      <c r="H246" s="95">
        <f t="shared" si="22"/>
        <v>0</v>
      </c>
      <c r="I246" s="95">
        <f>SUM(I234:I245)</f>
        <v>2</v>
      </c>
      <c r="J246" s="95">
        <f t="shared" si="22"/>
        <v>2</v>
      </c>
      <c r="K246" s="95">
        <f>SUM(K234:K245)</f>
        <v>2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5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3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5</v>
      </c>
      <c r="N284" s="95">
        <f t="shared" si="29"/>
        <v>1</v>
      </c>
      <c r="O284" s="95">
        <f t="shared" si="29"/>
        <v>0</v>
      </c>
      <c r="P284" s="95">
        <f t="shared" si="29"/>
        <v>4</v>
      </c>
      <c r="Q284" s="95">
        <f t="shared" si="29"/>
        <v>3</v>
      </c>
      <c r="R284" s="95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15</v>
      </c>
      <c r="H4" s="147" t="s">
        <v>53</v>
      </c>
      <c r="K4" s="228">
        <f>COUNTIFS(ローデータ!B12:B1011,1,ローデータ!G12:G1011,$G$4)</f>
        <v>13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5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2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13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13</v>
      </c>
      <c r="D16" s="56">
        <f>SUM(B16:C16)</f>
        <v>13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7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3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7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3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2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5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5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3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2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13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13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5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2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3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1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1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2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7</v>
      </c>
      <c r="D84" s="403"/>
      <c r="E84" s="402">
        <f>SUM(E75:F83)</f>
        <v>4</v>
      </c>
      <c r="F84" s="403"/>
      <c r="G84" s="404">
        <f>SUM(G75:I83)</f>
        <v>2</v>
      </c>
      <c r="H84" s="404"/>
      <c r="I84" s="402"/>
      <c r="J84" s="106">
        <f t="shared" si="2"/>
        <v>13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1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1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2</v>
      </c>
      <c r="M101" s="103">
        <f>SUM(M92:M100)</f>
        <v>3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7</v>
      </c>
    </row>
    <row r="102" spans="1:17" ht="14.1" customHeight="1" x14ac:dyDescent="0.15">
      <c r="A102" s="140" t="s">
        <v>50</v>
      </c>
      <c r="B102" s="141"/>
      <c r="C102" s="56">
        <f>SUM(C93:C101)</f>
        <v>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1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1</v>
      </c>
      <c r="N118" s="109">
        <f t="shared" si="8"/>
        <v>1</v>
      </c>
      <c r="O118" s="109">
        <f t="shared" si="8"/>
        <v>3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1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2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1</v>
      </c>
      <c r="J152" s="56">
        <f t="shared" si="15"/>
        <v>1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2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7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13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7</v>
      </c>
      <c r="G171" s="213"/>
      <c r="H171" s="211">
        <f>SUM(H159:I170)</f>
        <v>4</v>
      </c>
      <c r="I171" s="213"/>
      <c r="J171" s="211">
        <f>SUM(J159:L170)</f>
        <v>2</v>
      </c>
      <c r="K171" s="212"/>
      <c r="L171" s="213"/>
      <c r="M171" s="56">
        <f t="shared" si="16"/>
        <v>13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3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7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3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7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1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3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1</v>
      </c>
      <c r="J246" s="95">
        <f t="shared" si="22"/>
        <v>1</v>
      </c>
      <c r="K246" s="95">
        <f>SUM(K234:K245)</f>
        <v>3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2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1</v>
      </c>
      <c r="M284" s="95">
        <f t="shared" ref="M284:R284" si="29">SUM(M272:M283)</f>
        <v>1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2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16</v>
      </c>
      <c r="H4" s="147" t="s">
        <v>53</v>
      </c>
      <c r="K4" s="228">
        <f>COUNTIFS(ローデータ!B12:B1011,1,ローデータ!G12:G1011,$G$4)</f>
        <v>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2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8</v>
      </c>
      <c r="D16" s="56">
        <f>SUM(B16:C16)</f>
        <v>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</v>
      </c>
      <c r="C23" s="213"/>
      <c r="D23" s="211">
        <f>COUNTIFS(ローデータ!$B$12:$B$1011,1,ローデータ!$G$12:$G$1011,$G$4,ローデータ!$K$12:$K$1011,D21)</f>
        <v>4</v>
      </c>
      <c r="E23" s="213"/>
      <c r="F23" s="211">
        <f>COUNTIFS(ローデータ!$B$12:$B$1011,1,ローデータ!$G$12:$G$1011,$G$4,ローデータ!$K$12:$K$1011,F21)</f>
        <v>3</v>
      </c>
      <c r="G23" s="212"/>
      <c r="H23" s="213"/>
      <c r="I23" s="56">
        <f>SUM(B23:H23)</f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4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2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5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3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3</v>
      </c>
      <c r="H44" s="89">
        <f>COUNTIFS(ローデータ!$B$12:$B$1011,1,ローデータ!$G$12:$G$1011,$G$4,ローデータ!$K$12:$K$1011,$F$21,ローデータ!$S$12:$S$1011,H41)</f>
        <v>3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3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1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2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2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4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1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2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2</v>
      </c>
      <c r="H77" s="212"/>
      <c r="I77" s="212"/>
      <c r="J77" s="104">
        <f t="shared" si="2"/>
        <v>4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1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</v>
      </c>
      <c r="D84" s="403"/>
      <c r="E84" s="402">
        <f>SUM(E75:F83)</f>
        <v>4</v>
      </c>
      <c r="F84" s="403"/>
      <c r="G84" s="404">
        <f>SUM(G75:I83)</f>
        <v>3</v>
      </c>
      <c r="H84" s="404"/>
      <c r="I84" s="402"/>
      <c r="J84" s="106">
        <f t="shared" si="2"/>
        <v>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1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3</v>
      </c>
    </row>
    <row r="102" spans="1:17" ht="14.1" customHeight="1" x14ac:dyDescent="0.15">
      <c r="A102" s="140" t="s">
        <v>50</v>
      </c>
      <c r="B102" s="141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4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4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2</v>
      </c>
      <c r="L118" s="109">
        <f t="shared" si="8"/>
        <v>0</v>
      </c>
      <c r="M118" s="109">
        <f t="shared" si="8"/>
        <v>0</v>
      </c>
      <c r="N118" s="109">
        <f t="shared" si="8"/>
        <v>1</v>
      </c>
      <c r="O118" s="109">
        <f t="shared" si="8"/>
        <v>2</v>
      </c>
      <c r="P118" s="109">
        <f t="shared" si="8"/>
        <v>0</v>
      </c>
      <c r="Q118" s="109">
        <f t="shared" si="5"/>
        <v>5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2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2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3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3</v>
      </c>
      <c r="I136" s="111">
        <f>SUM(I127:I135)</f>
        <v>3</v>
      </c>
      <c r="J136" s="109">
        <f>SUM(J127:J135)</f>
        <v>0</v>
      </c>
      <c r="K136" s="109">
        <f>SUM(K127:K135)</f>
        <v>0</v>
      </c>
      <c r="L136" s="109">
        <f t="shared" si="9"/>
        <v>3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1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3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1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2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1</v>
      </c>
      <c r="D152" s="56">
        <f>SUM(D143:D151)</f>
        <v>2</v>
      </c>
      <c r="E152" s="56">
        <f>SUM(E143:E151)</f>
        <v>1</v>
      </c>
      <c r="F152" s="56">
        <f>SUM(F143:F151)</f>
        <v>0</v>
      </c>
      <c r="G152" s="56">
        <f>SUM(G143:G151)</f>
        <v>1</v>
      </c>
      <c r="H152" s="116">
        <f t="shared" ref="H152" si="14">SUM(C152:G152)</f>
        <v>5</v>
      </c>
      <c r="I152" s="56">
        <f t="shared" ref="I152:O152" si="15">SUM(I143:I151)</f>
        <v>2</v>
      </c>
      <c r="J152" s="56">
        <f t="shared" si="15"/>
        <v>2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</v>
      </c>
      <c r="G159" s="213"/>
      <c r="H159" s="211">
        <f>COUNTIFS(ローデータ!$B$12:$B$1011,1,ローデータ!$G$12:$G$1011,$G$4,ローデータ!$I$12:$I$1011,$C$14,ローデータ!$K$12:$K$1011,H157)</f>
        <v>4</v>
      </c>
      <c r="I159" s="213"/>
      <c r="J159" s="211">
        <f>COUNTIFS(ローデータ!$B$12:$B$1011,1,ローデータ!$G$12:$G$1011,$G$4,ローデータ!$I$12:$I$1011,$C$14,ローデータ!$K$12:$K$1011,J157)</f>
        <v>3</v>
      </c>
      <c r="K159" s="212"/>
      <c r="L159" s="213"/>
      <c r="M159" s="56">
        <f t="shared" ref="M159:M171" si="16">SUM(F159:L159)</f>
        <v>8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</v>
      </c>
      <c r="G171" s="213"/>
      <c r="H171" s="211">
        <f>SUM(H159:I170)</f>
        <v>4</v>
      </c>
      <c r="I171" s="213"/>
      <c r="J171" s="211">
        <f>SUM(J159:L170)</f>
        <v>3</v>
      </c>
      <c r="K171" s="212"/>
      <c r="L171" s="213"/>
      <c r="M171" s="56">
        <f t="shared" si="16"/>
        <v>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1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3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4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4</v>
      </c>
      <c r="G228" s="56">
        <f>SUM(G216:G227)</f>
        <v>0</v>
      </c>
      <c r="H228" s="56">
        <f>SUM(H216:H227)</f>
        <v>0</v>
      </c>
      <c r="I228" s="56">
        <f t="shared" si="20"/>
        <v>4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2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5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2</v>
      </c>
      <c r="H246" s="95">
        <f t="shared" si="22"/>
        <v>0</v>
      </c>
      <c r="I246" s="95">
        <f>SUM(I234:I245)</f>
        <v>0</v>
      </c>
      <c r="J246" s="95">
        <f t="shared" si="22"/>
        <v>1</v>
      </c>
      <c r="K246" s="95">
        <f>SUM(K234:K245)</f>
        <v>2</v>
      </c>
      <c r="L246" s="95">
        <f t="shared" si="22"/>
        <v>0</v>
      </c>
      <c r="M246" s="56">
        <f t="shared" si="21"/>
        <v>5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3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3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3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3</v>
      </c>
      <c r="L266" s="95">
        <f>SUM(L254:L265)</f>
        <v>3</v>
      </c>
      <c r="M266" s="95">
        <f>SUM(M254:M265)</f>
        <v>0</v>
      </c>
      <c r="N266" s="95">
        <f>SUM(N254:N265)</f>
        <v>0</v>
      </c>
      <c r="O266" s="56">
        <f>SUM(L266:N266)</f>
        <v>3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2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2</v>
      </c>
      <c r="M284" s="95">
        <f t="shared" ref="M284:R284" si="29">SUM(M272:M283)</f>
        <v>2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17</v>
      </c>
      <c r="H4" s="147" t="s">
        <v>53</v>
      </c>
      <c r="K4" s="228">
        <f>COUNTIFS(ローデータ!B12:B1011,1,ローデータ!G12:G1011,$G$4)</f>
        <v>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1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1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</v>
      </c>
      <c r="D16" s="56">
        <f>SUM(B16:C16)</f>
        <v>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1</v>
      </c>
      <c r="C23" s="213"/>
      <c r="D23" s="211">
        <f>COUNTIFS(ローデータ!$B$12:$B$1011,1,ローデータ!$G$12:$G$1011,$G$4,ローデータ!$K$12:$K$1011,D21)</f>
        <v>1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1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1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1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1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1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1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1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1</v>
      </c>
      <c r="D84" s="403"/>
      <c r="E84" s="402">
        <f>SUM(E75:F83)</f>
        <v>1</v>
      </c>
      <c r="F84" s="403"/>
      <c r="G84" s="404">
        <f>SUM(G75:I83)</f>
        <v>0</v>
      </c>
      <c r="H84" s="404"/>
      <c r="I84" s="402"/>
      <c r="J84" s="106">
        <f t="shared" si="2"/>
        <v>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1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1</v>
      </c>
    </row>
    <row r="102" spans="1:17" ht="14.1" customHeight="1" x14ac:dyDescent="0.15">
      <c r="A102" s="140" t="s">
        <v>50</v>
      </c>
      <c r="B102" s="141"/>
      <c r="C102" s="56">
        <f>SUM(C93:C101)</f>
        <v>1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1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1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1</v>
      </c>
      <c r="M118" s="109">
        <f t="shared" si="8"/>
        <v>0</v>
      </c>
      <c r="N118" s="109">
        <f t="shared" si="8"/>
        <v>0</v>
      </c>
      <c r="O118" s="109">
        <f t="shared" si="8"/>
        <v>1</v>
      </c>
      <c r="P118" s="109">
        <f t="shared" si="8"/>
        <v>0</v>
      </c>
      <c r="Q118" s="109">
        <f t="shared" si="5"/>
        <v>2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1</v>
      </c>
      <c r="G159" s="213"/>
      <c r="H159" s="211">
        <f>COUNTIFS(ローデータ!$B$12:$B$1011,1,ローデータ!$G$12:$G$1011,$G$4,ローデータ!$I$12:$I$1011,$C$14,ローデータ!$K$12:$K$1011,H157)</f>
        <v>1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2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1</v>
      </c>
      <c r="G171" s="213"/>
      <c r="H171" s="211">
        <f>SUM(H159:I170)</f>
        <v>1</v>
      </c>
      <c r="I171" s="213"/>
      <c r="J171" s="211">
        <f>SUM(J159:L170)</f>
        <v>0</v>
      </c>
      <c r="K171" s="212"/>
      <c r="L171" s="213"/>
      <c r="M171" s="56">
        <f t="shared" si="16"/>
        <v>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1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1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1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1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1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1</v>
      </c>
      <c r="G228" s="56">
        <f>SUM(G216:G227)</f>
        <v>0</v>
      </c>
      <c r="H228" s="56">
        <f>SUM(H216:H227)</f>
        <v>0</v>
      </c>
      <c r="I228" s="56">
        <f t="shared" si="20"/>
        <v>1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1</v>
      </c>
      <c r="I246" s="95">
        <f>SUM(I234:I245)</f>
        <v>0</v>
      </c>
      <c r="J246" s="95">
        <f t="shared" si="22"/>
        <v>0</v>
      </c>
      <c r="K246" s="95">
        <f>SUM(K234:K245)</f>
        <v>1</v>
      </c>
      <c r="L246" s="95">
        <f t="shared" si="22"/>
        <v>0</v>
      </c>
      <c r="M246" s="56">
        <f t="shared" si="21"/>
        <v>2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18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19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4" t="s">
        <v>46</v>
      </c>
      <c r="B2" s="211" t="str">
        <f>ローデータ!B2</f>
        <v>東成区</v>
      </c>
      <c r="C2" s="212"/>
      <c r="D2" s="212"/>
      <c r="E2" s="213"/>
      <c r="G2" s="214" t="s">
        <v>52</v>
      </c>
      <c r="H2" s="214"/>
      <c r="K2" s="309" t="s">
        <v>94</v>
      </c>
      <c r="L2" s="214"/>
    </row>
    <row r="3" spans="1:19" ht="14.1" customHeight="1" x14ac:dyDescent="0.15">
      <c r="A3" s="215" t="s">
        <v>47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1</v>
      </c>
      <c r="D4" s="121">
        <f>ローデータ!D4</f>
        <v>26</v>
      </c>
      <c r="E4" s="121" t="str">
        <f>ローデータ!E4</f>
        <v>日</v>
      </c>
      <c r="G4" s="145">
        <v>20</v>
      </c>
      <c r="H4" s="147" t="s">
        <v>53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3">
        <v>1</v>
      </c>
      <c r="B7" s="34" t="s">
        <v>155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50</v>
      </c>
    </row>
    <row r="9" spans="1:19" ht="14.1" customHeight="1" x14ac:dyDescent="0.15">
      <c r="A9" s="218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6"/>
    </row>
    <row r="10" spans="1:19" ht="14.1" customHeight="1" x14ac:dyDescent="0.15">
      <c r="A10" s="14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207</v>
      </c>
    </row>
    <row r="13" spans="1:19" ht="14.1" customHeight="1" x14ac:dyDescent="0.15">
      <c r="A13" s="153">
        <v>2.1</v>
      </c>
      <c r="B13" s="34" t="s">
        <v>156</v>
      </c>
      <c r="F13" s="153">
        <v>2.2000000000000002</v>
      </c>
      <c r="G13" s="34" t="s">
        <v>231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50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50</v>
      </c>
    </row>
    <row r="15" spans="1:19" ht="14.1" customHeight="1" x14ac:dyDescent="0.15">
      <c r="A15" s="218"/>
      <c r="B15" s="147" t="s">
        <v>63</v>
      </c>
      <c r="C15" s="147" t="s">
        <v>64</v>
      </c>
      <c r="D15" s="216"/>
      <c r="F15" s="232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74" t="s">
        <v>111</v>
      </c>
      <c r="Q15" s="237" t="s">
        <v>83</v>
      </c>
      <c r="R15" s="234"/>
    </row>
    <row r="16" spans="1:19" ht="14.1" customHeight="1" x14ac:dyDescent="0.15">
      <c r="A16" s="14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72</v>
      </c>
      <c r="C22" s="230"/>
      <c r="D22" s="229" t="s">
        <v>74</v>
      </c>
      <c r="E22" s="230"/>
      <c r="F22" s="229" t="s">
        <v>84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51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167</v>
      </c>
    </row>
    <row r="26" spans="1:19" ht="14.1" customHeight="1" x14ac:dyDescent="0.15">
      <c r="A26" s="153" t="s">
        <v>89</v>
      </c>
      <c r="B26" s="34" t="s">
        <v>158</v>
      </c>
      <c r="I26" s="152" t="s">
        <v>159</v>
      </c>
      <c r="J26" s="39" t="s">
        <v>164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50</v>
      </c>
      <c r="I27" s="247"/>
      <c r="J27" s="249" t="s">
        <v>96</v>
      </c>
      <c r="K27" s="251" t="s">
        <v>97</v>
      </c>
      <c r="L27" s="245" t="s">
        <v>98</v>
      </c>
      <c r="M27" s="251" t="s">
        <v>99</v>
      </c>
      <c r="N27" s="245" t="s">
        <v>100</v>
      </c>
      <c r="O27" s="236" t="s">
        <v>50</v>
      </c>
    </row>
    <row r="28" spans="1:19" ht="14.1" customHeight="1" x14ac:dyDescent="0.15">
      <c r="A28" s="232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51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232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90</v>
      </c>
      <c r="B33" s="34" t="s">
        <v>160</v>
      </c>
      <c r="I33" s="153" t="s">
        <v>161</v>
      </c>
      <c r="J33" s="40" t="s">
        <v>88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50</v>
      </c>
      <c r="F34" s="39"/>
      <c r="I34" s="247"/>
      <c r="J34" s="272" t="s">
        <v>104</v>
      </c>
      <c r="K34" s="253" t="s">
        <v>105</v>
      </c>
      <c r="L34" s="253" t="s">
        <v>98</v>
      </c>
      <c r="M34" s="253" t="s">
        <v>106</v>
      </c>
      <c r="N34" s="255" t="s">
        <v>107</v>
      </c>
      <c r="O34" s="253" t="s">
        <v>36</v>
      </c>
      <c r="P34" s="255" t="s">
        <v>30</v>
      </c>
      <c r="Q34" s="233" t="s">
        <v>50</v>
      </c>
    </row>
    <row r="35" spans="1:17" ht="14.1" customHeight="1" x14ac:dyDescent="0.15">
      <c r="A35" s="218"/>
      <c r="B35" s="147" t="s">
        <v>67</v>
      </c>
      <c r="C35" s="147" t="s">
        <v>66</v>
      </c>
      <c r="D35" s="147" t="s">
        <v>68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170</v>
      </c>
    </row>
    <row r="39" spans="1:17" ht="14.1" customHeight="1" x14ac:dyDescent="0.15">
      <c r="A39" s="153" t="s">
        <v>91</v>
      </c>
      <c r="B39" s="40" t="s">
        <v>162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50</v>
      </c>
      <c r="H40" s="266" t="s">
        <v>13</v>
      </c>
      <c r="I40" s="267"/>
      <c r="J40" s="268"/>
      <c r="K40" s="269" t="s">
        <v>50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65</v>
      </c>
      <c r="C42" s="237" t="s">
        <v>66</v>
      </c>
      <c r="D42" s="274" t="s">
        <v>101</v>
      </c>
      <c r="E42" s="276" t="s">
        <v>102</v>
      </c>
      <c r="F42" s="278" t="s">
        <v>103</v>
      </c>
      <c r="G42" s="264"/>
      <c r="H42" s="280" t="s">
        <v>67</v>
      </c>
      <c r="I42" s="292" t="s">
        <v>66</v>
      </c>
      <c r="J42" s="292" t="s">
        <v>68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51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92</v>
      </c>
      <c r="B46" s="40" t="s">
        <v>163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165</v>
      </c>
      <c r="C47" s="283"/>
      <c r="D47" s="283"/>
      <c r="E47" s="283"/>
      <c r="F47" s="284"/>
      <c r="G47" s="285" t="s">
        <v>50</v>
      </c>
      <c r="H47" s="288" t="s">
        <v>71</v>
      </c>
      <c r="I47" s="221"/>
      <c r="J47" s="221"/>
      <c r="K47" s="221"/>
      <c r="L47" s="221"/>
      <c r="M47" s="221"/>
      <c r="N47" s="220"/>
      <c r="O47" s="293" t="s">
        <v>50</v>
      </c>
    </row>
    <row r="48" spans="1:17" ht="14.1" customHeight="1" x14ac:dyDescent="0.15">
      <c r="A48" s="232"/>
      <c r="B48" s="296" t="s">
        <v>96</v>
      </c>
      <c r="C48" s="298" t="s">
        <v>97</v>
      </c>
      <c r="D48" s="300" t="s">
        <v>98</v>
      </c>
      <c r="E48" s="298" t="s">
        <v>99</v>
      </c>
      <c r="F48" s="300" t="s">
        <v>100</v>
      </c>
      <c r="G48" s="286"/>
      <c r="H48" s="302" t="s">
        <v>104</v>
      </c>
      <c r="I48" s="290" t="s">
        <v>105</v>
      </c>
      <c r="J48" s="290" t="s">
        <v>98</v>
      </c>
      <c r="K48" s="290" t="s">
        <v>106</v>
      </c>
      <c r="L48" s="289" t="s">
        <v>107</v>
      </c>
      <c r="M48" s="290" t="s">
        <v>36</v>
      </c>
      <c r="N48" s="289" t="s">
        <v>30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51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3"/>
    </row>
    <row r="53" spans="1:15" ht="14.1" customHeight="1" x14ac:dyDescent="0.15">
      <c r="A53" s="153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6" t="s">
        <v>86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50</v>
      </c>
    </row>
    <row r="55" spans="1:15" ht="14.1" customHeight="1" x14ac:dyDescent="0.15">
      <c r="A55" s="347"/>
      <c r="B55" s="349"/>
      <c r="C55" s="215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74" t="s">
        <v>111</v>
      </c>
      <c r="N56" s="410" t="s">
        <v>83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62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50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210</v>
      </c>
    </row>
    <row r="71" spans="1:15" ht="14.1" customHeight="1" x14ac:dyDescent="0.15">
      <c r="A71" s="153">
        <v>2.1</v>
      </c>
      <c r="B71" t="s">
        <v>168</v>
      </c>
    </row>
    <row r="72" spans="1:15" ht="14.1" customHeight="1" x14ac:dyDescent="0.15">
      <c r="A72" s="344"/>
      <c r="B72" s="346"/>
      <c r="C72" s="378" t="s">
        <v>25</v>
      </c>
      <c r="D72" s="378"/>
      <c r="E72" s="378"/>
      <c r="F72" s="378"/>
      <c r="G72" s="378"/>
      <c r="H72" s="378"/>
      <c r="I72" s="396"/>
      <c r="J72" s="405" t="s">
        <v>50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72</v>
      </c>
      <c r="D74" s="381"/>
      <c r="E74" s="380" t="s">
        <v>74</v>
      </c>
      <c r="F74" s="381"/>
      <c r="G74" s="380" t="s">
        <v>84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54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55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56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57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58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59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60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61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62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50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169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172</v>
      </c>
      <c r="B87" s="34" t="s">
        <v>211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171</v>
      </c>
      <c r="B88" s="40" t="s">
        <v>112</v>
      </c>
      <c r="D88" s="152"/>
      <c r="E88" s="9"/>
      <c r="F88" s="9"/>
      <c r="G88" s="9"/>
      <c r="H88" s="9"/>
      <c r="J88" s="153" t="s">
        <v>173</v>
      </c>
      <c r="K88" s="34" t="s">
        <v>213</v>
      </c>
    </row>
    <row r="89" spans="1:17" ht="14.1" customHeight="1" x14ac:dyDescent="0.15">
      <c r="A89" s="344"/>
      <c r="B89" s="346"/>
      <c r="C89" s="396" t="s">
        <v>166</v>
      </c>
      <c r="D89" s="267"/>
      <c r="E89" s="267"/>
      <c r="F89" s="267"/>
      <c r="G89" s="268"/>
      <c r="H89" s="269" t="s">
        <v>50</v>
      </c>
      <c r="J89" s="359"/>
      <c r="K89" s="361"/>
      <c r="L89" s="219" t="s">
        <v>113</v>
      </c>
      <c r="M89" s="221"/>
      <c r="N89" s="221"/>
      <c r="O89" s="221"/>
      <c r="P89" s="220"/>
      <c r="Q89" s="215" t="s">
        <v>50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96</v>
      </c>
      <c r="M90" s="330" t="s">
        <v>97</v>
      </c>
      <c r="N90" s="331" t="s">
        <v>98</v>
      </c>
      <c r="O90" s="330" t="s">
        <v>99</v>
      </c>
      <c r="P90" s="331" t="s">
        <v>100</v>
      </c>
      <c r="Q90" s="327"/>
    </row>
    <row r="91" spans="1:17" ht="14.1" customHeight="1" x14ac:dyDescent="0.15">
      <c r="A91" s="347"/>
      <c r="B91" s="349"/>
      <c r="C91" s="237" t="s">
        <v>65</v>
      </c>
      <c r="D91" s="237" t="s">
        <v>66</v>
      </c>
      <c r="E91" s="239" t="s">
        <v>101</v>
      </c>
      <c r="F91" s="241" t="s">
        <v>102</v>
      </c>
      <c r="G91" s="358" t="s">
        <v>103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54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55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56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57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58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59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60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61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62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50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50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174</v>
      </c>
      <c r="B104" s="34" t="s">
        <v>214</v>
      </c>
      <c r="L104" s="34"/>
    </row>
    <row r="105" spans="1:17" ht="14.1" customHeight="1" x14ac:dyDescent="0.15">
      <c r="A105" s="153" t="s">
        <v>175</v>
      </c>
      <c r="B105" s="40" t="s">
        <v>114</v>
      </c>
      <c r="C105" s="152"/>
      <c r="D105" s="9"/>
      <c r="E105" s="9"/>
      <c r="F105" s="9"/>
      <c r="G105" s="9"/>
      <c r="I105" s="153" t="s">
        <v>177</v>
      </c>
      <c r="J105" s="40" t="s">
        <v>88</v>
      </c>
      <c r="K105" s="152"/>
      <c r="L105" s="34"/>
    </row>
    <row r="106" spans="1:17" ht="14.1" customHeight="1" x14ac:dyDescent="0.15">
      <c r="A106" s="344"/>
      <c r="B106" s="346"/>
      <c r="C106" s="371" t="s">
        <v>114</v>
      </c>
      <c r="D106" s="372"/>
      <c r="E106" s="373"/>
      <c r="F106" s="269" t="s">
        <v>50</v>
      </c>
      <c r="G106" s="81"/>
      <c r="H106" s="359"/>
      <c r="I106" s="361"/>
      <c r="J106" s="219" t="s">
        <v>88</v>
      </c>
      <c r="K106" s="221"/>
      <c r="L106" s="221"/>
      <c r="M106" s="221"/>
      <c r="N106" s="221"/>
      <c r="O106" s="221"/>
      <c r="P106" s="220"/>
      <c r="Q106" s="224" t="s">
        <v>50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104</v>
      </c>
      <c r="K107" s="290" t="s">
        <v>105</v>
      </c>
      <c r="L107" s="290" t="s">
        <v>98</v>
      </c>
      <c r="M107" s="290" t="s">
        <v>106</v>
      </c>
      <c r="N107" s="289" t="s">
        <v>107</v>
      </c>
      <c r="O107" s="290" t="s">
        <v>36</v>
      </c>
      <c r="P107" s="289" t="s">
        <v>30</v>
      </c>
      <c r="Q107" s="394"/>
    </row>
    <row r="108" spans="1:17" ht="14.1" customHeight="1" x14ac:dyDescent="0.15">
      <c r="A108" s="350"/>
      <c r="B108" s="352"/>
      <c r="C108" s="147" t="s">
        <v>67</v>
      </c>
      <c r="D108" s="147" t="s">
        <v>66</v>
      </c>
      <c r="E108" s="147" t="s">
        <v>68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54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54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55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56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57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58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59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60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61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62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62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50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50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181</v>
      </c>
      <c r="B120" s="34" t="s">
        <v>215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179</v>
      </c>
      <c r="B121" s="40" t="s">
        <v>216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50</v>
      </c>
      <c r="I123" s="266" t="s">
        <v>13</v>
      </c>
      <c r="J123" s="267"/>
      <c r="K123" s="268"/>
      <c r="L123" s="269" t="s">
        <v>50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65</v>
      </c>
      <c r="D125" s="237" t="s">
        <v>66</v>
      </c>
      <c r="E125" s="239" t="s">
        <v>101</v>
      </c>
      <c r="F125" s="241" t="s">
        <v>102</v>
      </c>
      <c r="G125" s="358" t="s">
        <v>103</v>
      </c>
      <c r="H125" s="391"/>
      <c r="I125" s="388" t="s">
        <v>67</v>
      </c>
      <c r="J125" s="393" t="s">
        <v>66</v>
      </c>
      <c r="K125" s="393" t="s">
        <v>68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54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62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50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180</v>
      </c>
      <c r="B138" s="40" t="s">
        <v>182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70</v>
      </c>
      <c r="D140" s="283"/>
      <c r="E140" s="283"/>
      <c r="F140" s="283"/>
      <c r="G140" s="284"/>
      <c r="H140" s="385" t="s">
        <v>50</v>
      </c>
      <c r="I140" s="288" t="s">
        <v>71</v>
      </c>
      <c r="J140" s="221"/>
      <c r="K140" s="221"/>
      <c r="L140" s="221"/>
      <c r="M140" s="221"/>
      <c r="N140" s="221"/>
      <c r="O140" s="220"/>
      <c r="P140" s="293" t="s">
        <v>50</v>
      </c>
    </row>
    <row r="141" spans="1:16" ht="14.1" customHeight="1" x14ac:dyDescent="0.15">
      <c r="A141" s="384"/>
      <c r="B141" s="384"/>
      <c r="C141" s="383" t="s">
        <v>96</v>
      </c>
      <c r="D141" s="330" t="s">
        <v>97</v>
      </c>
      <c r="E141" s="331" t="s">
        <v>98</v>
      </c>
      <c r="F141" s="330" t="s">
        <v>99</v>
      </c>
      <c r="G141" s="331" t="s">
        <v>100</v>
      </c>
      <c r="H141" s="386"/>
      <c r="I141" s="368" t="s">
        <v>104</v>
      </c>
      <c r="J141" s="370" t="s">
        <v>105</v>
      </c>
      <c r="K141" s="370" t="s">
        <v>98</v>
      </c>
      <c r="L141" s="370" t="s">
        <v>106</v>
      </c>
      <c r="M141" s="241" t="s">
        <v>107</v>
      </c>
      <c r="N141" s="370" t="s">
        <v>36</v>
      </c>
      <c r="O141" s="241" t="s">
        <v>30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54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55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56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57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58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59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60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61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62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50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217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168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25</v>
      </c>
      <c r="G156" s="378"/>
      <c r="H156" s="378"/>
      <c r="I156" s="378"/>
      <c r="J156" s="378"/>
      <c r="K156" s="378"/>
      <c r="L156" s="378"/>
      <c r="M156" s="353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72</v>
      </c>
      <c r="G158" s="381"/>
      <c r="H158" s="380" t="s">
        <v>74</v>
      </c>
      <c r="I158" s="381"/>
      <c r="J158" s="380" t="s">
        <v>84</v>
      </c>
      <c r="K158" s="382"/>
      <c r="L158" s="382"/>
      <c r="M158" s="355"/>
    </row>
    <row r="159" spans="1:16" ht="14.1" customHeight="1" x14ac:dyDescent="0.15">
      <c r="A159" s="310" t="s">
        <v>73</v>
      </c>
      <c r="B159" s="150" t="s">
        <v>85</v>
      </c>
      <c r="C159" s="306" t="s">
        <v>87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86</v>
      </c>
      <c r="C160" s="146">
        <v>1</v>
      </c>
      <c r="D160" s="304" t="s">
        <v>75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76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77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110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78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79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80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81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82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111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83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50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184</v>
      </c>
      <c r="B174" s="40" t="s">
        <v>112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112</v>
      </c>
      <c r="G175" s="378"/>
      <c r="H175" s="378"/>
      <c r="I175" s="378"/>
      <c r="J175" s="378"/>
      <c r="K175" s="353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65</v>
      </c>
      <c r="G177" s="237" t="s">
        <v>66</v>
      </c>
      <c r="H177" s="239" t="s">
        <v>101</v>
      </c>
      <c r="I177" s="241" t="s">
        <v>102</v>
      </c>
      <c r="J177" s="358" t="s">
        <v>103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73</v>
      </c>
      <c r="B179" s="118" t="s">
        <v>85</v>
      </c>
      <c r="C179" s="313" t="s">
        <v>87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86</v>
      </c>
      <c r="C180" s="146">
        <v>1</v>
      </c>
      <c r="D180" s="304" t="s">
        <v>75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76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77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110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78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79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80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81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82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111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83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50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185</v>
      </c>
      <c r="B193" s="40" t="s">
        <v>165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113</v>
      </c>
      <c r="G194" s="221"/>
      <c r="H194" s="221"/>
      <c r="I194" s="221"/>
      <c r="J194" s="220"/>
      <c r="K194" s="374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96</v>
      </c>
      <c r="G195" s="330" t="s">
        <v>97</v>
      </c>
      <c r="H195" s="331" t="s">
        <v>98</v>
      </c>
      <c r="I195" s="330" t="s">
        <v>99</v>
      </c>
      <c r="J195" s="331" t="s">
        <v>100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73</v>
      </c>
      <c r="B198" s="118" t="s">
        <v>85</v>
      </c>
      <c r="C198" s="313" t="s">
        <v>87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86</v>
      </c>
      <c r="C199" s="146">
        <v>1</v>
      </c>
      <c r="D199" s="304" t="s">
        <v>75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76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77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110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78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79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80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81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82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111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83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50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161</v>
      </c>
      <c r="B211" s="40" t="s">
        <v>219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114</v>
      </c>
      <c r="G213" s="372"/>
      <c r="H213" s="373"/>
      <c r="I213" s="353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67</v>
      </c>
      <c r="G215" s="147" t="s">
        <v>66</v>
      </c>
      <c r="H215" s="147" t="s">
        <v>68</v>
      </c>
      <c r="I215" s="355"/>
    </row>
    <row r="216" spans="1:18" ht="14.1" customHeight="1" x14ac:dyDescent="0.15">
      <c r="A216" s="310" t="s">
        <v>73</v>
      </c>
      <c r="B216" s="118" t="s">
        <v>85</v>
      </c>
      <c r="C216" s="313" t="s">
        <v>87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86</v>
      </c>
      <c r="C217" s="146">
        <v>1</v>
      </c>
      <c r="D217" s="304" t="s">
        <v>75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76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77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110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78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79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80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81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82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111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83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50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88</v>
      </c>
      <c r="G231" s="221"/>
      <c r="H231" s="221"/>
      <c r="I231" s="221"/>
      <c r="J231" s="221"/>
      <c r="K231" s="221"/>
      <c r="L231" s="220"/>
      <c r="M231" s="233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370" t="s">
        <v>105</v>
      </c>
      <c r="H232" s="370" t="s">
        <v>98</v>
      </c>
      <c r="I232" s="370" t="s">
        <v>106</v>
      </c>
      <c r="J232" s="241" t="s">
        <v>107</v>
      </c>
      <c r="K232" s="370" t="s">
        <v>36</v>
      </c>
      <c r="L232" s="241" t="s">
        <v>30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73</v>
      </c>
      <c r="B234" s="118" t="s">
        <v>85</v>
      </c>
      <c r="C234" s="313" t="s">
        <v>87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86</v>
      </c>
      <c r="C235" s="146">
        <v>1</v>
      </c>
      <c r="D235" s="304" t="s">
        <v>75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76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77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110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78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79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80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81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82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111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83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50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50</v>
      </c>
      <c r="L250" s="266" t="s">
        <v>13</v>
      </c>
      <c r="M250" s="267"/>
      <c r="N250" s="268"/>
      <c r="O250" s="353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65</v>
      </c>
      <c r="G252" s="237" t="s">
        <v>66</v>
      </c>
      <c r="H252" s="239" t="s">
        <v>101</v>
      </c>
      <c r="I252" s="241" t="s">
        <v>102</v>
      </c>
      <c r="J252" s="358" t="s">
        <v>103</v>
      </c>
      <c r="K252" s="264"/>
      <c r="L252" s="336" t="s">
        <v>67</v>
      </c>
      <c r="M252" s="292" t="s">
        <v>66</v>
      </c>
      <c r="N252" s="338" t="s">
        <v>68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73</v>
      </c>
      <c r="B254" s="118" t="s">
        <v>85</v>
      </c>
      <c r="C254" s="313" t="s">
        <v>87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46">
        <v>1</v>
      </c>
      <c r="D255" s="304" t="s">
        <v>75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76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77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110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78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79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80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81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82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111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83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50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193</v>
      </c>
      <c r="B268" s="40" t="s">
        <v>182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70</v>
      </c>
      <c r="G269" s="283"/>
      <c r="H269" s="283"/>
      <c r="I269" s="283"/>
      <c r="J269" s="284"/>
      <c r="K269" s="285" t="s">
        <v>50</v>
      </c>
      <c r="L269" s="288" t="s">
        <v>71</v>
      </c>
      <c r="M269" s="221"/>
      <c r="N269" s="221"/>
      <c r="O269" s="221"/>
      <c r="P269" s="221"/>
      <c r="Q269" s="221"/>
      <c r="R269" s="220"/>
      <c r="S269" s="215" t="s">
        <v>50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96</v>
      </c>
      <c r="G270" s="330" t="s">
        <v>97</v>
      </c>
      <c r="H270" s="331" t="s">
        <v>98</v>
      </c>
      <c r="I270" s="330" t="s">
        <v>99</v>
      </c>
      <c r="J270" s="331" t="s">
        <v>100</v>
      </c>
      <c r="K270" s="286"/>
      <c r="L270" s="332" t="s">
        <v>104</v>
      </c>
      <c r="M270" s="334" t="s">
        <v>105</v>
      </c>
      <c r="N270" s="334" t="s">
        <v>98</v>
      </c>
      <c r="O270" s="334" t="s">
        <v>106</v>
      </c>
      <c r="P270" s="335" t="s">
        <v>107</v>
      </c>
      <c r="Q270" s="334" t="s">
        <v>36</v>
      </c>
      <c r="R270" s="335" t="s">
        <v>30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73</v>
      </c>
      <c r="B272" s="118" t="s">
        <v>85</v>
      </c>
      <c r="C272" s="313" t="s">
        <v>87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86</v>
      </c>
      <c r="C273" s="146">
        <v>1</v>
      </c>
      <c r="D273" s="304" t="s">
        <v>75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76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77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110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78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79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80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81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82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111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83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50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28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6">
        <v>1</v>
      </c>
      <c r="L3" s="415" t="s">
        <v>54</v>
      </c>
      <c r="M3" s="416"/>
      <c r="N3" s="416"/>
      <c r="O3" s="419"/>
      <c r="P3" s="151">
        <v>2</v>
      </c>
      <c r="Q3" s="415" t="s">
        <v>55</v>
      </c>
      <c r="R3" s="416"/>
      <c r="S3" s="416"/>
      <c r="T3" s="419"/>
      <c r="U3" s="151">
        <v>3</v>
      </c>
      <c r="V3" s="415" t="s">
        <v>56</v>
      </c>
      <c r="W3" s="416"/>
      <c r="X3" s="416"/>
      <c r="Y3" s="419"/>
      <c r="Z3" s="151">
        <v>4</v>
      </c>
      <c r="AA3" s="415" t="s">
        <v>57</v>
      </c>
      <c r="AB3" s="416"/>
      <c r="AC3" s="416"/>
      <c r="AD3" s="419"/>
      <c r="AE3" s="151">
        <v>5</v>
      </c>
      <c r="AF3" s="415" t="s">
        <v>58</v>
      </c>
      <c r="AG3" s="416"/>
      <c r="AH3" s="416"/>
      <c r="AI3" s="419"/>
      <c r="AJ3" s="151">
        <v>6</v>
      </c>
      <c r="AK3" s="415" t="s">
        <v>134</v>
      </c>
      <c r="AL3" s="416"/>
      <c r="AM3" s="416"/>
      <c r="AN3" s="419"/>
      <c r="AO3" s="151">
        <v>7</v>
      </c>
      <c r="AP3" s="415" t="s">
        <v>135</v>
      </c>
      <c r="AQ3" s="416"/>
      <c r="AR3" s="416"/>
      <c r="AS3" s="419"/>
      <c r="AT3" s="151">
        <v>8</v>
      </c>
      <c r="AU3" s="415" t="s">
        <v>61</v>
      </c>
      <c r="AV3" s="416"/>
      <c r="AW3" s="416"/>
      <c r="AX3" s="419"/>
      <c r="AY3" s="151">
        <v>9</v>
      </c>
      <c r="AZ3" s="415" t="s">
        <v>62</v>
      </c>
      <c r="BA3" s="416"/>
      <c r="BB3" s="416"/>
      <c r="BC3" s="417"/>
      <c r="BD3" s="416" t="s">
        <v>50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125</v>
      </c>
      <c r="L4" s="129" t="s">
        <v>127</v>
      </c>
      <c r="M4" s="129" t="s">
        <v>139</v>
      </c>
      <c r="N4" s="129" t="s">
        <v>126</v>
      </c>
      <c r="O4" s="130" t="s">
        <v>128</v>
      </c>
      <c r="P4" s="131" t="s">
        <v>125</v>
      </c>
      <c r="Q4" s="129" t="s">
        <v>127</v>
      </c>
      <c r="R4" s="129" t="s">
        <v>139</v>
      </c>
      <c r="S4" s="129" t="s">
        <v>126</v>
      </c>
      <c r="T4" s="130" t="s">
        <v>128</v>
      </c>
      <c r="U4" s="131" t="s">
        <v>125</v>
      </c>
      <c r="V4" s="129" t="s">
        <v>127</v>
      </c>
      <c r="W4" s="129" t="s">
        <v>139</v>
      </c>
      <c r="X4" s="129" t="s">
        <v>126</v>
      </c>
      <c r="Y4" s="130" t="s">
        <v>128</v>
      </c>
      <c r="Z4" s="131" t="s">
        <v>125</v>
      </c>
      <c r="AA4" s="129" t="s">
        <v>127</v>
      </c>
      <c r="AB4" s="129" t="s">
        <v>139</v>
      </c>
      <c r="AC4" s="129" t="s">
        <v>126</v>
      </c>
      <c r="AD4" s="130" t="s">
        <v>128</v>
      </c>
      <c r="AE4" s="131" t="s">
        <v>125</v>
      </c>
      <c r="AF4" s="129" t="s">
        <v>127</v>
      </c>
      <c r="AG4" s="129" t="s">
        <v>139</v>
      </c>
      <c r="AH4" s="129" t="s">
        <v>126</v>
      </c>
      <c r="AI4" s="130" t="s">
        <v>128</v>
      </c>
      <c r="AJ4" s="131" t="s">
        <v>125</v>
      </c>
      <c r="AK4" s="129" t="s">
        <v>127</v>
      </c>
      <c r="AL4" s="129" t="s">
        <v>139</v>
      </c>
      <c r="AM4" s="129" t="s">
        <v>126</v>
      </c>
      <c r="AN4" s="130" t="s">
        <v>128</v>
      </c>
      <c r="AO4" s="131" t="s">
        <v>125</v>
      </c>
      <c r="AP4" s="129" t="s">
        <v>127</v>
      </c>
      <c r="AQ4" s="129" t="s">
        <v>139</v>
      </c>
      <c r="AR4" s="129" t="s">
        <v>126</v>
      </c>
      <c r="AS4" s="130" t="s">
        <v>128</v>
      </c>
      <c r="AT4" s="131" t="s">
        <v>125</v>
      </c>
      <c r="AU4" s="129" t="s">
        <v>127</v>
      </c>
      <c r="AV4" s="129" t="s">
        <v>139</v>
      </c>
      <c r="AW4" s="129" t="s">
        <v>126</v>
      </c>
      <c r="AX4" s="130" t="s">
        <v>128</v>
      </c>
      <c r="AY4" s="131" t="s">
        <v>125</v>
      </c>
      <c r="AZ4" s="129" t="s">
        <v>127</v>
      </c>
      <c r="BA4" s="129" t="s">
        <v>139</v>
      </c>
      <c r="BB4" s="129" t="s">
        <v>126</v>
      </c>
      <c r="BC4" s="132" t="s">
        <v>128</v>
      </c>
      <c r="BD4" s="131" t="s">
        <v>125</v>
      </c>
      <c r="BE4" s="129" t="s">
        <v>127</v>
      </c>
      <c r="BF4" s="129" t="s">
        <v>139</v>
      </c>
      <c r="BG4" s="129" t="s">
        <v>126</v>
      </c>
      <c r="BH4" s="129" t="s">
        <v>128</v>
      </c>
    </row>
    <row r="5" spans="1:60" ht="12.95" customHeight="1" thickTop="1" x14ac:dyDescent="0.15">
      <c r="A5" s="428"/>
      <c r="B5" s="318" t="s">
        <v>29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29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29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29</v>
      </c>
      <c r="C8" s="379"/>
      <c r="D8" s="379"/>
      <c r="E8" s="379" t="s">
        <v>29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29</v>
      </c>
      <c r="C9" s="379"/>
      <c r="D9" s="379"/>
      <c r="E9" s="379"/>
      <c r="F9" s="379"/>
      <c r="G9" s="379"/>
      <c r="H9" s="379" t="s">
        <v>29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29</v>
      </c>
      <c r="F10" s="379"/>
      <c r="G10" s="379"/>
      <c r="H10" s="379" t="s">
        <v>29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29</v>
      </c>
      <c r="C11" s="379"/>
      <c r="D11" s="379"/>
      <c r="E11" s="379" t="s">
        <v>29</v>
      </c>
      <c r="F11" s="379"/>
      <c r="G11" s="379"/>
      <c r="H11" s="379" t="s">
        <v>29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6">
        <v>1</v>
      </c>
      <c r="L13" s="415" t="s">
        <v>54</v>
      </c>
      <c r="M13" s="416"/>
      <c r="N13" s="416"/>
      <c r="O13" s="419"/>
      <c r="P13" s="151">
        <v>2</v>
      </c>
      <c r="Q13" s="415" t="s">
        <v>55</v>
      </c>
      <c r="R13" s="416"/>
      <c r="S13" s="416"/>
      <c r="T13" s="419"/>
      <c r="U13" s="151">
        <v>3</v>
      </c>
      <c r="V13" s="415" t="s">
        <v>56</v>
      </c>
      <c r="W13" s="416"/>
      <c r="X13" s="416"/>
      <c r="Y13" s="419"/>
      <c r="Z13" s="151">
        <v>4</v>
      </c>
      <c r="AA13" s="415" t="s">
        <v>57</v>
      </c>
      <c r="AB13" s="416"/>
      <c r="AC13" s="416"/>
      <c r="AD13" s="419"/>
      <c r="AE13" s="151">
        <v>5</v>
      </c>
      <c r="AF13" s="415" t="s">
        <v>58</v>
      </c>
      <c r="AG13" s="416"/>
      <c r="AH13" s="416"/>
      <c r="AI13" s="419"/>
      <c r="AJ13" s="151">
        <v>6</v>
      </c>
      <c r="AK13" s="415" t="s">
        <v>134</v>
      </c>
      <c r="AL13" s="416"/>
      <c r="AM13" s="416"/>
      <c r="AN13" s="419"/>
      <c r="AO13" s="151">
        <v>7</v>
      </c>
      <c r="AP13" s="415" t="s">
        <v>135</v>
      </c>
      <c r="AQ13" s="416"/>
      <c r="AR13" s="416"/>
      <c r="AS13" s="419"/>
      <c r="AT13" s="151">
        <v>8</v>
      </c>
      <c r="AU13" s="415" t="s">
        <v>61</v>
      </c>
      <c r="AV13" s="416"/>
      <c r="AW13" s="416"/>
      <c r="AX13" s="419"/>
      <c r="AY13" s="151">
        <v>9</v>
      </c>
      <c r="AZ13" s="415" t="s">
        <v>62</v>
      </c>
      <c r="BA13" s="416"/>
      <c r="BB13" s="416"/>
      <c r="BC13" s="417"/>
      <c r="BD13" s="416" t="s">
        <v>50</v>
      </c>
      <c r="BE13" s="416"/>
      <c r="BF13" s="416"/>
      <c r="BG13" s="416"/>
      <c r="BH13" s="418"/>
    </row>
    <row r="14" spans="1:60" ht="12.95" customHeight="1" thickBot="1" x14ac:dyDescent="0.2">
      <c r="A14" s="426" t="s">
        <v>118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125</v>
      </c>
      <c r="L14" s="129" t="s">
        <v>127</v>
      </c>
      <c r="M14" s="129" t="s">
        <v>139</v>
      </c>
      <c r="N14" s="129" t="s">
        <v>126</v>
      </c>
      <c r="O14" s="130" t="s">
        <v>128</v>
      </c>
      <c r="P14" s="131" t="s">
        <v>125</v>
      </c>
      <c r="Q14" s="129" t="s">
        <v>127</v>
      </c>
      <c r="R14" s="129" t="s">
        <v>139</v>
      </c>
      <c r="S14" s="129" t="s">
        <v>126</v>
      </c>
      <c r="T14" s="130" t="s">
        <v>128</v>
      </c>
      <c r="U14" s="131" t="s">
        <v>125</v>
      </c>
      <c r="V14" s="129" t="s">
        <v>127</v>
      </c>
      <c r="W14" s="129" t="s">
        <v>139</v>
      </c>
      <c r="X14" s="129" t="s">
        <v>126</v>
      </c>
      <c r="Y14" s="130" t="s">
        <v>128</v>
      </c>
      <c r="Z14" s="131" t="s">
        <v>125</v>
      </c>
      <c r="AA14" s="129" t="s">
        <v>127</v>
      </c>
      <c r="AB14" s="129" t="s">
        <v>139</v>
      </c>
      <c r="AC14" s="129" t="s">
        <v>126</v>
      </c>
      <c r="AD14" s="130" t="s">
        <v>128</v>
      </c>
      <c r="AE14" s="131" t="s">
        <v>125</v>
      </c>
      <c r="AF14" s="129" t="s">
        <v>127</v>
      </c>
      <c r="AG14" s="129" t="s">
        <v>139</v>
      </c>
      <c r="AH14" s="129" t="s">
        <v>126</v>
      </c>
      <c r="AI14" s="130" t="s">
        <v>128</v>
      </c>
      <c r="AJ14" s="131" t="s">
        <v>125</v>
      </c>
      <c r="AK14" s="129" t="s">
        <v>127</v>
      </c>
      <c r="AL14" s="129" t="s">
        <v>139</v>
      </c>
      <c r="AM14" s="129" t="s">
        <v>126</v>
      </c>
      <c r="AN14" s="130" t="s">
        <v>128</v>
      </c>
      <c r="AO14" s="131" t="s">
        <v>125</v>
      </c>
      <c r="AP14" s="129" t="s">
        <v>127</v>
      </c>
      <c r="AQ14" s="129" t="s">
        <v>139</v>
      </c>
      <c r="AR14" s="129" t="s">
        <v>126</v>
      </c>
      <c r="AS14" s="130" t="s">
        <v>128</v>
      </c>
      <c r="AT14" s="131" t="s">
        <v>125</v>
      </c>
      <c r="AU14" s="129" t="s">
        <v>127</v>
      </c>
      <c r="AV14" s="129" t="s">
        <v>139</v>
      </c>
      <c r="AW14" s="129" t="s">
        <v>126</v>
      </c>
      <c r="AX14" s="130" t="s">
        <v>128</v>
      </c>
      <c r="AY14" s="131" t="s">
        <v>125</v>
      </c>
      <c r="AZ14" s="129" t="s">
        <v>127</v>
      </c>
      <c r="BA14" s="129" t="s">
        <v>139</v>
      </c>
      <c r="BB14" s="129" t="s">
        <v>126</v>
      </c>
      <c r="BC14" s="132" t="s">
        <v>128</v>
      </c>
      <c r="BD14" s="131" t="s">
        <v>125</v>
      </c>
      <c r="BE14" s="129" t="s">
        <v>127</v>
      </c>
      <c r="BF14" s="129" t="s">
        <v>139</v>
      </c>
      <c r="BG14" s="129" t="s">
        <v>126</v>
      </c>
      <c r="BH14" s="129" t="s">
        <v>128</v>
      </c>
    </row>
    <row r="15" spans="1:60" ht="12.95" customHeight="1" thickTop="1" x14ac:dyDescent="0.15">
      <c r="A15" s="426"/>
      <c r="B15" s="318" t="s">
        <v>29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29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29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29</v>
      </c>
      <c r="C18" s="379"/>
      <c r="D18" s="379"/>
      <c r="E18" s="379" t="s">
        <v>29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29</v>
      </c>
      <c r="C19" s="379"/>
      <c r="D19" s="379"/>
      <c r="E19" s="379"/>
      <c r="F19" s="379"/>
      <c r="G19" s="379"/>
      <c r="H19" s="379" t="s">
        <v>29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29</v>
      </c>
      <c r="F20" s="379"/>
      <c r="G20" s="379"/>
      <c r="H20" s="379" t="s">
        <v>29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29</v>
      </c>
      <c r="C21" s="379"/>
      <c r="D21" s="379"/>
      <c r="E21" s="379" t="s">
        <v>29</v>
      </c>
      <c r="F21" s="379"/>
      <c r="G21" s="379"/>
      <c r="H21" s="379" t="s">
        <v>29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6">
        <v>1</v>
      </c>
      <c r="L23" s="415" t="s">
        <v>54</v>
      </c>
      <c r="M23" s="416"/>
      <c r="N23" s="416"/>
      <c r="O23" s="419"/>
      <c r="P23" s="151">
        <v>2</v>
      </c>
      <c r="Q23" s="415" t="s">
        <v>55</v>
      </c>
      <c r="R23" s="416"/>
      <c r="S23" s="416"/>
      <c r="T23" s="419"/>
      <c r="U23" s="151">
        <v>3</v>
      </c>
      <c r="V23" s="415" t="s">
        <v>56</v>
      </c>
      <c r="W23" s="416"/>
      <c r="X23" s="416"/>
      <c r="Y23" s="419"/>
      <c r="Z23" s="151">
        <v>4</v>
      </c>
      <c r="AA23" s="415" t="s">
        <v>57</v>
      </c>
      <c r="AB23" s="416"/>
      <c r="AC23" s="416"/>
      <c r="AD23" s="419"/>
      <c r="AE23" s="151">
        <v>5</v>
      </c>
      <c r="AF23" s="415" t="s">
        <v>58</v>
      </c>
      <c r="AG23" s="416"/>
      <c r="AH23" s="416"/>
      <c r="AI23" s="419"/>
      <c r="AJ23" s="151">
        <v>6</v>
      </c>
      <c r="AK23" s="415" t="s">
        <v>134</v>
      </c>
      <c r="AL23" s="416"/>
      <c r="AM23" s="416"/>
      <c r="AN23" s="419"/>
      <c r="AO23" s="151">
        <v>7</v>
      </c>
      <c r="AP23" s="415" t="s">
        <v>135</v>
      </c>
      <c r="AQ23" s="416"/>
      <c r="AR23" s="416"/>
      <c r="AS23" s="419"/>
      <c r="AT23" s="151">
        <v>8</v>
      </c>
      <c r="AU23" s="415" t="s">
        <v>61</v>
      </c>
      <c r="AV23" s="416"/>
      <c r="AW23" s="416"/>
      <c r="AX23" s="419"/>
      <c r="AY23" s="151">
        <v>9</v>
      </c>
      <c r="AZ23" s="415" t="s">
        <v>62</v>
      </c>
      <c r="BA23" s="416"/>
      <c r="BB23" s="416"/>
      <c r="BC23" s="417"/>
      <c r="BD23" s="416" t="s">
        <v>50</v>
      </c>
      <c r="BE23" s="416"/>
      <c r="BF23" s="416"/>
      <c r="BG23" s="416"/>
      <c r="BH23" s="418"/>
    </row>
    <row r="24" spans="1:60" ht="12.95" customHeight="1" thickBot="1" x14ac:dyDescent="0.2">
      <c r="A24" s="310" t="s">
        <v>116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125</v>
      </c>
      <c r="L24" s="129" t="s">
        <v>127</v>
      </c>
      <c r="M24" s="129" t="s">
        <v>139</v>
      </c>
      <c r="N24" s="129" t="s">
        <v>126</v>
      </c>
      <c r="O24" s="130" t="s">
        <v>128</v>
      </c>
      <c r="P24" s="131" t="s">
        <v>125</v>
      </c>
      <c r="Q24" s="129" t="s">
        <v>127</v>
      </c>
      <c r="R24" s="129" t="s">
        <v>139</v>
      </c>
      <c r="S24" s="129" t="s">
        <v>126</v>
      </c>
      <c r="T24" s="130" t="s">
        <v>128</v>
      </c>
      <c r="U24" s="131" t="s">
        <v>125</v>
      </c>
      <c r="V24" s="129" t="s">
        <v>127</v>
      </c>
      <c r="W24" s="129" t="s">
        <v>139</v>
      </c>
      <c r="X24" s="129" t="s">
        <v>126</v>
      </c>
      <c r="Y24" s="130" t="s">
        <v>128</v>
      </c>
      <c r="Z24" s="131" t="s">
        <v>125</v>
      </c>
      <c r="AA24" s="129" t="s">
        <v>127</v>
      </c>
      <c r="AB24" s="129" t="s">
        <v>139</v>
      </c>
      <c r="AC24" s="129" t="s">
        <v>126</v>
      </c>
      <c r="AD24" s="130" t="s">
        <v>128</v>
      </c>
      <c r="AE24" s="131" t="s">
        <v>125</v>
      </c>
      <c r="AF24" s="129" t="s">
        <v>127</v>
      </c>
      <c r="AG24" s="129" t="s">
        <v>139</v>
      </c>
      <c r="AH24" s="129" t="s">
        <v>126</v>
      </c>
      <c r="AI24" s="130" t="s">
        <v>128</v>
      </c>
      <c r="AJ24" s="131" t="s">
        <v>125</v>
      </c>
      <c r="AK24" s="129" t="s">
        <v>127</v>
      </c>
      <c r="AL24" s="129" t="s">
        <v>139</v>
      </c>
      <c r="AM24" s="129" t="s">
        <v>126</v>
      </c>
      <c r="AN24" s="130" t="s">
        <v>128</v>
      </c>
      <c r="AO24" s="131" t="s">
        <v>125</v>
      </c>
      <c r="AP24" s="129" t="s">
        <v>127</v>
      </c>
      <c r="AQ24" s="129" t="s">
        <v>139</v>
      </c>
      <c r="AR24" s="129" t="s">
        <v>126</v>
      </c>
      <c r="AS24" s="130" t="s">
        <v>128</v>
      </c>
      <c r="AT24" s="131" t="s">
        <v>125</v>
      </c>
      <c r="AU24" s="129" t="s">
        <v>127</v>
      </c>
      <c r="AV24" s="129" t="s">
        <v>139</v>
      </c>
      <c r="AW24" s="129" t="s">
        <v>126</v>
      </c>
      <c r="AX24" s="130" t="s">
        <v>128</v>
      </c>
      <c r="AY24" s="131" t="s">
        <v>125</v>
      </c>
      <c r="AZ24" s="129" t="s">
        <v>127</v>
      </c>
      <c r="BA24" s="129" t="s">
        <v>139</v>
      </c>
      <c r="BB24" s="129" t="s">
        <v>126</v>
      </c>
      <c r="BC24" s="132" t="s">
        <v>128</v>
      </c>
      <c r="BD24" s="131" t="s">
        <v>125</v>
      </c>
      <c r="BE24" s="129" t="s">
        <v>127</v>
      </c>
      <c r="BF24" s="129" t="s">
        <v>139</v>
      </c>
      <c r="BG24" s="129" t="s">
        <v>126</v>
      </c>
      <c r="BH24" s="129" t="s">
        <v>128</v>
      </c>
    </row>
    <row r="25" spans="1:60" ht="12.95" customHeight="1" thickTop="1" x14ac:dyDescent="0.15">
      <c r="A25" s="311"/>
      <c r="B25" s="318" t="s">
        <v>29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29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29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29</v>
      </c>
      <c r="C28" s="379"/>
      <c r="D28" s="379"/>
      <c r="E28" s="379" t="s">
        <v>29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29</v>
      </c>
      <c r="C29" s="379"/>
      <c r="D29" s="379"/>
      <c r="E29" s="379"/>
      <c r="F29" s="379"/>
      <c r="G29" s="379"/>
      <c r="H29" s="379" t="s">
        <v>29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29</v>
      </c>
      <c r="F30" s="379"/>
      <c r="G30" s="379"/>
      <c r="H30" s="379" t="s">
        <v>29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29</v>
      </c>
      <c r="C31" s="379"/>
      <c r="D31" s="379"/>
      <c r="E31" s="379" t="s">
        <v>29</v>
      </c>
      <c r="F31" s="379"/>
      <c r="G31" s="379"/>
      <c r="H31" s="379" t="s">
        <v>29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6">
        <v>1</v>
      </c>
      <c r="L33" s="415" t="s">
        <v>54</v>
      </c>
      <c r="M33" s="416"/>
      <c r="N33" s="416"/>
      <c r="O33" s="419"/>
      <c r="P33" s="151">
        <v>2</v>
      </c>
      <c r="Q33" s="415" t="s">
        <v>55</v>
      </c>
      <c r="R33" s="416"/>
      <c r="S33" s="416"/>
      <c r="T33" s="419"/>
      <c r="U33" s="151">
        <v>3</v>
      </c>
      <c r="V33" s="415" t="s">
        <v>56</v>
      </c>
      <c r="W33" s="416"/>
      <c r="X33" s="416"/>
      <c r="Y33" s="419"/>
      <c r="Z33" s="151">
        <v>4</v>
      </c>
      <c r="AA33" s="415" t="s">
        <v>57</v>
      </c>
      <c r="AB33" s="416"/>
      <c r="AC33" s="416"/>
      <c r="AD33" s="419"/>
      <c r="AE33" s="151">
        <v>5</v>
      </c>
      <c r="AF33" s="415" t="s">
        <v>58</v>
      </c>
      <c r="AG33" s="416"/>
      <c r="AH33" s="416"/>
      <c r="AI33" s="419"/>
      <c r="AJ33" s="151">
        <v>6</v>
      </c>
      <c r="AK33" s="415" t="s">
        <v>134</v>
      </c>
      <c r="AL33" s="416"/>
      <c r="AM33" s="416"/>
      <c r="AN33" s="419"/>
      <c r="AO33" s="151">
        <v>7</v>
      </c>
      <c r="AP33" s="415" t="s">
        <v>135</v>
      </c>
      <c r="AQ33" s="416"/>
      <c r="AR33" s="416"/>
      <c r="AS33" s="419"/>
      <c r="AT33" s="151">
        <v>8</v>
      </c>
      <c r="AU33" s="415" t="s">
        <v>61</v>
      </c>
      <c r="AV33" s="416"/>
      <c r="AW33" s="416"/>
      <c r="AX33" s="419"/>
      <c r="AY33" s="151">
        <v>9</v>
      </c>
      <c r="AZ33" s="415" t="s">
        <v>62</v>
      </c>
      <c r="BA33" s="416"/>
      <c r="BB33" s="416"/>
      <c r="BC33" s="417"/>
      <c r="BD33" s="416" t="s">
        <v>50</v>
      </c>
      <c r="BE33" s="416"/>
      <c r="BF33" s="416"/>
      <c r="BG33" s="416"/>
      <c r="BH33" s="418"/>
    </row>
    <row r="34" spans="1:60" ht="12.95" customHeight="1" thickBot="1" x14ac:dyDescent="0.2">
      <c r="A34" s="310" t="s">
        <v>117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125</v>
      </c>
      <c r="L34" s="129" t="s">
        <v>127</v>
      </c>
      <c r="M34" s="129" t="s">
        <v>139</v>
      </c>
      <c r="N34" s="129" t="s">
        <v>126</v>
      </c>
      <c r="O34" s="130" t="s">
        <v>128</v>
      </c>
      <c r="P34" s="131" t="s">
        <v>125</v>
      </c>
      <c r="Q34" s="129" t="s">
        <v>127</v>
      </c>
      <c r="R34" s="129" t="s">
        <v>139</v>
      </c>
      <c r="S34" s="129" t="s">
        <v>126</v>
      </c>
      <c r="T34" s="130" t="s">
        <v>128</v>
      </c>
      <c r="U34" s="131" t="s">
        <v>125</v>
      </c>
      <c r="V34" s="129" t="s">
        <v>127</v>
      </c>
      <c r="W34" s="129" t="s">
        <v>139</v>
      </c>
      <c r="X34" s="129" t="s">
        <v>126</v>
      </c>
      <c r="Y34" s="130" t="s">
        <v>128</v>
      </c>
      <c r="Z34" s="131" t="s">
        <v>125</v>
      </c>
      <c r="AA34" s="129" t="s">
        <v>127</v>
      </c>
      <c r="AB34" s="129" t="s">
        <v>139</v>
      </c>
      <c r="AC34" s="129" t="s">
        <v>126</v>
      </c>
      <c r="AD34" s="130" t="s">
        <v>128</v>
      </c>
      <c r="AE34" s="131" t="s">
        <v>125</v>
      </c>
      <c r="AF34" s="129" t="s">
        <v>127</v>
      </c>
      <c r="AG34" s="129" t="s">
        <v>139</v>
      </c>
      <c r="AH34" s="129" t="s">
        <v>126</v>
      </c>
      <c r="AI34" s="130" t="s">
        <v>128</v>
      </c>
      <c r="AJ34" s="131" t="s">
        <v>125</v>
      </c>
      <c r="AK34" s="129" t="s">
        <v>127</v>
      </c>
      <c r="AL34" s="129" t="s">
        <v>139</v>
      </c>
      <c r="AM34" s="129" t="s">
        <v>126</v>
      </c>
      <c r="AN34" s="130" t="s">
        <v>128</v>
      </c>
      <c r="AO34" s="131" t="s">
        <v>125</v>
      </c>
      <c r="AP34" s="129" t="s">
        <v>127</v>
      </c>
      <c r="AQ34" s="129" t="s">
        <v>139</v>
      </c>
      <c r="AR34" s="129" t="s">
        <v>126</v>
      </c>
      <c r="AS34" s="130" t="s">
        <v>128</v>
      </c>
      <c r="AT34" s="131" t="s">
        <v>125</v>
      </c>
      <c r="AU34" s="129" t="s">
        <v>127</v>
      </c>
      <c r="AV34" s="129" t="s">
        <v>139</v>
      </c>
      <c r="AW34" s="129" t="s">
        <v>126</v>
      </c>
      <c r="AX34" s="130" t="s">
        <v>128</v>
      </c>
      <c r="AY34" s="131" t="s">
        <v>125</v>
      </c>
      <c r="AZ34" s="129" t="s">
        <v>127</v>
      </c>
      <c r="BA34" s="129" t="s">
        <v>139</v>
      </c>
      <c r="BB34" s="129" t="s">
        <v>126</v>
      </c>
      <c r="BC34" s="132" t="s">
        <v>128</v>
      </c>
      <c r="BD34" s="131" t="s">
        <v>125</v>
      </c>
      <c r="BE34" s="129" t="s">
        <v>127</v>
      </c>
      <c r="BF34" s="129" t="s">
        <v>139</v>
      </c>
      <c r="BG34" s="129" t="s">
        <v>126</v>
      </c>
      <c r="BH34" s="129" t="s">
        <v>128</v>
      </c>
    </row>
    <row r="35" spans="1:60" ht="12.95" customHeight="1" thickTop="1" x14ac:dyDescent="0.15">
      <c r="A35" s="311"/>
      <c r="B35" s="318" t="s">
        <v>29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29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29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29</v>
      </c>
      <c r="C38" s="379"/>
      <c r="D38" s="379"/>
      <c r="E38" s="379" t="s">
        <v>29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29</v>
      </c>
      <c r="C39" s="379"/>
      <c r="D39" s="379"/>
      <c r="E39" s="379"/>
      <c r="F39" s="379"/>
      <c r="G39" s="379"/>
      <c r="H39" s="379" t="s">
        <v>29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29</v>
      </c>
      <c r="F40" s="379"/>
      <c r="G40" s="379"/>
      <c r="H40" s="379" t="s">
        <v>29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29</v>
      </c>
      <c r="C41" s="379"/>
      <c r="D41" s="379"/>
      <c r="E41" s="379" t="s">
        <v>29</v>
      </c>
      <c r="F41" s="379"/>
      <c r="G41" s="379"/>
      <c r="H41" s="379" t="s">
        <v>29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6">
        <v>1</v>
      </c>
      <c r="L43" s="415" t="s">
        <v>54</v>
      </c>
      <c r="M43" s="416"/>
      <c r="N43" s="416"/>
      <c r="O43" s="419"/>
      <c r="P43" s="151">
        <v>2</v>
      </c>
      <c r="Q43" s="415" t="s">
        <v>55</v>
      </c>
      <c r="R43" s="416"/>
      <c r="S43" s="416"/>
      <c r="T43" s="419"/>
      <c r="U43" s="151">
        <v>3</v>
      </c>
      <c r="V43" s="415" t="s">
        <v>56</v>
      </c>
      <c r="W43" s="416"/>
      <c r="X43" s="416"/>
      <c r="Y43" s="419"/>
      <c r="Z43" s="151">
        <v>4</v>
      </c>
      <c r="AA43" s="415" t="s">
        <v>57</v>
      </c>
      <c r="AB43" s="416"/>
      <c r="AC43" s="416"/>
      <c r="AD43" s="419"/>
      <c r="AE43" s="151">
        <v>5</v>
      </c>
      <c r="AF43" s="415" t="s">
        <v>58</v>
      </c>
      <c r="AG43" s="416"/>
      <c r="AH43" s="416"/>
      <c r="AI43" s="419"/>
      <c r="AJ43" s="151">
        <v>6</v>
      </c>
      <c r="AK43" s="415" t="s">
        <v>134</v>
      </c>
      <c r="AL43" s="416"/>
      <c r="AM43" s="416"/>
      <c r="AN43" s="419"/>
      <c r="AO43" s="151">
        <v>7</v>
      </c>
      <c r="AP43" s="415" t="s">
        <v>135</v>
      </c>
      <c r="AQ43" s="416"/>
      <c r="AR43" s="416"/>
      <c r="AS43" s="419"/>
      <c r="AT43" s="151">
        <v>8</v>
      </c>
      <c r="AU43" s="415" t="s">
        <v>61</v>
      </c>
      <c r="AV43" s="416"/>
      <c r="AW43" s="416"/>
      <c r="AX43" s="419"/>
      <c r="AY43" s="151">
        <v>9</v>
      </c>
      <c r="AZ43" s="415" t="s">
        <v>62</v>
      </c>
      <c r="BA43" s="416"/>
      <c r="BB43" s="416"/>
      <c r="BC43" s="417"/>
      <c r="BD43" s="416" t="s">
        <v>50</v>
      </c>
      <c r="BE43" s="416"/>
      <c r="BF43" s="416"/>
      <c r="BG43" s="416"/>
      <c r="BH43" s="418"/>
    </row>
    <row r="44" spans="1:60" ht="12.95" customHeight="1" thickBot="1" x14ac:dyDescent="0.2">
      <c r="A44" s="428" t="s">
        <v>110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125</v>
      </c>
      <c r="L44" s="129" t="s">
        <v>127</v>
      </c>
      <c r="M44" s="129" t="s">
        <v>139</v>
      </c>
      <c r="N44" s="129" t="s">
        <v>126</v>
      </c>
      <c r="O44" s="130" t="s">
        <v>128</v>
      </c>
      <c r="P44" s="131" t="s">
        <v>125</v>
      </c>
      <c r="Q44" s="129" t="s">
        <v>127</v>
      </c>
      <c r="R44" s="129" t="s">
        <v>139</v>
      </c>
      <c r="S44" s="129" t="s">
        <v>126</v>
      </c>
      <c r="T44" s="130" t="s">
        <v>128</v>
      </c>
      <c r="U44" s="131" t="s">
        <v>125</v>
      </c>
      <c r="V44" s="129" t="s">
        <v>127</v>
      </c>
      <c r="W44" s="129" t="s">
        <v>139</v>
      </c>
      <c r="X44" s="129" t="s">
        <v>126</v>
      </c>
      <c r="Y44" s="130" t="s">
        <v>128</v>
      </c>
      <c r="Z44" s="131" t="s">
        <v>125</v>
      </c>
      <c r="AA44" s="129" t="s">
        <v>127</v>
      </c>
      <c r="AB44" s="129" t="s">
        <v>139</v>
      </c>
      <c r="AC44" s="129" t="s">
        <v>126</v>
      </c>
      <c r="AD44" s="130" t="s">
        <v>128</v>
      </c>
      <c r="AE44" s="131" t="s">
        <v>125</v>
      </c>
      <c r="AF44" s="129" t="s">
        <v>127</v>
      </c>
      <c r="AG44" s="129" t="s">
        <v>139</v>
      </c>
      <c r="AH44" s="129" t="s">
        <v>126</v>
      </c>
      <c r="AI44" s="130" t="s">
        <v>128</v>
      </c>
      <c r="AJ44" s="131" t="s">
        <v>125</v>
      </c>
      <c r="AK44" s="129" t="s">
        <v>127</v>
      </c>
      <c r="AL44" s="129" t="s">
        <v>139</v>
      </c>
      <c r="AM44" s="129" t="s">
        <v>126</v>
      </c>
      <c r="AN44" s="130" t="s">
        <v>128</v>
      </c>
      <c r="AO44" s="131" t="s">
        <v>125</v>
      </c>
      <c r="AP44" s="129" t="s">
        <v>127</v>
      </c>
      <c r="AQ44" s="129" t="s">
        <v>139</v>
      </c>
      <c r="AR44" s="129" t="s">
        <v>126</v>
      </c>
      <c r="AS44" s="130" t="s">
        <v>128</v>
      </c>
      <c r="AT44" s="131" t="s">
        <v>125</v>
      </c>
      <c r="AU44" s="129" t="s">
        <v>127</v>
      </c>
      <c r="AV44" s="129" t="s">
        <v>139</v>
      </c>
      <c r="AW44" s="129" t="s">
        <v>126</v>
      </c>
      <c r="AX44" s="130" t="s">
        <v>128</v>
      </c>
      <c r="AY44" s="131" t="s">
        <v>125</v>
      </c>
      <c r="AZ44" s="129" t="s">
        <v>127</v>
      </c>
      <c r="BA44" s="129" t="s">
        <v>139</v>
      </c>
      <c r="BB44" s="129" t="s">
        <v>126</v>
      </c>
      <c r="BC44" s="132" t="s">
        <v>128</v>
      </c>
      <c r="BD44" s="131" t="s">
        <v>125</v>
      </c>
      <c r="BE44" s="129" t="s">
        <v>127</v>
      </c>
      <c r="BF44" s="129" t="s">
        <v>139</v>
      </c>
      <c r="BG44" s="129" t="s">
        <v>126</v>
      </c>
      <c r="BH44" s="129" t="s">
        <v>128</v>
      </c>
    </row>
    <row r="45" spans="1:60" ht="12.95" customHeight="1" thickTop="1" x14ac:dyDescent="0.15">
      <c r="A45" s="428"/>
      <c r="B45" s="318" t="s">
        <v>29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29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29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29</v>
      </c>
      <c r="C48" s="379"/>
      <c r="D48" s="379"/>
      <c r="E48" s="379" t="s">
        <v>29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29</v>
      </c>
      <c r="C49" s="379"/>
      <c r="D49" s="379"/>
      <c r="E49" s="379"/>
      <c r="F49" s="379"/>
      <c r="G49" s="379"/>
      <c r="H49" s="379" t="s">
        <v>29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29</v>
      </c>
      <c r="F50" s="379"/>
      <c r="G50" s="379"/>
      <c r="H50" s="379" t="s">
        <v>29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29</v>
      </c>
      <c r="C51" s="379"/>
      <c r="D51" s="379"/>
      <c r="E51" s="379" t="s">
        <v>29</v>
      </c>
      <c r="F51" s="379"/>
      <c r="G51" s="379"/>
      <c r="H51" s="379" t="s">
        <v>29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6">
        <v>1</v>
      </c>
      <c r="L53" s="415" t="s">
        <v>54</v>
      </c>
      <c r="M53" s="416"/>
      <c r="N53" s="416"/>
      <c r="O53" s="419"/>
      <c r="P53" s="151">
        <v>2</v>
      </c>
      <c r="Q53" s="415" t="s">
        <v>55</v>
      </c>
      <c r="R53" s="416"/>
      <c r="S53" s="416"/>
      <c r="T53" s="419"/>
      <c r="U53" s="151">
        <v>3</v>
      </c>
      <c r="V53" s="415" t="s">
        <v>56</v>
      </c>
      <c r="W53" s="416"/>
      <c r="X53" s="416"/>
      <c r="Y53" s="419"/>
      <c r="Z53" s="151">
        <v>4</v>
      </c>
      <c r="AA53" s="415" t="s">
        <v>57</v>
      </c>
      <c r="AB53" s="416"/>
      <c r="AC53" s="416"/>
      <c r="AD53" s="419"/>
      <c r="AE53" s="151">
        <v>5</v>
      </c>
      <c r="AF53" s="415" t="s">
        <v>58</v>
      </c>
      <c r="AG53" s="416"/>
      <c r="AH53" s="416"/>
      <c r="AI53" s="419"/>
      <c r="AJ53" s="151">
        <v>6</v>
      </c>
      <c r="AK53" s="415" t="s">
        <v>134</v>
      </c>
      <c r="AL53" s="416"/>
      <c r="AM53" s="416"/>
      <c r="AN53" s="419"/>
      <c r="AO53" s="151">
        <v>7</v>
      </c>
      <c r="AP53" s="415" t="s">
        <v>135</v>
      </c>
      <c r="AQ53" s="416"/>
      <c r="AR53" s="416"/>
      <c r="AS53" s="419"/>
      <c r="AT53" s="151">
        <v>8</v>
      </c>
      <c r="AU53" s="415" t="s">
        <v>61</v>
      </c>
      <c r="AV53" s="416"/>
      <c r="AW53" s="416"/>
      <c r="AX53" s="419"/>
      <c r="AY53" s="151">
        <v>9</v>
      </c>
      <c r="AZ53" s="415" t="s">
        <v>62</v>
      </c>
      <c r="BA53" s="416"/>
      <c r="BB53" s="416"/>
      <c r="BC53" s="417"/>
      <c r="BD53" s="416" t="s">
        <v>50</v>
      </c>
      <c r="BE53" s="416"/>
      <c r="BF53" s="416"/>
      <c r="BG53" s="416"/>
      <c r="BH53" s="418"/>
    </row>
    <row r="54" spans="1:60" ht="12.95" customHeight="1" thickBot="1" x14ac:dyDescent="0.2">
      <c r="A54" s="426" t="s">
        <v>119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125</v>
      </c>
      <c r="L54" s="129" t="s">
        <v>127</v>
      </c>
      <c r="M54" s="129" t="s">
        <v>139</v>
      </c>
      <c r="N54" s="129" t="s">
        <v>126</v>
      </c>
      <c r="O54" s="130" t="s">
        <v>128</v>
      </c>
      <c r="P54" s="131" t="s">
        <v>125</v>
      </c>
      <c r="Q54" s="129" t="s">
        <v>127</v>
      </c>
      <c r="R54" s="129" t="s">
        <v>139</v>
      </c>
      <c r="S54" s="129" t="s">
        <v>126</v>
      </c>
      <c r="T54" s="130" t="s">
        <v>128</v>
      </c>
      <c r="U54" s="131" t="s">
        <v>125</v>
      </c>
      <c r="V54" s="129" t="s">
        <v>127</v>
      </c>
      <c r="W54" s="129" t="s">
        <v>139</v>
      </c>
      <c r="X54" s="129" t="s">
        <v>126</v>
      </c>
      <c r="Y54" s="130" t="s">
        <v>128</v>
      </c>
      <c r="Z54" s="131" t="s">
        <v>125</v>
      </c>
      <c r="AA54" s="129" t="s">
        <v>127</v>
      </c>
      <c r="AB54" s="129" t="s">
        <v>139</v>
      </c>
      <c r="AC54" s="129" t="s">
        <v>126</v>
      </c>
      <c r="AD54" s="130" t="s">
        <v>128</v>
      </c>
      <c r="AE54" s="131" t="s">
        <v>125</v>
      </c>
      <c r="AF54" s="129" t="s">
        <v>127</v>
      </c>
      <c r="AG54" s="129" t="s">
        <v>139</v>
      </c>
      <c r="AH54" s="129" t="s">
        <v>126</v>
      </c>
      <c r="AI54" s="130" t="s">
        <v>128</v>
      </c>
      <c r="AJ54" s="131" t="s">
        <v>125</v>
      </c>
      <c r="AK54" s="129" t="s">
        <v>127</v>
      </c>
      <c r="AL54" s="129" t="s">
        <v>139</v>
      </c>
      <c r="AM54" s="129" t="s">
        <v>126</v>
      </c>
      <c r="AN54" s="130" t="s">
        <v>128</v>
      </c>
      <c r="AO54" s="131" t="s">
        <v>125</v>
      </c>
      <c r="AP54" s="129" t="s">
        <v>127</v>
      </c>
      <c r="AQ54" s="129" t="s">
        <v>139</v>
      </c>
      <c r="AR54" s="129" t="s">
        <v>126</v>
      </c>
      <c r="AS54" s="130" t="s">
        <v>128</v>
      </c>
      <c r="AT54" s="131" t="s">
        <v>125</v>
      </c>
      <c r="AU54" s="129" t="s">
        <v>127</v>
      </c>
      <c r="AV54" s="129" t="s">
        <v>139</v>
      </c>
      <c r="AW54" s="129" t="s">
        <v>126</v>
      </c>
      <c r="AX54" s="130" t="s">
        <v>128</v>
      </c>
      <c r="AY54" s="131" t="s">
        <v>125</v>
      </c>
      <c r="AZ54" s="129" t="s">
        <v>127</v>
      </c>
      <c r="BA54" s="129" t="s">
        <v>139</v>
      </c>
      <c r="BB54" s="129" t="s">
        <v>126</v>
      </c>
      <c r="BC54" s="132" t="s">
        <v>128</v>
      </c>
      <c r="BD54" s="131" t="s">
        <v>125</v>
      </c>
      <c r="BE54" s="129" t="s">
        <v>127</v>
      </c>
      <c r="BF54" s="129" t="s">
        <v>139</v>
      </c>
      <c r="BG54" s="129" t="s">
        <v>126</v>
      </c>
      <c r="BH54" s="129" t="s">
        <v>128</v>
      </c>
    </row>
    <row r="55" spans="1:60" ht="12.95" customHeight="1" thickTop="1" x14ac:dyDescent="0.15">
      <c r="A55" s="426"/>
      <c r="B55" s="318" t="s">
        <v>29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29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29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29</v>
      </c>
      <c r="C58" s="379"/>
      <c r="D58" s="379"/>
      <c r="E58" s="379" t="s">
        <v>29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29</v>
      </c>
      <c r="C59" s="379"/>
      <c r="D59" s="379"/>
      <c r="E59" s="379"/>
      <c r="F59" s="379"/>
      <c r="G59" s="379"/>
      <c r="H59" s="379" t="s">
        <v>29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29</v>
      </c>
      <c r="F60" s="379"/>
      <c r="G60" s="379"/>
      <c r="H60" s="379" t="s">
        <v>29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29</v>
      </c>
      <c r="C61" s="379"/>
      <c r="D61" s="379"/>
      <c r="E61" s="379" t="s">
        <v>29</v>
      </c>
      <c r="F61" s="379"/>
      <c r="G61" s="379"/>
      <c r="H61" s="379" t="s">
        <v>29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6">
        <v>1</v>
      </c>
      <c r="L63" s="415" t="s">
        <v>54</v>
      </c>
      <c r="M63" s="416"/>
      <c r="N63" s="416"/>
      <c r="O63" s="419"/>
      <c r="P63" s="151">
        <v>2</v>
      </c>
      <c r="Q63" s="415" t="s">
        <v>55</v>
      </c>
      <c r="R63" s="416"/>
      <c r="S63" s="416"/>
      <c r="T63" s="419"/>
      <c r="U63" s="151">
        <v>3</v>
      </c>
      <c r="V63" s="415" t="s">
        <v>56</v>
      </c>
      <c r="W63" s="416"/>
      <c r="X63" s="416"/>
      <c r="Y63" s="419"/>
      <c r="Z63" s="151">
        <v>4</v>
      </c>
      <c r="AA63" s="415" t="s">
        <v>57</v>
      </c>
      <c r="AB63" s="416"/>
      <c r="AC63" s="416"/>
      <c r="AD63" s="419"/>
      <c r="AE63" s="151">
        <v>5</v>
      </c>
      <c r="AF63" s="415" t="s">
        <v>58</v>
      </c>
      <c r="AG63" s="416"/>
      <c r="AH63" s="416"/>
      <c r="AI63" s="419"/>
      <c r="AJ63" s="151">
        <v>6</v>
      </c>
      <c r="AK63" s="415" t="s">
        <v>134</v>
      </c>
      <c r="AL63" s="416"/>
      <c r="AM63" s="416"/>
      <c r="AN63" s="419"/>
      <c r="AO63" s="151">
        <v>7</v>
      </c>
      <c r="AP63" s="415" t="s">
        <v>135</v>
      </c>
      <c r="AQ63" s="416"/>
      <c r="AR63" s="416"/>
      <c r="AS63" s="419"/>
      <c r="AT63" s="151">
        <v>8</v>
      </c>
      <c r="AU63" s="415" t="s">
        <v>61</v>
      </c>
      <c r="AV63" s="416"/>
      <c r="AW63" s="416"/>
      <c r="AX63" s="419"/>
      <c r="AY63" s="151">
        <v>9</v>
      </c>
      <c r="AZ63" s="415" t="s">
        <v>62</v>
      </c>
      <c r="BA63" s="416"/>
      <c r="BB63" s="416"/>
      <c r="BC63" s="417"/>
      <c r="BD63" s="416" t="s">
        <v>50</v>
      </c>
      <c r="BE63" s="416"/>
      <c r="BF63" s="416"/>
      <c r="BG63" s="416"/>
      <c r="BH63" s="418"/>
    </row>
    <row r="64" spans="1:60" ht="12.95" customHeight="1" thickBot="1" x14ac:dyDescent="0.2">
      <c r="A64" s="310" t="s">
        <v>120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125</v>
      </c>
      <c r="L64" s="129" t="s">
        <v>127</v>
      </c>
      <c r="M64" s="129" t="s">
        <v>139</v>
      </c>
      <c r="N64" s="129" t="s">
        <v>126</v>
      </c>
      <c r="O64" s="130" t="s">
        <v>128</v>
      </c>
      <c r="P64" s="131" t="s">
        <v>125</v>
      </c>
      <c r="Q64" s="129" t="s">
        <v>127</v>
      </c>
      <c r="R64" s="129" t="s">
        <v>139</v>
      </c>
      <c r="S64" s="129" t="s">
        <v>126</v>
      </c>
      <c r="T64" s="130" t="s">
        <v>128</v>
      </c>
      <c r="U64" s="131" t="s">
        <v>125</v>
      </c>
      <c r="V64" s="129" t="s">
        <v>127</v>
      </c>
      <c r="W64" s="129" t="s">
        <v>139</v>
      </c>
      <c r="X64" s="129" t="s">
        <v>126</v>
      </c>
      <c r="Y64" s="130" t="s">
        <v>128</v>
      </c>
      <c r="Z64" s="131" t="s">
        <v>125</v>
      </c>
      <c r="AA64" s="129" t="s">
        <v>127</v>
      </c>
      <c r="AB64" s="129" t="s">
        <v>139</v>
      </c>
      <c r="AC64" s="129" t="s">
        <v>126</v>
      </c>
      <c r="AD64" s="130" t="s">
        <v>128</v>
      </c>
      <c r="AE64" s="131" t="s">
        <v>125</v>
      </c>
      <c r="AF64" s="129" t="s">
        <v>127</v>
      </c>
      <c r="AG64" s="129" t="s">
        <v>139</v>
      </c>
      <c r="AH64" s="129" t="s">
        <v>126</v>
      </c>
      <c r="AI64" s="130" t="s">
        <v>128</v>
      </c>
      <c r="AJ64" s="131" t="s">
        <v>125</v>
      </c>
      <c r="AK64" s="129" t="s">
        <v>127</v>
      </c>
      <c r="AL64" s="129" t="s">
        <v>139</v>
      </c>
      <c r="AM64" s="129" t="s">
        <v>126</v>
      </c>
      <c r="AN64" s="130" t="s">
        <v>128</v>
      </c>
      <c r="AO64" s="131" t="s">
        <v>125</v>
      </c>
      <c r="AP64" s="129" t="s">
        <v>127</v>
      </c>
      <c r="AQ64" s="129" t="s">
        <v>139</v>
      </c>
      <c r="AR64" s="129" t="s">
        <v>126</v>
      </c>
      <c r="AS64" s="130" t="s">
        <v>128</v>
      </c>
      <c r="AT64" s="131" t="s">
        <v>125</v>
      </c>
      <c r="AU64" s="129" t="s">
        <v>127</v>
      </c>
      <c r="AV64" s="129" t="s">
        <v>139</v>
      </c>
      <c r="AW64" s="129" t="s">
        <v>126</v>
      </c>
      <c r="AX64" s="130" t="s">
        <v>128</v>
      </c>
      <c r="AY64" s="131" t="s">
        <v>125</v>
      </c>
      <c r="AZ64" s="129" t="s">
        <v>127</v>
      </c>
      <c r="BA64" s="129" t="s">
        <v>139</v>
      </c>
      <c r="BB64" s="129" t="s">
        <v>126</v>
      </c>
      <c r="BC64" s="132" t="s">
        <v>128</v>
      </c>
      <c r="BD64" s="131" t="s">
        <v>125</v>
      </c>
      <c r="BE64" s="129" t="s">
        <v>127</v>
      </c>
      <c r="BF64" s="129" t="s">
        <v>139</v>
      </c>
      <c r="BG64" s="129" t="s">
        <v>126</v>
      </c>
      <c r="BH64" s="129" t="s">
        <v>128</v>
      </c>
    </row>
    <row r="65" spans="1:60" ht="12.95" customHeight="1" thickTop="1" x14ac:dyDescent="0.15">
      <c r="A65" s="311"/>
      <c r="B65" s="318" t="s">
        <v>29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29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29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29</v>
      </c>
      <c r="C68" s="379"/>
      <c r="D68" s="379"/>
      <c r="E68" s="379" t="s">
        <v>29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29</v>
      </c>
      <c r="C69" s="379"/>
      <c r="D69" s="379"/>
      <c r="E69" s="379"/>
      <c r="F69" s="379"/>
      <c r="G69" s="379"/>
      <c r="H69" s="379" t="s">
        <v>29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29</v>
      </c>
      <c r="F70" s="379"/>
      <c r="G70" s="379"/>
      <c r="H70" s="379" t="s">
        <v>29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29</v>
      </c>
      <c r="C71" s="379"/>
      <c r="D71" s="379"/>
      <c r="E71" s="379" t="s">
        <v>29</v>
      </c>
      <c r="F71" s="379"/>
      <c r="G71" s="379"/>
      <c r="H71" s="379" t="s">
        <v>29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6">
        <v>1</v>
      </c>
      <c r="L73" s="415" t="s">
        <v>54</v>
      </c>
      <c r="M73" s="416"/>
      <c r="N73" s="416"/>
      <c r="O73" s="419"/>
      <c r="P73" s="151">
        <v>2</v>
      </c>
      <c r="Q73" s="415" t="s">
        <v>55</v>
      </c>
      <c r="R73" s="416"/>
      <c r="S73" s="416"/>
      <c r="T73" s="419"/>
      <c r="U73" s="151">
        <v>3</v>
      </c>
      <c r="V73" s="415" t="s">
        <v>56</v>
      </c>
      <c r="W73" s="416"/>
      <c r="X73" s="416"/>
      <c r="Y73" s="419"/>
      <c r="Z73" s="151">
        <v>4</v>
      </c>
      <c r="AA73" s="415" t="s">
        <v>57</v>
      </c>
      <c r="AB73" s="416"/>
      <c r="AC73" s="416"/>
      <c r="AD73" s="419"/>
      <c r="AE73" s="151">
        <v>5</v>
      </c>
      <c r="AF73" s="415" t="s">
        <v>58</v>
      </c>
      <c r="AG73" s="416"/>
      <c r="AH73" s="416"/>
      <c r="AI73" s="419"/>
      <c r="AJ73" s="151">
        <v>6</v>
      </c>
      <c r="AK73" s="415" t="s">
        <v>134</v>
      </c>
      <c r="AL73" s="416"/>
      <c r="AM73" s="416"/>
      <c r="AN73" s="419"/>
      <c r="AO73" s="151">
        <v>7</v>
      </c>
      <c r="AP73" s="415" t="s">
        <v>135</v>
      </c>
      <c r="AQ73" s="416"/>
      <c r="AR73" s="416"/>
      <c r="AS73" s="419"/>
      <c r="AT73" s="151">
        <v>8</v>
      </c>
      <c r="AU73" s="415" t="s">
        <v>61</v>
      </c>
      <c r="AV73" s="416"/>
      <c r="AW73" s="416"/>
      <c r="AX73" s="419"/>
      <c r="AY73" s="151">
        <v>9</v>
      </c>
      <c r="AZ73" s="415" t="s">
        <v>62</v>
      </c>
      <c r="BA73" s="416"/>
      <c r="BB73" s="416"/>
      <c r="BC73" s="417"/>
      <c r="BD73" s="416" t="s">
        <v>50</v>
      </c>
      <c r="BE73" s="416"/>
      <c r="BF73" s="416"/>
      <c r="BG73" s="416"/>
      <c r="BH73" s="418"/>
    </row>
    <row r="74" spans="1:60" ht="12.95" customHeight="1" thickBot="1" x14ac:dyDescent="0.2">
      <c r="A74" s="310" t="s">
        <v>121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125</v>
      </c>
      <c r="L74" s="129" t="s">
        <v>127</v>
      </c>
      <c r="M74" s="129" t="s">
        <v>139</v>
      </c>
      <c r="N74" s="129" t="s">
        <v>126</v>
      </c>
      <c r="O74" s="130" t="s">
        <v>128</v>
      </c>
      <c r="P74" s="131" t="s">
        <v>125</v>
      </c>
      <c r="Q74" s="129" t="s">
        <v>127</v>
      </c>
      <c r="R74" s="129" t="s">
        <v>139</v>
      </c>
      <c r="S74" s="129" t="s">
        <v>126</v>
      </c>
      <c r="T74" s="130" t="s">
        <v>128</v>
      </c>
      <c r="U74" s="131" t="s">
        <v>125</v>
      </c>
      <c r="V74" s="129" t="s">
        <v>127</v>
      </c>
      <c r="W74" s="129" t="s">
        <v>139</v>
      </c>
      <c r="X74" s="129" t="s">
        <v>126</v>
      </c>
      <c r="Y74" s="130" t="s">
        <v>128</v>
      </c>
      <c r="Z74" s="131" t="s">
        <v>125</v>
      </c>
      <c r="AA74" s="129" t="s">
        <v>127</v>
      </c>
      <c r="AB74" s="129" t="s">
        <v>139</v>
      </c>
      <c r="AC74" s="129" t="s">
        <v>126</v>
      </c>
      <c r="AD74" s="130" t="s">
        <v>128</v>
      </c>
      <c r="AE74" s="131" t="s">
        <v>125</v>
      </c>
      <c r="AF74" s="129" t="s">
        <v>127</v>
      </c>
      <c r="AG74" s="129" t="s">
        <v>139</v>
      </c>
      <c r="AH74" s="129" t="s">
        <v>126</v>
      </c>
      <c r="AI74" s="130" t="s">
        <v>128</v>
      </c>
      <c r="AJ74" s="131" t="s">
        <v>125</v>
      </c>
      <c r="AK74" s="129" t="s">
        <v>127</v>
      </c>
      <c r="AL74" s="129" t="s">
        <v>139</v>
      </c>
      <c r="AM74" s="129" t="s">
        <v>126</v>
      </c>
      <c r="AN74" s="130" t="s">
        <v>128</v>
      </c>
      <c r="AO74" s="131" t="s">
        <v>125</v>
      </c>
      <c r="AP74" s="129" t="s">
        <v>127</v>
      </c>
      <c r="AQ74" s="129" t="s">
        <v>139</v>
      </c>
      <c r="AR74" s="129" t="s">
        <v>126</v>
      </c>
      <c r="AS74" s="130" t="s">
        <v>128</v>
      </c>
      <c r="AT74" s="131" t="s">
        <v>125</v>
      </c>
      <c r="AU74" s="129" t="s">
        <v>127</v>
      </c>
      <c r="AV74" s="129" t="s">
        <v>139</v>
      </c>
      <c r="AW74" s="129" t="s">
        <v>126</v>
      </c>
      <c r="AX74" s="130" t="s">
        <v>128</v>
      </c>
      <c r="AY74" s="131" t="s">
        <v>125</v>
      </c>
      <c r="AZ74" s="129" t="s">
        <v>127</v>
      </c>
      <c r="BA74" s="129" t="s">
        <v>139</v>
      </c>
      <c r="BB74" s="129" t="s">
        <v>126</v>
      </c>
      <c r="BC74" s="132" t="s">
        <v>128</v>
      </c>
      <c r="BD74" s="131" t="s">
        <v>125</v>
      </c>
      <c r="BE74" s="129" t="s">
        <v>127</v>
      </c>
      <c r="BF74" s="129" t="s">
        <v>139</v>
      </c>
      <c r="BG74" s="129" t="s">
        <v>126</v>
      </c>
      <c r="BH74" s="129" t="s">
        <v>128</v>
      </c>
    </row>
    <row r="75" spans="1:60" ht="12.95" customHeight="1" thickTop="1" x14ac:dyDescent="0.15">
      <c r="A75" s="311"/>
      <c r="B75" s="318" t="s">
        <v>29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29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29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29</v>
      </c>
      <c r="C78" s="379"/>
      <c r="D78" s="379"/>
      <c r="E78" s="379" t="s">
        <v>29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29</v>
      </c>
      <c r="C79" s="379"/>
      <c r="D79" s="379"/>
      <c r="E79" s="379"/>
      <c r="F79" s="379"/>
      <c r="G79" s="379"/>
      <c r="H79" s="379" t="s">
        <v>29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29</v>
      </c>
      <c r="F80" s="379"/>
      <c r="G80" s="379"/>
      <c r="H80" s="379" t="s">
        <v>29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29</v>
      </c>
      <c r="C81" s="379"/>
      <c r="D81" s="379"/>
      <c r="E81" s="379" t="s">
        <v>29</v>
      </c>
      <c r="F81" s="379"/>
      <c r="G81" s="379"/>
      <c r="H81" s="379" t="s">
        <v>29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6">
        <v>1</v>
      </c>
      <c r="L84" s="415" t="s">
        <v>54</v>
      </c>
      <c r="M84" s="416"/>
      <c r="N84" s="416"/>
      <c r="O84" s="419"/>
      <c r="P84" s="151">
        <v>2</v>
      </c>
      <c r="Q84" s="415" t="s">
        <v>55</v>
      </c>
      <c r="R84" s="416"/>
      <c r="S84" s="416"/>
      <c r="T84" s="419"/>
      <c r="U84" s="151">
        <v>3</v>
      </c>
      <c r="V84" s="415" t="s">
        <v>56</v>
      </c>
      <c r="W84" s="416"/>
      <c r="X84" s="416"/>
      <c r="Y84" s="419"/>
      <c r="Z84" s="151">
        <v>4</v>
      </c>
      <c r="AA84" s="415" t="s">
        <v>57</v>
      </c>
      <c r="AB84" s="416"/>
      <c r="AC84" s="416"/>
      <c r="AD84" s="419"/>
      <c r="AE84" s="151">
        <v>5</v>
      </c>
      <c r="AF84" s="415" t="s">
        <v>58</v>
      </c>
      <c r="AG84" s="416"/>
      <c r="AH84" s="416"/>
      <c r="AI84" s="419"/>
      <c r="AJ84" s="151">
        <v>6</v>
      </c>
      <c r="AK84" s="415" t="s">
        <v>134</v>
      </c>
      <c r="AL84" s="416"/>
      <c r="AM84" s="416"/>
      <c r="AN84" s="419"/>
      <c r="AO84" s="151">
        <v>7</v>
      </c>
      <c r="AP84" s="415" t="s">
        <v>135</v>
      </c>
      <c r="AQ84" s="416"/>
      <c r="AR84" s="416"/>
      <c r="AS84" s="419"/>
      <c r="AT84" s="151">
        <v>8</v>
      </c>
      <c r="AU84" s="415" t="s">
        <v>61</v>
      </c>
      <c r="AV84" s="416"/>
      <c r="AW84" s="416"/>
      <c r="AX84" s="419"/>
      <c r="AY84" s="151">
        <v>9</v>
      </c>
      <c r="AZ84" s="415" t="s">
        <v>62</v>
      </c>
      <c r="BA84" s="416"/>
      <c r="BB84" s="416"/>
      <c r="BC84" s="417"/>
      <c r="BD84" s="416" t="s">
        <v>50</v>
      </c>
      <c r="BE84" s="416"/>
      <c r="BF84" s="416"/>
      <c r="BG84" s="416"/>
      <c r="BH84" s="418"/>
    </row>
    <row r="85" spans="1:60" ht="12.95" customHeight="1" thickBot="1" x14ac:dyDescent="0.2">
      <c r="A85" s="428" t="s">
        <v>122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125</v>
      </c>
      <c r="L85" s="129" t="s">
        <v>127</v>
      </c>
      <c r="M85" s="129" t="s">
        <v>139</v>
      </c>
      <c r="N85" s="129" t="s">
        <v>126</v>
      </c>
      <c r="O85" s="130" t="s">
        <v>128</v>
      </c>
      <c r="P85" s="131" t="s">
        <v>125</v>
      </c>
      <c r="Q85" s="129" t="s">
        <v>127</v>
      </c>
      <c r="R85" s="129" t="s">
        <v>139</v>
      </c>
      <c r="S85" s="129" t="s">
        <v>126</v>
      </c>
      <c r="T85" s="130" t="s">
        <v>128</v>
      </c>
      <c r="U85" s="131" t="s">
        <v>125</v>
      </c>
      <c r="V85" s="129" t="s">
        <v>127</v>
      </c>
      <c r="W85" s="129" t="s">
        <v>139</v>
      </c>
      <c r="X85" s="129" t="s">
        <v>126</v>
      </c>
      <c r="Y85" s="130" t="s">
        <v>128</v>
      </c>
      <c r="Z85" s="131" t="s">
        <v>125</v>
      </c>
      <c r="AA85" s="129" t="s">
        <v>127</v>
      </c>
      <c r="AB85" s="129" t="s">
        <v>139</v>
      </c>
      <c r="AC85" s="129" t="s">
        <v>126</v>
      </c>
      <c r="AD85" s="130" t="s">
        <v>128</v>
      </c>
      <c r="AE85" s="131" t="s">
        <v>125</v>
      </c>
      <c r="AF85" s="129" t="s">
        <v>127</v>
      </c>
      <c r="AG85" s="129" t="s">
        <v>139</v>
      </c>
      <c r="AH85" s="129" t="s">
        <v>126</v>
      </c>
      <c r="AI85" s="130" t="s">
        <v>128</v>
      </c>
      <c r="AJ85" s="131" t="s">
        <v>125</v>
      </c>
      <c r="AK85" s="129" t="s">
        <v>127</v>
      </c>
      <c r="AL85" s="129" t="s">
        <v>139</v>
      </c>
      <c r="AM85" s="129" t="s">
        <v>126</v>
      </c>
      <c r="AN85" s="130" t="s">
        <v>128</v>
      </c>
      <c r="AO85" s="131" t="s">
        <v>125</v>
      </c>
      <c r="AP85" s="129" t="s">
        <v>127</v>
      </c>
      <c r="AQ85" s="129" t="s">
        <v>139</v>
      </c>
      <c r="AR85" s="129" t="s">
        <v>126</v>
      </c>
      <c r="AS85" s="130" t="s">
        <v>128</v>
      </c>
      <c r="AT85" s="131" t="s">
        <v>125</v>
      </c>
      <c r="AU85" s="129" t="s">
        <v>127</v>
      </c>
      <c r="AV85" s="129" t="s">
        <v>139</v>
      </c>
      <c r="AW85" s="129" t="s">
        <v>126</v>
      </c>
      <c r="AX85" s="130" t="s">
        <v>128</v>
      </c>
      <c r="AY85" s="131" t="s">
        <v>125</v>
      </c>
      <c r="AZ85" s="129" t="s">
        <v>127</v>
      </c>
      <c r="BA85" s="129" t="s">
        <v>139</v>
      </c>
      <c r="BB85" s="129" t="s">
        <v>126</v>
      </c>
      <c r="BC85" s="132" t="s">
        <v>128</v>
      </c>
      <c r="BD85" s="131" t="s">
        <v>125</v>
      </c>
      <c r="BE85" s="129" t="s">
        <v>127</v>
      </c>
      <c r="BF85" s="129" t="s">
        <v>139</v>
      </c>
      <c r="BG85" s="129" t="s">
        <v>126</v>
      </c>
      <c r="BH85" s="129" t="s">
        <v>128</v>
      </c>
    </row>
    <row r="86" spans="1:60" ht="12.95" customHeight="1" thickTop="1" x14ac:dyDescent="0.15">
      <c r="A86" s="428"/>
      <c r="B86" s="318" t="s">
        <v>29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29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29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29</v>
      </c>
      <c r="C89" s="379"/>
      <c r="D89" s="379"/>
      <c r="E89" s="379" t="s">
        <v>29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29</v>
      </c>
      <c r="C90" s="379"/>
      <c r="D90" s="379"/>
      <c r="E90" s="379"/>
      <c r="F90" s="379"/>
      <c r="G90" s="379"/>
      <c r="H90" s="379" t="s">
        <v>29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29</v>
      </c>
      <c r="F91" s="379"/>
      <c r="G91" s="379"/>
      <c r="H91" s="379" t="s">
        <v>29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29</v>
      </c>
      <c r="C92" s="379"/>
      <c r="D92" s="379"/>
      <c r="E92" s="379" t="s">
        <v>29</v>
      </c>
      <c r="F92" s="379"/>
      <c r="G92" s="379"/>
      <c r="H92" s="379" t="s">
        <v>29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6">
        <v>1</v>
      </c>
      <c r="L94" s="415" t="s">
        <v>54</v>
      </c>
      <c r="M94" s="416"/>
      <c r="N94" s="416"/>
      <c r="O94" s="419"/>
      <c r="P94" s="151">
        <v>2</v>
      </c>
      <c r="Q94" s="415" t="s">
        <v>55</v>
      </c>
      <c r="R94" s="416"/>
      <c r="S94" s="416"/>
      <c r="T94" s="419"/>
      <c r="U94" s="151">
        <v>3</v>
      </c>
      <c r="V94" s="415" t="s">
        <v>56</v>
      </c>
      <c r="W94" s="416"/>
      <c r="X94" s="416"/>
      <c r="Y94" s="419"/>
      <c r="Z94" s="151">
        <v>4</v>
      </c>
      <c r="AA94" s="415" t="s">
        <v>57</v>
      </c>
      <c r="AB94" s="416"/>
      <c r="AC94" s="416"/>
      <c r="AD94" s="419"/>
      <c r="AE94" s="151">
        <v>5</v>
      </c>
      <c r="AF94" s="415" t="s">
        <v>58</v>
      </c>
      <c r="AG94" s="416"/>
      <c r="AH94" s="416"/>
      <c r="AI94" s="419"/>
      <c r="AJ94" s="151">
        <v>6</v>
      </c>
      <c r="AK94" s="415" t="s">
        <v>134</v>
      </c>
      <c r="AL94" s="416"/>
      <c r="AM94" s="416"/>
      <c r="AN94" s="419"/>
      <c r="AO94" s="151">
        <v>7</v>
      </c>
      <c r="AP94" s="415" t="s">
        <v>135</v>
      </c>
      <c r="AQ94" s="416"/>
      <c r="AR94" s="416"/>
      <c r="AS94" s="419"/>
      <c r="AT94" s="151">
        <v>8</v>
      </c>
      <c r="AU94" s="415" t="s">
        <v>61</v>
      </c>
      <c r="AV94" s="416"/>
      <c r="AW94" s="416"/>
      <c r="AX94" s="419"/>
      <c r="AY94" s="151">
        <v>9</v>
      </c>
      <c r="AZ94" s="415" t="s">
        <v>62</v>
      </c>
      <c r="BA94" s="416"/>
      <c r="BB94" s="416"/>
      <c r="BC94" s="417"/>
      <c r="BD94" s="416" t="s">
        <v>50</v>
      </c>
      <c r="BE94" s="416"/>
      <c r="BF94" s="416"/>
      <c r="BG94" s="416"/>
      <c r="BH94" s="418"/>
    </row>
    <row r="95" spans="1:60" ht="12.95" customHeight="1" thickBot="1" x14ac:dyDescent="0.2">
      <c r="A95" s="426" t="s">
        <v>123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125</v>
      </c>
      <c r="L95" s="129" t="s">
        <v>127</v>
      </c>
      <c r="M95" s="129" t="s">
        <v>139</v>
      </c>
      <c r="N95" s="129" t="s">
        <v>126</v>
      </c>
      <c r="O95" s="130" t="s">
        <v>128</v>
      </c>
      <c r="P95" s="131" t="s">
        <v>125</v>
      </c>
      <c r="Q95" s="129" t="s">
        <v>127</v>
      </c>
      <c r="R95" s="129" t="s">
        <v>139</v>
      </c>
      <c r="S95" s="129" t="s">
        <v>126</v>
      </c>
      <c r="T95" s="130" t="s">
        <v>128</v>
      </c>
      <c r="U95" s="131" t="s">
        <v>125</v>
      </c>
      <c r="V95" s="129" t="s">
        <v>127</v>
      </c>
      <c r="W95" s="129" t="s">
        <v>139</v>
      </c>
      <c r="X95" s="129" t="s">
        <v>126</v>
      </c>
      <c r="Y95" s="130" t="s">
        <v>128</v>
      </c>
      <c r="Z95" s="131" t="s">
        <v>125</v>
      </c>
      <c r="AA95" s="129" t="s">
        <v>127</v>
      </c>
      <c r="AB95" s="129" t="s">
        <v>139</v>
      </c>
      <c r="AC95" s="129" t="s">
        <v>126</v>
      </c>
      <c r="AD95" s="130" t="s">
        <v>128</v>
      </c>
      <c r="AE95" s="131" t="s">
        <v>125</v>
      </c>
      <c r="AF95" s="129" t="s">
        <v>127</v>
      </c>
      <c r="AG95" s="129" t="s">
        <v>139</v>
      </c>
      <c r="AH95" s="129" t="s">
        <v>126</v>
      </c>
      <c r="AI95" s="130" t="s">
        <v>128</v>
      </c>
      <c r="AJ95" s="131" t="s">
        <v>125</v>
      </c>
      <c r="AK95" s="129" t="s">
        <v>127</v>
      </c>
      <c r="AL95" s="129" t="s">
        <v>139</v>
      </c>
      <c r="AM95" s="129" t="s">
        <v>126</v>
      </c>
      <c r="AN95" s="130" t="s">
        <v>128</v>
      </c>
      <c r="AO95" s="131" t="s">
        <v>125</v>
      </c>
      <c r="AP95" s="129" t="s">
        <v>127</v>
      </c>
      <c r="AQ95" s="129" t="s">
        <v>139</v>
      </c>
      <c r="AR95" s="129" t="s">
        <v>126</v>
      </c>
      <c r="AS95" s="130" t="s">
        <v>128</v>
      </c>
      <c r="AT95" s="131" t="s">
        <v>125</v>
      </c>
      <c r="AU95" s="129" t="s">
        <v>127</v>
      </c>
      <c r="AV95" s="129" t="s">
        <v>139</v>
      </c>
      <c r="AW95" s="129" t="s">
        <v>126</v>
      </c>
      <c r="AX95" s="130" t="s">
        <v>128</v>
      </c>
      <c r="AY95" s="131" t="s">
        <v>125</v>
      </c>
      <c r="AZ95" s="129" t="s">
        <v>127</v>
      </c>
      <c r="BA95" s="129" t="s">
        <v>139</v>
      </c>
      <c r="BB95" s="129" t="s">
        <v>126</v>
      </c>
      <c r="BC95" s="132" t="s">
        <v>128</v>
      </c>
      <c r="BD95" s="131" t="s">
        <v>125</v>
      </c>
      <c r="BE95" s="129" t="s">
        <v>127</v>
      </c>
      <c r="BF95" s="129" t="s">
        <v>139</v>
      </c>
      <c r="BG95" s="129" t="s">
        <v>126</v>
      </c>
      <c r="BH95" s="129" t="s">
        <v>128</v>
      </c>
    </row>
    <row r="96" spans="1:60" ht="12.95" customHeight="1" thickTop="1" x14ac:dyDescent="0.15">
      <c r="A96" s="426"/>
      <c r="B96" s="318" t="s">
        <v>29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29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29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29</v>
      </c>
      <c r="C99" s="379"/>
      <c r="D99" s="379"/>
      <c r="E99" s="379" t="s">
        <v>29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29</v>
      </c>
      <c r="C100" s="379"/>
      <c r="D100" s="379"/>
      <c r="E100" s="379"/>
      <c r="F100" s="379"/>
      <c r="G100" s="379"/>
      <c r="H100" s="379" t="s">
        <v>29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29</v>
      </c>
      <c r="F101" s="379"/>
      <c r="G101" s="379"/>
      <c r="H101" s="379" t="s">
        <v>29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29</v>
      </c>
      <c r="C102" s="379"/>
      <c r="D102" s="379"/>
      <c r="E102" s="379" t="s">
        <v>29</v>
      </c>
      <c r="F102" s="379"/>
      <c r="G102" s="379"/>
      <c r="H102" s="379" t="s">
        <v>29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6">
        <v>1</v>
      </c>
      <c r="L104" s="415" t="s">
        <v>54</v>
      </c>
      <c r="M104" s="416"/>
      <c r="N104" s="416"/>
      <c r="O104" s="419"/>
      <c r="P104" s="151">
        <v>2</v>
      </c>
      <c r="Q104" s="415" t="s">
        <v>55</v>
      </c>
      <c r="R104" s="416"/>
      <c r="S104" s="416"/>
      <c r="T104" s="419"/>
      <c r="U104" s="151">
        <v>3</v>
      </c>
      <c r="V104" s="415" t="s">
        <v>56</v>
      </c>
      <c r="W104" s="416"/>
      <c r="X104" s="416"/>
      <c r="Y104" s="419"/>
      <c r="Z104" s="151">
        <v>4</v>
      </c>
      <c r="AA104" s="415" t="s">
        <v>57</v>
      </c>
      <c r="AB104" s="416"/>
      <c r="AC104" s="416"/>
      <c r="AD104" s="419"/>
      <c r="AE104" s="151">
        <v>5</v>
      </c>
      <c r="AF104" s="415" t="s">
        <v>58</v>
      </c>
      <c r="AG104" s="416"/>
      <c r="AH104" s="416"/>
      <c r="AI104" s="419"/>
      <c r="AJ104" s="151">
        <v>6</v>
      </c>
      <c r="AK104" s="415" t="s">
        <v>134</v>
      </c>
      <c r="AL104" s="416"/>
      <c r="AM104" s="416"/>
      <c r="AN104" s="419"/>
      <c r="AO104" s="151">
        <v>7</v>
      </c>
      <c r="AP104" s="415" t="s">
        <v>135</v>
      </c>
      <c r="AQ104" s="416"/>
      <c r="AR104" s="416"/>
      <c r="AS104" s="419"/>
      <c r="AT104" s="151">
        <v>8</v>
      </c>
      <c r="AU104" s="415" t="s">
        <v>61</v>
      </c>
      <c r="AV104" s="416"/>
      <c r="AW104" s="416"/>
      <c r="AX104" s="419"/>
      <c r="AY104" s="151">
        <v>9</v>
      </c>
      <c r="AZ104" s="415" t="s">
        <v>62</v>
      </c>
      <c r="BA104" s="416"/>
      <c r="BB104" s="416"/>
      <c r="BC104" s="417"/>
      <c r="BD104" s="416" t="s">
        <v>50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125</v>
      </c>
      <c r="L105" s="129" t="s">
        <v>127</v>
      </c>
      <c r="M105" s="129" t="s">
        <v>139</v>
      </c>
      <c r="N105" s="129" t="s">
        <v>126</v>
      </c>
      <c r="O105" s="130" t="s">
        <v>128</v>
      </c>
      <c r="P105" s="131" t="s">
        <v>125</v>
      </c>
      <c r="Q105" s="129" t="s">
        <v>127</v>
      </c>
      <c r="R105" s="129" t="s">
        <v>139</v>
      </c>
      <c r="S105" s="129" t="s">
        <v>126</v>
      </c>
      <c r="T105" s="130" t="s">
        <v>128</v>
      </c>
      <c r="U105" s="131" t="s">
        <v>125</v>
      </c>
      <c r="V105" s="129" t="s">
        <v>127</v>
      </c>
      <c r="W105" s="129" t="s">
        <v>139</v>
      </c>
      <c r="X105" s="129" t="s">
        <v>126</v>
      </c>
      <c r="Y105" s="130" t="s">
        <v>128</v>
      </c>
      <c r="Z105" s="131" t="s">
        <v>125</v>
      </c>
      <c r="AA105" s="129" t="s">
        <v>127</v>
      </c>
      <c r="AB105" s="129" t="s">
        <v>139</v>
      </c>
      <c r="AC105" s="129" t="s">
        <v>126</v>
      </c>
      <c r="AD105" s="130" t="s">
        <v>128</v>
      </c>
      <c r="AE105" s="131" t="s">
        <v>125</v>
      </c>
      <c r="AF105" s="129" t="s">
        <v>127</v>
      </c>
      <c r="AG105" s="129" t="s">
        <v>139</v>
      </c>
      <c r="AH105" s="129" t="s">
        <v>126</v>
      </c>
      <c r="AI105" s="130" t="s">
        <v>128</v>
      </c>
      <c r="AJ105" s="131" t="s">
        <v>125</v>
      </c>
      <c r="AK105" s="129" t="s">
        <v>127</v>
      </c>
      <c r="AL105" s="129" t="s">
        <v>139</v>
      </c>
      <c r="AM105" s="129" t="s">
        <v>126</v>
      </c>
      <c r="AN105" s="130" t="s">
        <v>128</v>
      </c>
      <c r="AO105" s="131" t="s">
        <v>125</v>
      </c>
      <c r="AP105" s="129" t="s">
        <v>127</v>
      </c>
      <c r="AQ105" s="129" t="s">
        <v>139</v>
      </c>
      <c r="AR105" s="129" t="s">
        <v>126</v>
      </c>
      <c r="AS105" s="130" t="s">
        <v>128</v>
      </c>
      <c r="AT105" s="131" t="s">
        <v>125</v>
      </c>
      <c r="AU105" s="129" t="s">
        <v>127</v>
      </c>
      <c r="AV105" s="129" t="s">
        <v>139</v>
      </c>
      <c r="AW105" s="129" t="s">
        <v>126</v>
      </c>
      <c r="AX105" s="130" t="s">
        <v>128</v>
      </c>
      <c r="AY105" s="131" t="s">
        <v>125</v>
      </c>
      <c r="AZ105" s="129" t="s">
        <v>127</v>
      </c>
      <c r="BA105" s="129" t="s">
        <v>139</v>
      </c>
      <c r="BB105" s="129" t="s">
        <v>126</v>
      </c>
      <c r="BC105" s="132" t="s">
        <v>128</v>
      </c>
      <c r="BD105" s="131" t="s">
        <v>125</v>
      </c>
      <c r="BE105" s="129" t="s">
        <v>127</v>
      </c>
      <c r="BF105" s="129" t="s">
        <v>139</v>
      </c>
      <c r="BG105" s="129" t="s">
        <v>126</v>
      </c>
      <c r="BH105" s="129" t="s">
        <v>128</v>
      </c>
    </row>
    <row r="106" spans="1:60" ht="12.95" customHeight="1" thickTop="1" x14ac:dyDescent="0.15">
      <c r="A106" s="421"/>
      <c r="B106" s="423" t="s">
        <v>29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29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29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29</v>
      </c>
      <c r="C109" s="424"/>
      <c r="D109" s="424"/>
      <c r="E109" s="424" t="s">
        <v>29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29</v>
      </c>
      <c r="C110" s="424"/>
      <c r="D110" s="424"/>
      <c r="E110" s="424"/>
      <c r="F110" s="424"/>
      <c r="G110" s="424"/>
      <c r="H110" s="424" t="s">
        <v>29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29</v>
      </c>
      <c r="F111" s="424"/>
      <c r="G111" s="424"/>
      <c r="H111" s="424" t="s">
        <v>29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29</v>
      </c>
      <c r="C112" s="424"/>
      <c r="D112" s="424"/>
      <c r="E112" s="424" t="s">
        <v>29</v>
      </c>
      <c r="F112" s="424"/>
      <c r="G112" s="424"/>
      <c r="H112" s="424" t="s">
        <v>29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6">
        <v>1</v>
      </c>
      <c r="L114" s="415" t="s">
        <v>54</v>
      </c>
      <c r="M114" s="416"/>
      <c r="N114" s="416"/>
      <c r="O114" s="419"/>
      <c r="P114" s="151">
        <v>2</v>
      </c>
      <c r="Q114" s="415" t="s">
        <v>55</v>
      </c>
      <c r="R114" s="416"/>
      <c r="S114" s="416"/>
      <c r="T114" s="419"/>
      <c r="U114" s="151">
        <v>3</v>
      </c>
      <c r="V114" s="415" t="s">
        <v>56</v>
      </c>
      <c r="W114" s="416"/>
      <c r="X114" s="416"/>
      <c r="Y114" s="419"/>
      <c r="Z114" s="151">
        <v>4</v>
      </c>
      <c r="AA114" s="415" t="s">
        <v>57</v>
      </c>
      <c r="AB114" s="416"/>
      <c r="AC114" s="416"/>
      <c r="AD114" s="419"/>
      <c r="AE114" s="151">
        <v>5</v>
      </c>
      <c r="AF114" s="415" t="s">
        <v>58</v>
      </c>
      <c r="AG114" s="416"/>
      <c r="AH114" s="416"/>
      <c r="AI114" s="419"/>
      <c r="AJ114" s="151">
        <v>6</v>
      </c>
      <c r="AK114" s="415" t="s">
        <v>134</v>
      </c>
      <c r="AL114" s="416"/>
      <c r="AM114" s="416"/>
      <c r="AN114" s="419"/>
      <c r="AO114" s="151">
        <v>7</v>
      </c>
      <c r="AP114" s="415" t="s">
        <v>135</v>
      </c>
      <c r="AQ114" s="416"/>
      <c r="AR114" s="416"/>
      <c r="AS114" s="419"/>
      <c r="AT114" s="151">
        <v>8</v>
      </c>
      <c r="AU114" s="415" t="s">
        <v>61</v>
      </c>
      <c r="AV114" s="416"/>
      <c r="AW114" s="416"/>
      <c r="AX114" s="419"/>
      <c r="AY114" s="151">
        <v>9</v>
      </c>
      <c r="AZ114" s="415" t="s">
        <v>62</v>
      </c>
      <c r="BA114" s="416"/>
      <c r="BB114" s="416"/>
      <c r="BC114" s="417"/>
      <c r="BD114" s="416" t="s">
        <v>50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125</v>
      </c>
      <c r="L115" s="129" t="s">
        <v>127</v>
      </c>
      <c r="M115" s="129" t="s">
        <v>139</v>
      </c>
      <c r="N115" s="129" t="s">
        <v>126</v>
      </c>
      <c r="O115" s="130" t="s">
        <v>128</v>
      </c>
      <c r="P115" s="131" t="s">
        <v>125</v>
      </c>
      <c r="Q115" s="129" t="s">
        <v>127</v>
      </c>
      <c r="R115" s="129" t="s">
        <v>139</v>
      </c>
      <c r="S115" s="129" t="s">
        <v>126</v>
      </c>
      <c r="T115" s="130" t="s">
        <v>128</v>
      </c>
      <c r="U115" s="131" t="s">
        <v>125</v>
      </c>
      <c r="V115" s="129" t="s">
        <v>127</v>
      </c>
      <c r="W115" s="129" t="s">
        <v>139</v>
      </c>
      <c r="X115" s="129" t="s">
        <v>126</v>
      </c>
      <c r="Y115" s="130" t="s">
        <v>128</v>
      </c>
      <c r="Z115" s="131" t="s">
        <v>125</v>
      </c>
      <c r="AA115" s="129" t="s">
        <v>127</v>
      </c>
      <c r="AB115" s="129" t="s">
        <v>139</v>
      </c>
      <c r="AC115" s="129" t="s">
        <v>126</v>
      </c>
      <c r="AD115" s="130" t="s">
        <v>128</v>
      </c>
      <c r="AE115" s="131" t="s">
        <v>125</v>
      </c>
      <c r="AF115" s="129" t="s">
        <v>127</v>
      </c>
      <c r="AG115" s="129" t="s">
        <v>139</v>
      </c>
      <c r="AH115" s="129" t="s">
        <v>126</v>
      </c>
      <c r="AI115" s="130" t="s">
        <v>128</v>
      </c>
      <c r="AJ115" s="131" t="s">
        <v>125</v>
      </c>
      <c r="AK115" s="129" t="s">
        <v>127</v>
      </c>
      <c r="AL115" s="129" t="s">
        <v>139</v>
      </c>
      <c r="AM115" s="129" t="s">
        <v>126</v>
      </c>
      <c r="AN115" s="130" t="s">
        <v>128</v>
      </c>
      <c r="AO115" s="131" t="s">
        <v>125</v>
      </c>
      <c r="AP115" s="129" t="s">
        <v>127</v>
      </c>
      <c r="AQ115" s="129" t="s">
        <v>139</v>
      </c>
      <c r="AR115" s="129" t="s">
        <v>126</v>
      </c>
      <c r="AS115" s="130" t="s">
        <v>128</v>
      </c>
      <c r="AT115" s="131" t="s">
        <v>125</v>
      </c>
      <c r="AU115" s="129" t="s">
        <v>127</v>
      </c>
      <c r="AV115" s="129" t="s">
        <v>139</v>
      </c>
      <c r="AW115" s="129" t="s">
        <v>126</v>
      </c>
      <c r="AX115" s="130" t="s">
        <v>128</v>
      </c>
      <c r="AY115" s="131" t="s">
        <v>125</v>
      </c>
      <c r="AZ115" s="129" t="s">
        <v>127</v>
      </c>
      <c r="BA115" s="129" t="s">
        <v>139</v>
      </c>
      <c r="BB115" s="129" t="s">
        <v>126</v>
      </c>
      <c r="BC115" s="132" t="s">
        <v>128</v>
      </c>
      <c r="BD115" s="131" t="s">
        <v>125</v>
      </c>
      <c r="BE115" s="129" t="s">
        <v>127</v>
      </c>
      <c r="BF115" s="129" t="s">
        <v>139</v>
      </c>
      <c r="BG115" s="129" t="s">
        <v>126</v>
      </c>
      <c r="BH115" s="129" t="s">
        <v>128</v>
      </c>
    </row>
    <row r="116" spans="1:60" ht="12.95" customHeight="1" thickTop="1" x14ac:dyDescent="0.15">
      <c r="A116" s="421"/>
      <c r="B116" s="423" t="s">
        <v>29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29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29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29</v>
      </c>
      <c r="C119" s="424"/>
      <c r="D119" s="424"/>
      <c r="E119" s="424" t="s">
        <v>29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29</v>
      </c>
      <c r="C120" s="424"/>
      <c r="D120" s="424"/>
      <c r="E120" s="424"/>
      <c r="F120" s="424"/>
      <c r="G120" s="424"/>
      <c r="H120" s="424" t="s">
        <v>29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29</v>
      </c>
      <c r="F121" s="424"/>
      <c r="G121" s="424"/>
      <c r="H121" s="424" t="s">
        <v>29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29</v>
      </c>
      <c r="C122" s="424"/>
      <c r="D122" s="424"/>
      <c r="E122" s="424" t="s">
        <v>29</v>
      </c>
      <c r="F122" s="424"/>
      <c r="G122" s="424"/>
      <c r="H122" s="424" t="s">
        <v>29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2020-06-04T02:15:15Z</dcterms:created>
  <dcterms:modified xsi:type="dcterms:W3CDTF">2020-06-04T02:15:23Z</dcterms:modified>
</cp:coreProperties>
</file>