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0" windowWidth="20490" windowHeight="981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F13" i="33" l="1"/>
  <c r="O52" i="33"/>
  <c r="K46" i="33"/>
  <c r="G46" i="33"/>
  <c r="Q38" i="33"/>
  <c r="G32" i="33"/>
  <c r="O31" i="33"/>
  <c r="I25" i="33"/>
  <c r="G52" i="33"/>
  <c r="E38" i="33"/>
  <c r="J64" i="73" l="1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J68" i="36" l="1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84" i="48" s="1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I228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Q118" i="39"/>
  <c r="M171" i="39"/>
  <c r="O68" i="36"/>
  <c r="P152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Q118" i="36" s="1"/>
  <c r="F171" i="36"/>
  <c r="M171" i="36" s="1"/>
  <c r="F228" i="36"/>
  <c r="I228" i="36" s="1"/>
  <c r="F246" i="36"/>
  <c r="M246" i="36" s="1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M246" i="39" s="1"/>
  <c r="K256" i="39"/>
  <c r="K260" i="39"/>
  <c r="K264" i="39"/>
  <c r="S273" i="39"/>
  <c r="S277" i="39"/>
  <c r="S283" i="39"/>
  <c r="M101" i="36"/>
  <c r="Q101" i="36" s="1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H102" i="36" s="1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K210" i="36" s="1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36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Q118" i="42"/>
  <c r="L136" i="42"/>
  <c r="P152" i="42"/>
  <c r="M246" i="42"/>
  <c r="K266" i="45"/>
  <c r="H127" i="42"/>
  <c r="H143" i="42"/>
  <c r="H210" i="42"/>
  <c r="K210" i="42" s="1"/>
  <c r="F266" i="42"/>
  <c r="J266" i="42"/>
  <c r="N266" i="42"/>
  <c r="O266" i="42" s="1"/>
  <c r="G266" i="42"/>
  <c r="K272" i="42"/>
  <c r="S272" i="42"/>
  <c r="O61" i="45"/>
  <c r="G102" i="45"/>
  <c r="H101" i="45"/>
  <c r="Q118" i="45"/>
  <c r="H136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M171" i="45" s="1"/>
  <c r="H191" i="45"/>
  <c r="F228" i="45"/>
  <c r="I228" i="45" s="1"/>
  <c r="H246" i="45"/>
  <c r="K198" i="42"/>
  <c r="G44" i="45"/>
  <c r="G50" i="45"/>
  <c r="O59" i="45"/>
  <c r="J75" i="45"/>
  <c r="C84" i="45"/>
  <c r="J84" i="45" s="1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F118" i="45" s="1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K210" i="51"/>
  <c r="I228" i="51"/>
  <c r="M246" i="51"/>
  <c r="O60" i="48"/>
  <c r="L118" i="48"/>
  <c r="Q118" i="48" s="1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Q118" i="51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J84" i="54" s="1"/>
  <c r="L101" i="54"/>
  <c r="C118" i="54"/>
  <c r="F118" i="54" s="1"/>
  <c r="F284" i="45"/>
  <c r="K284" i="45" s="1"/>
  <c r="L101" i="48"/>
  <c r="Q101" i="48" s="1"/>
  <c r="F191" i="48"/>
  <c r="F266" i="48"/>
  <c r="K266" i="48" s="1"/>
  <c r="L101" i="51"/>
  <c r="Q101" i="51" s="1"/>
  <c r="I136" i="51"/>
  <c r="L136" i="51" s="1"/>
  <c r="I152" i="51"/>
  <c r="P152" i="51" s="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Q101" i="57"/>
  <c r="K210" i="57"/>
  <c r="K266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J84" i="57"/>
  <c r="Q118" i="57"/>
  <c r="O266" i="57"/>
  <c r="O60" i="54"/>
  <c r="C102" i="54"/>
  <c r="H102" i="54" s="1"/>
  <c r="C136" i="54"/>
  <c r="H136" i="54" s="1"/>
  <c r="H127" i="54"/>
  <c r="H128" i="54"/>
  <c r="H152" i="54"/>
  <c r="M171" i="54"/>
  <c r="K191" i="54"/>
  <c r="I228" i="54"/>
  <c r="M246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H102" i="61" s="1"/>
  <c r="C136" i="61"/>
  <c r="H136" i="61" s="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01" i="70" s="1"/>
  <c r="Q110" i="70"/>
  <c r="J118" i="70"/>
  <c r="P143" i="70"/>
  <c r="I152" i="70"/>
  <c r="F191" i="70"/>
  <c r="K191" i="70" s="1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I228" i="39" l="1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L136" i="32" s="1"/>
  <c r="P143" i="32"/>
  <c r="M241" i="32"/>
  <c r="F228" i="32"/>
  <c r="K207" i="32"/>
  <c r="I210" i="32"/>
  <c r="G210" i="32"/>
  <c r="K204" i="32"/>
  <c r="P147" i="32"/>
  <c r="H130" i="32"/>
  <c r="E36" i="32"/>
  <c r="Q118" i="32" l="1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<sst xmlns="http://schemas.openxmlformats.org/spreadsheetml/2006/main" count="20219" uniqueCount="238">
  <si>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</si>
  <si>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</si>
  <si>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</si>
  <si>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</si>
  <si>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</si>
  <si>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</si>
  <si>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</si>
  <si>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</si>
  <si>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</si>
  <si>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</si>
  <si>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</si>
  <si>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</si>
  <si>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</si>
  <si>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</si>
  <si>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</si>
  <si>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</si>
  <si>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</si>
  <si>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</si>
  <si>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</si>
  <si>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</si>
  <si>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</si>
  <si>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</si>
  <si>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</si>
  <si>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</si>
  <si>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</si>
  <si>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</si>
  <si>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</si>
  <si>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</si>
  <si>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</si>
  <si>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</si>
  <si>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</si>
  <si>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</si>
  <si>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</si>
  <si>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</si>
  <si>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</si>
  <si>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</si>
  <si>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</si>
  <si>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</si>
  <si>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</si>
  <si>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</si>
  <si>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</si>
  <si>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</si>
  <si>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</si>
  <si>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</si>
  <si>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</si>
  <si>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</si>
  <si>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</si>
  <si>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</si>
  <si>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</si>
  <si>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</si>
  <si>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</si>
  <si>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</si>
  <si>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</si>
  <si>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</si>
  <si>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</si>
  <si>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</si>
  <si>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</si>
  <si>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</si>
  <si>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</si>
  <si>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</si>
  <si>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</si>
  <si>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</si>
  <si>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</si>
  <si>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</si>
  <si>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</si>
  <si>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</si>
  <si>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</si>
  <si>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</si>
  <si>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</si>
  <si>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</si>
  <si>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</si>
  <si>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</si>
  <si>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</si>
  <si>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</si>
  <si>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</si>
  <si>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</si>
  <si>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</si>
  <si>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</si>
  <si>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</si>
  <si>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</si>
  <si>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</si>
  <si>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</si>
  <si>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</si>
  <si>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</si>
  <si>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</si>
  <si>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</si>
  <si>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</si>
  <si>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</si>
  <si>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</si>
  <si>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</si>
  <si>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</si>
  <si>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</si>
  <si>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</si>
  <si>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</si>
  <si>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</si>
  <si>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</si>
  <si>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</si>
  <si>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</si>
  <si>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</si>
  <si>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</si>
  <si>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</si>
  <si>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</si>
  <si>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</si>
  <si>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</si>
  <si>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</si>
  <si>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</si>
  <si>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</si>
  <si>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</si>
  <si>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</si>
  <si>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</si>
  <si>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</si>
  <si>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</si>
  <si>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</si>
  <si>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</si>
  <si>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</si>
  <si>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</si>
  <si>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</si>
  <si>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</si>
  <si>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</si>
  <si>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</si>
  <si>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</si>
  <si>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</si>
  <si>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</si>
  <si>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</si>
  <si>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</si>
  <si>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</si>
  <si>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</si>
  <si>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</si>
  <si>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</si>
  <si>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</si>
  <si>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</si>
  <si>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</si>
  <si>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</si>
  <si>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</si>
  <si>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</si>
  <si>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</si>
  <si>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</si>
  <si>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</si>
  <si>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</si>
  <si>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</si>
  <si>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</si>
  <si>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</si>
  <si>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</si>
  <si>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</si>
  <si>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</si>
  <si>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</si>
  <si>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</si>
  <si>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</si>
  <si>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</si>
  <si>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</si>
  <si>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</si>
  <si>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</si>
  <si>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</si>
  <si>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</si>
  <si>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</si>
  <si>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</si>
  <si>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</si>
  <si>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</si>
  <si>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</si>
  <si>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</si>
  <si>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</si>
  <si>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</si>
  <si>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</si>
  <si>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</si>
  <si>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</si>
  <si>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</si>
  <si>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</si>
  <si>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</si>
  <si>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</si>
  <si>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</si>
  <si>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</si>
  <si>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</si>
  <si>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</si>
  <si>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</si>
  <si>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</si>
  <si>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</si>
  <si>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</si>
  <si>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</si>
  <si>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</si>
  <si>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</si>
  <si>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</si>
  <si>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</si>
  <si>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</si>
  <si>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</si>
  <si>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</si>
  <si>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</si>
  <si>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</si>
  <si>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</si>
  <si>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</si>
  <si>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</si>
  <si>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</si>
  <si>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</si>
  <si>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</si>
  <si>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</si>
  <si>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</si>
  <si>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</si>
  <si>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</si>
  <si>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</si>
  <si>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</si>
  <si>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</si>
  <si>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</si>
  <si>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</si>
  <si>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</si>
  <si>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</si>
  <si>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</si>
  <si>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</si>
  <si>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</si>
  <si>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</si>
  <si>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</si>
  <si>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</si>
  <si>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</si>
  <si>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</si>
  <si>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</si>
  <si>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</si>
  <si>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</si>
  <si>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</si>
  <si>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</si>
  <si>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</si>
  <si>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</si>
  <si>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</si>
  <si>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</si>
  <si>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</si>
  <si>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</si>
  <si>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</si>
  <si>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</si>
  <si>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</si>
  <si>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</si>
  <si>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</si>
  <si>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</si>
  <si>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</si>
  <si>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</si>
  <si>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</si>
  <si>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</si>
  <si>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</si>
  <si>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カード類補記対応業務関係</t>
    <phoneticPr fontId="1"/>
  </si>
  <si>
    <t>東成区</t>
    <rPh sb="0" eb="2">
      <t>ヒガシナリ</t>
    </rPh>
    <rPh sb="2" eb="3">
      <t>ク</t>
    </rPh>
    <phoneticPr fontId="1"/>
  </si>
  <si>
    <t>月</t>
    <rPh sb="0" eb="1">
      <t>ゲツ</t>
    </rPh>
    <phoneticPr fontId="1"/>
  </si>
  <si>
    <t>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</si>
</sst>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17" name="角丸四角形 16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0" name="角丸四角形 1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21" name="角丸四角形 20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26" name="角丸四角形 25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9" name="角丸四角形 2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10</xdr:row>
      <xdr:rowOff>1381129</xdr:rowOff>
    </xdr:to>
    <xdr:sp macro="" textlink="">
      <xdr:nvSpPr>
        <xdr:cNvPr id="30" name="角丸四角形 29"/>
        <xdr:cNvSpPr/>
      </xdr:nvSpPr>
      <xdr:spPr>
        <a:xfrm>
          <a:off x="8660605" y="35723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2" name="下矢印 3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3" name="角丸四角形 32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4</xdr:row>
      <xdr:rowOff>154781</xdr:rowOff>
    </xdr:to>
    <xdr:sp macro="" textlink="">
      <xdr:nvSpPr>
        <xdr:cNvPr id="34" name="角丸四角形 33"/>
        <xdr:cNvSpPr/>
      </xdr:nvSpPr>
      <xdr:spPr>
        <a:xfrm>
          <a:off x="8660605" y="35723"/>
          <a:ext cx="5548312" cy="110965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5" name="下矢印 3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6" name="角丸四角形 3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35724</xdr:rowOff>
    </xdr:from>
    <xdr:to>
      <xdr:col>12</xdr:col>
      <xdr:colOff>607217</xdr:colOff>
      <xdr:row>4</xdr:row>
      <xdr:rowOff>11907</xdr:rowOff>
    </xdr:to>
    <xdr:sp macro="" textlink="">
      <xdr:nvSpPr>
        <xdr:cNvPr id="37" name="角丸四角形 36"/>
        <xdr:cNvSpPr/>
      </xdr:nvSpPr>
      <xdr:spPr>
        <a:xfrm>
          <a:off x="8660605" y="35724"/>
          <a:ext cx="5548312" cy="966783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A4" sqref="A4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8" t="s">
        <v>235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233</v>
      </c>
      <c r="C4" s="172">
        <v>1</v>
      </c>
      <c r="D4" s="172">
        <v>27</v>
      </c>
      <c r="E4" s="172" t="s">
        <v>236</v>
      </c>
    </row>
    <row r="5" spans="1:27" ht="15.95" customHeight="1" x14ac:dyDescent="0.15"/>
    <row r="6" spans="1:27" s="25" customFormat="1" ht="15.95" customHeight="1" x14ac:dyDescent="0.15">
      <c r="A6" s="208" t="s">
        <v>237</v>
      </c>
      <c r="B6" s="208" t="s">
        <v>37</v>
      </c>
      <c r="C6" s="189" t="s">
        <v>0</v>
      </c>
      <c r="D6" s="189" t="s">
        <v>1</v>
      </c>
      <c r="E6" s="189" t="s">
        <v>2</v>
      </c>
      <c r="F6" s="208" t="s">
        <v>8</v>
      </c>
      <c r="G6" s="208" t="s">
        <v>6</v>
      </c>
      <c r="H6" s="208" t="s">
        <v>9</v>
      </c>
      <c r="I6" s="183" t="s">
        <v>14</v>
      </c>
      <c r="J6" s="192"/>
      <c r="K6" s="183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9"/>
      <c r="B7" s="209"/>
      <c r="C7" s="190"/>
      <c r="D7" s="190"/>
      <c r="E7" s="190"/>
      <c r="F7" s="209"/>
      <c r="G7" s="209"/>
      <c r="H7" s="209"/>
      <c r="I7" s="184"/>
      <c r="J7" s="193"/>
      <c r="K7" s="184"/>
      <c r="L7" s="195" t="s">
        <v>45</v>
      </c>
      <c r="M7" s="195"/>
      <c r="N7" s="195"/>
      <c r="O7" s="195"/>
      <c r="P7" s="195"/>
      <c r="Q7" s="195"/>
      <c r="R7" s="195"/>
      <c r="S7" s="195" t="s">
        <v>44</v>
      </c>
      <c r="T7" s="195"/>
      <c r="U7" s="195"/>
      <c r="V7" s="195"/>
      <c r="W7" s="195"/>
      <c r="X7" s="195"/>
      <c r="Y7" s="195"/>
      <c r="Z7" s="195"/>
      <c r="AA7" s="196"/>
    </row>
    <row r="8" spans="1:27" s="25" customFormat="1" ht="15.95" customHeight="1" x14ac:dyDescent="0.15">
      <c r="A8" s="210"/>
      <c r="B8" s="210"/>
      <c r="C8" s="191"/>
      <c r="D8" s="191"/>
      <c r="E8" s="191"/>
      <c r="F8" s="210"/>
      <c r="G8" s="210"/>
      <c r="H8" s="210"/>
      <c r="I8" s="185"/>
      <c r="J8" s="194"/>
      <c r="K8" s="184"/>
      <c r="L8" s="186" t="s">
        <v>16</v>
      </c>
      <c r="M8" s="187"/>
      <c r="N8" s="187"/>
      <c r="O8" s="187"/>
      <c r="P8" s="187"/>
      <c r="Q8" s="187"/>
      <c r="R8" s="188"/>
      <c r="S8" s="186" t="s">
        <v>13</v>
      </c>
      <c r="T8" s="187"/>
      <c r="U8" s="187"/>
      <c r="V8" s="187"/>
      <c r="W8" s="187"/>
      <c r="X8" s="187"/>
      <c r="Y8" s="187"/>
      <c r="Z8" s="187"/>
      <c r="AA8" s="188"/>
    </row>
    <row r="9" spans="1:27" s="25" customFormat="1" ht="15.95" customHeight="1" x14ac:dyDescent="0.15">
      <c r="A9" s="197"/>
      <c r="B9" s="205" t="s">
        <v>38</v>
      </c>
      <c r="C9" s="180"/>
      <c r="D9" s="180"/>
      <c r="E9" s="180"/>
      <c r="F9" s="197"/>
      <c r="G9" s="202" t="s">
        <v>7</v>
      </c>
      <c r="H9" s="202" t="s">
        <v>39</v>
      </c>
      <c r="I9" s="200" t="s">
        <v>17</v>
      </c>
      <c r="J9" s="201"/>
      <c r="K9" s="184"/>
      <c r="L9" s="173" t="s">
        <v>26</v>
      </c>
      <c r="M9" s="174" t="s">
        <v>34</v>
      </c>
      <c r="N9" s="175"/>
      <c r="O9" s="175"/>
      <c r="P9" s="175"/>
      <c r="Q9" s="175"/>
      <c r="R9" s="170"/>
      <c r="S9" s="173" t="s">
        <v>27</v>
      </c>
      <c r="T9" s="174" t="s">
        <v>33</v>
      </c>
      <c r="U9" s="175"/>
      <c r="V9" s="175"/>
      <c r="W9" s="175"/>
      <c r="X9" s="175"/>
      <c r="Y9" s="175"/>
      <c r="Z9" s="175"/>
      <c r="AA9" s="176"/>
    </row>
    <row r="10" spans="1:27" s="25" customFormat="1" ht="15.95" customHeight="1" x14ac:dyDescent="0.15">
      <c r="A10" s="198"/>
      <c r="B10" s="206"/>
      <c r="C10" s="181"/>
      <c r="D10" s="181"/>
      <c r="E10" s="181"/>
      <c r="F10" s="198"/>
      <c r="G10" s="203"/>
      <c r="H10" s="203"/>
      <c r="I10" s="14"/>
      <c r="J10" s="31" t="s">
        <v>31</v>
      </c>
      <c r="K10" s="185"/>
      <c r="L10" s="173"/>
      <c r="M10" s="177"/>
      <c r="N10" s="178"/>
      <c r="O10" s="178"/>
      <c r="P10" s="178"/>
      <c r="Q10" s="178"/>
      <c r="R10" s="171"/>
      <c r="S10" s="173"/>
      <c r="T10" s="177"/>
      <c r="U10" s="178"/>
      <c r="V10" s="178"/>
      <c r="W10" s="178"/>
      <c r="X10" s="178"/>
      <c r="Y10" s="178"/>
      <c r="Z10" s="178"/>
      <c r="AA10" s="179"/>
    </row>
    <row r="11" spans="1:27" s="25" customFormat="1" ht="159.94999999999999" customHeight="1" x14ac:dyDescent="0.15">
      <c r="A11" s="199"/>
      <c r="B11" s="207"/>
      <c r="C11" s="182"/>
      <c r="D11" s="182"/>
      <c r="E11" s="182"/>
      <c r="F11" s="199"/>
      <c r="G11" s="204"/>
      <c r="H11" s="204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234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>
        <v>2</v>
      </c>
      <c r="D12" s="22">
        <v>1</v>
      </c>
      <c r="E12" s="22">
        <v>27</v>
      </c>
      <c r="F12" s="16" t="s">
        <v>236</v>
      </c>
      <c r="G12" s="23">
        <v>9</v>
      </c>
      <c r="H12" s="23">
        <v>4</v>
      </c>
      <c r="I12" s="16">
        <v>2</v>
      </c>
      <c r="J12" s="24"/>
      <c r="K12" s="13">
        <v>2</v>
      </c>
      <c r="L12" s="23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9">
        <v>0</v>
      </c>
      <c r="S12" s="23">
        <v>1</v>
      </c>
      <c r="T12" s="5">
        <v>0</v>
      </c>
      <c r="U12" s="6">
        <v>1</v>
      </c>
      <c r="V12" s="7">
        <v>0</v>
      </c>
      <c r="W12" s="8">
        <v>0</v>
      </c>
      <c r="X12" s="7">
        <v>3</v>
      </c>
      <c r="Y12" s="7">
        <v>0</v>
      </c>
      <c r="Z12" s="12">
        <v>1</v>
      </c>
      <c r="AA12" s="19">
        <v>5</v>
      </c>
    </row>
    <row r="13" spans="1:27" s="2" customFormat="1" ht="15.95" customHeight="1" x14ac:dyDescent="0.15">
      <c r="A13" s="1">
        <v>2</v>
      </c>
      <c r="B13" s="30">
        <v>1</v>
      </c>
      <c r="C13" s="21">
        <v>2</v>
      </c>
      <c r="D13" s="22">
        <v>1</v>
      </c>
      <c r="E13" s="22">
        <v>27</v>
      </c>
      <c r="F13" s="16" t="s">
        <v>236</v>
      </c>
      <c r="G13" s="23">
        <v>9</v>
      </c>
      <c r="H13" s="23">
        <v>5</v>
      </c>
      <c r="I13" s="16">
        <v>2</v>
      </c>
      <c r="J13" s="24"/>
      <c r="K13" s="13">
        <v>2</v>
      </c>
      <c r="L13" s="23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9">
        <v>0</v>
      </c>
      <c r="S13" s="23">
        <v>2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1</v>
      </c>
    </row>
    <row r="14" spans="1:27" s="2" customFormat="1" ht="15.95" customHeight="1" x14ac:dyDescent="0.15">
      <c r="A14" s="1">
        <v>3</v>
      </c>
      <c r="B14" s="30">
        <v>1</v>
      </c>
      <c r="C14" s="21">
        <v>2</v>
      </c>
      <c r="D14" s="22">
        <v>1</v>
      </c>
      <c r="E14" s="22">
        <v>27</v>
      </c>
      <c r="F14" s="16" t="s">
        <v>236</v>
      </c>
      <c r="G14" s="23">
        <v>9</v>
      </c>
      <c r="H14" s="23">
        <v>5</v>
      </c>
      <c r="I14" s="16">
        <v>1</v>
      </c>
      <c r="J14" s="24">
        <v>2</v>
      </c>
      <c r="K14" s="13">
        <v>3</v>
      </c>
      <c r="L14" s="23">
        <v>1</v>
      </c>
      <c r="M14" s="5">
        <v>0</v>
      </c>
      <c r="N14" s="6">
        <v>1</v>
      </c>
      <c r="O14" s="7">
        <v>1</v>
      </c>
      <c r="P14" s="8">
        <v>0</v>
      </c>
      <c r="Q14" s="7">
        <v>0</v>
      </c>
      <c r="R14" s="19">
        <v>2</v>
      </c>
      <c r="S14" s="23">
        <v>1</v>
      </c>
      <c r="T14" s="5">
        <v>0</v>
      </c>
      <c r="U14" s="6">
        <v>1</v>
      </c>
      <c r="V14" s="7">
        <v>2</v>
      </c>
      <c r="W14" s="8">
        <v>0</v>
      </c>
      <c r="X14" s="7">
        <v>4</v>
      </c>
      <c r="Y14" s="7">
        <v>2</v>
      </c>
      <c r="Z14" s="12">
        <v>0</v>
      </c>
      <c r="AA14" s="19">
        <v>9</v>
      </c>
    </row>
    <row r="15" spans="1:27" s="2" customFormat="1" ht="15.95" customHeight="1" x14ac:dyDescent="0.15">
      <c r="A15" s="1">
        <v>4</v>
      </c>
      <c r="B15" s="30">
        <v>1</v>
      </c>
      <c r="C15" s="21">
        <v>2</v>
      </c>
      <c r="D15" s="22">
        <v>1</v>
      </c>
      <c r="E15" s="22">
        <v>27</v>
      </c>
      <c r="F15" s="16" t="s">
        <v>236</v>
      </c>
      <c r="G15" s="23">
        <v>9</v>
      </c>
      <c r="H15" s="23">
        <v>8</v>
      </c>
      <c r="I15" s="16">
        <v>2</v>
      </c>
      <c r="J15" s="24"/>
      <c r="K15" s="13">
        <v>1</v>
      </c>
      <c r="L15" s="23">
        <v>1</v>
      </c>
      <c r="M15" s="5">
        <v>1</v>
      </c>
      <c r="N15" s="6">
        <v>0</v>
      </c>
      <c r="O15" s="7">
        <v>1</v>
      </c>
      <c r="P15" s="8">
        <v>0</v>
      </c>
      <c r="Q15" s="7">
        <v>0</v>
      </c>
      <c r="R15" s="19">
        <v>2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2</v>
      </c>
      <c r="D16" s="22">
        <v>1</v>
      </c>
      <c r="E16" s="22">
        <v>27</v>
      </c>
      <c r="F16" s="16" t="s">
        <v>236</v>
      </c>
      <c r="G16" s="23">
        <v>9</v>
      </c>
      <c r="H16" s="23">
        <v>6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1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2</v>
      </c>
      <c r="D17" s="22">
        <v>1</v>
      </c>
      <c r="E17" s="22">
        <v>27</v>
      </c>
      <c r="F17" s="16" t="s">
        <v>236</v>
      </c>
      <c r="G17" s="23">
        <v>9</v>
      </c>
      <c r="H17" s="23">
        <v>2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2</v>
      </c>
      <c r="D18" s="22">
        <v>1</v>
      </c>
      <c r="E18" s="22">
        <v>27</v>
      </c>
      <c r="F18" s="16" t="s">
        <v>236</v>
      </c>
      <c r="G18" s="23">
        <v>9</v>
      </c>
      <c r="H18" s="23">
        <v>8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1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2</v>
      </c>
      <c r="D19" s="22">
        <v>1</v>
      </c>
      <c r="E19" s="22">
        <v>27</v>
      </c>
      <c r="F19" s="16" t="s">
        <v>236</v>
      </c>
      <c r="G19" s="23">
        <v>9</v>
      </c>
      <c r="H19" s="23">
        <v>8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2</v>
      </c>
      <c r="D20" s="22">
        <v>1</v>
      </c>
      <c r="E20" s="22">
        <v>27</v>
      </c>
      <c r="F20" s="16" t="s">
        <v>236</v>
      </c>
      <c r="G20" s="23">
        <v>9</v>
      </c>
      <c r="H20" s="23">
        <v>4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2</v>
      </c>
      <c r="D21" s="22">
        <v>1</v>
      </c>
      <c r="E21" s="22">
        <v>27</v>
      </c>
      <c r="F21" s="16" t="s">
        <v>236</v>
      </c>
      <c r="G21" s="23">
        <v>9</v>
      </c>
      <c r="H21" s="23">
        <v>8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2</v>
      </c>
      <c r="D22" s="22">
        <v>1</v>
      </c>
      <c r="E22" s="22">
        <v>27</v>
      </c>
      <c r="F22" s="16" t="s">
        <v>236</v>
      </c>
      <c r="G22" s="23">
        <v>9</v>
      </c>
      <c r="H22" s="23">
        <v>2</v>
      </c>
      <c r="I22" s="16">
        <v>2</v>
      </c>
      <c r="J22" s="24"/>
      <c r="K22" s="13">
        <v>3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>
        <v>1</v>
      </c>
      <c r="T22" s="5">
        <v>0</v>
      </c>
      <c r="U22" s="6">
        <v>1</v>
      </c>
      <c r="V22" s="7">
        <v>0</v>
      </c>
      <c r="W22" s="8">
        <v>0</v>
      </c>
      <c r="X22" s="7">
        <v>1</v>
      </c>
      <c r="Y22" s="7">
        <v>2</v>
      </c>
      <c r="Z22" s="12">
        <v>0</v>
      </c>
      <c r="AA22" s="19">
        <v>4</v>
      </c>
    </row>
    <row r="23" spans="1:27" s="2" customFormat="1" ht="15.95" customHeight="1" x14ac:dyDescent="0.15">
      <c r="A23" s="1">
        <v>12</v>
      </c>
      <c r="B23" s="30">
        <v>1</v>
      </c>
      <c r="C23" s="21">
        <v>2</v>
      </c>
      <c r="D23" s="22">
        <v>1</v>
      </c>
      <c r="E23" s="22">
        <v>27</v>
      </c>
      <c r="F23" s="16" t="s">
        <v>236</v>
      </c>
      <c r="G23" s="23">
        <v>9</v>
      </c>
      <c r="H23" s="23">
        <v>3</v>
      </c>
      <c r="I23" s="16">
        <v>2</v>
      </c>
      <c r="J23" s="24"/>
      <c r="K23" s="13">
        <v>2</v>
      </c>
      <c r="L23" s="23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9">
        <v>0</v>
      </c>
      <c r="S23" s="23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1</v>
      </c>
    </row>
    <row r="24" spans="1:27" s="2" customFormat="1" ht="15.95" customHeight="1" x14ac:dyDescent="0.15">
      <c r="A24" s="1">
        <v>13</v>
      </c>
      <c r="B24" s="30">
        <v>1</v>
      </c>
      <c r="C24" s="21">
        <v>2</v>
      </c>
      <c r="D24" s="22">
        <v>1</v>
      </c>
      <c r="E24" s="22">
        <v>27</v>
      </c>
      <c r="F24" s="16" t="s">
        <v>236</v>
      </c>
      <c r="G24" s="23">
        <v>9</v>
      </c>
      <c r="H24" s="23">
        <v>6</v>
      </c>
      <c r="I24" s="16">
        <v>2</v>
      </c>
      <c r="J24" s="24"/>
      <c r="K24" s="13">
        <v>1</v>
      </c>
      <c r="L24" s="23">
        <v>1</v>
      </c>
      <c r="M24" s="5">
        <v>1</v>
      </c>
      <c r="N24" s="6">
        <v>0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2</v>
      </c>
      <c r="D25" s="22">
        <v>1</v>
      </c>
      <c r="E25" s="22">
        <v>27</v>
      </c>
      <c r="F25" s="16" t="s">
        <v>236</v>
      </c>
      <c r="G25" s="23">
        <v>9</v>
      </c>
      <c r="H25" s="23">
        <v>3</v>
      </c>
      <c r="I25" s="16">
        <v>2</v>
      </c>
      <c r="J25" s="24"/>
      <c r="K25" s="13">
        <v>2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2</v>
      </c>
      <c r="D26" s="22">
        <v>1</v>
      </c>
      <c r="E26" s="22">
        <v>27</v>
      </c>
      <c r="F26" s="16" t="s">
        <v>236</v>
      </c>
      <c r="G26" s="23">
        <v>9</v>
      </c>
      <c r="H26" s="23">
        <v>8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1</v>
      </c>
      <c r="P26" s="8">
        <v>0</v>
      </c>
      <c r="Q26" s="7">
        <v>0</v>
      </c>
      <c r="R26" s="19">
        <v>2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2</v>
      </c>
      <c r="D27" s="22">
        <v>1</v>
      </c>
      <c r="E27" s="22">
        <v>27</v>
      </c>
      <c r="F27" s="16" t="s">
        <v>236</v>
      </c>
      <c r="G27" s="23">
        <v>9</v>
      </c>
      <c r="H27" s="23">
        <v>3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2</v>
      </c>
      <c r="D28" s="22">
        <v>1</v>
      </c>
      <c r="E28" s="22">
        <v>27</v>
      </c>
      <c r="F28" s="16" t="s">
        <v>236</v>
      </c>
      <c r="G28" s="23">
        <v>9</v>
      </c>
      <c r="H28" s="23">
        <v>3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2</v>
      </c>
      <c r="D29" s="22">
        <v>1</v>
      </c>
      <c r="E29" s="22">
        <v>27</v>
      </c>
      <c r="F29" s="16" t="s">
        <v>236</v>
      </c>
      <c r="G29" s="23">
        <v>9</v>
      </c>
      <c r="H29" s="23">
        <v>6</v>
      </c>
      <c r="I29" s="16">
        <v>2</v>
      </c>
      <c r="J29" s="24"/>
      <c r="K29" s="13">
        <v>1</v>
      </c>
      <c r="L29" s="23">
        <v>1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2</v>
      </c>
      <c r="C30" s="21">
        <v>2</v>
      </c>
      <c r="D30" s="22">
        <v>1</v>
      </c>
      <c r="E30" s="22">
        <v>27</v>
      </c>
      <c r="F30" s="16" t="s">
        <v>236</v>
      </c>
      <c r="G30" s="23"/>
      <c r="H30" s="23"/>
      <c r="I30" s="16"/>
      <c r="J30" s="24"/>
      <c r="K30" s="13">
        <v>1</v>
      </c>
      <c r="L30" s="23">
        <v>5</v>
      </c>
      <c r="M30" s="5">
        <v>1</v>
      </c>
      <c r="N30" s="6">
        <v>1</v>
      </c>
      <c r="O30" s="7">
        <v>0</v>
      </c>
      <c r="P30" s="8">
        <v>0</v>
      </c>
      <c r="Q30" s="7">
        <v>0</v>
      </c>
      <c r="R30" s="19">
        <v>2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2</v>
      </c>
      <c r="D31" s="22">
        <v>1</v>
      </c>
      <c r="E31" s="22">
        <v>27</v>
      </c>
      <c r="F31" s="16" t="s">
        <v>236</v>
      </c>
      <c r="G31" s="23">
        <v>9</v>
      </c>
      <c r="H31" s="23">
        <v>7</v>
      </c>
      <c r="I31" s="16">
        <v>2</v>
      </c>
      <c r="J31" s="24"/>
      <c r="K31" s="13">
        <v>1</v>
      </c>
      <c r="L31" s="23">
        <v>1</v>
      </c>
      <c r="M31" s="5">
        <v>1</v>
      </c>
      <c r="N31" s="6">
        <v>0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2</v>
      </c>
      <c r="D32" s="22">
        <v>1</v>
      </c>
      <c r="E32" s="22">
        <v>27</v>
      </c>
      <c r="F32" s="16" t="s">
        <v>236</v>
      </c>
      <c r="G32" s="23">
        <v>9</v>
      </c>
      <c r="H32" s="23">
        <v>2</v>
      </c>
      <c r="I32" s="16">
        <v>2</v>
      </c>
      <c r="J32" s="24"/>
      <c r="K32" s="13">
        <v>3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>
        <v>1</v>
      </c>
      <c r="T32" s="5">
        <v>0</v>
      </c>
      <c r="U32" s="6">
        <v>1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1</v>
      </c>
    </row>
    <row r="33" spans="1:27" ht="15.95" customHeight="1" x14ac:dyDescent="0.15">
      <c r="A33" s="1">
        <v>22</v>
      </c>
      <c r="B33" s="30">
        <v>1</v>
      </c>
      <c r="C33" s="21">
        <v>2</v>
      </c>
      <c r="D33" s="22">
        <v>1</v>
      </c>
      <c r="E33" s="22">
        <v>27</v>
      </c>
      <c r="F33" s="16" t="s">
        <v>236</v>
      </c>
      <c r="G33" s="23">
        <v>9</v>
      </c>
      <c r="H33" s="23">
        <v>5</v>
      </c>
      <c r="I33" s="16">
        <v>2</v>
      </c>
      <c r="J33" s="24"/>
      <c r="K33" s="13">
        <v>1</v>
      </c>
      <c r="L33" s="23">
        <v>1</v>
      </c>
      <c r="M33" s="5">
        <v>1</v>
      </c>
      <c r="N33" s="6">
        <v>0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2</v>
      </c>
      <c r="D34" s="22">
        <v>1</v>
      </c>
      <c r="E34" s="22">
        <v>27</v>
      </c>
      <c r="F34" s="16" t="s">
        <v>236</v>
      </c>
      <c r="G34" s="23">
        <v>9</v>
      </c>
      <c r="H34" s="23">
        <v>3</v>
      </c>
      <c r="I34" s="16">
        <v>2</v>
      </c>
      <c r="J34" s="24"/>
      <c r="K34" s="13">
        <v>1</v>
      </c>
      <c r="L34" s="23">
        <v>2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2</v>
      </c>
      <c r="D35" s="22">
        <v>1</v>
      </c>
      <c r="E35" s="22">
        <v>27</v>
      </c>
      <c r="F35" s="16" t="s">
        <v>236</v>
      </c>
      <c r="G35" s="23">
        <v>9</v>
      </c>
      <c r="H35" s="23">
        <v>3</v>
      </c>
      <c r="I35" s="16">
        <v>2</v>
      </c>
      <c r="J35" s="24"/>
      <c r="K35" s="13">
        <v>3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>
        <v>1</v>
      </c>
      <c r="T35" s="5">
        <v>0</v>
      </c>
      <c r="U35" s="6">
        <v>2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2</v>
      </c>
    </row>
    <row r="36" spans="1:27" ht="15.95" customHeight="1" x14ac:dyDescent="0.15">
      <c r="A36" s="1">
        <v>25</v>
      </c>
      <c r="B36" s="30">
        <v>1</v>
      </c>
      <c r="C36" s="21">
        <v>2</v>
      </c>
      <c r="D36" s="22">
        <v>1</v>
      </c>
      <c r="E36" s="22">
        <v>27</v>
      </c>
      <c r="F36" s="16" t="s">
        <v>236</v>
      </c>
      <c r="G36" s="23">
        <v>9</v>
      </c>
      <c r="H36" s="23">
        <v>4</v>
      </c>
      <c r="I36" s="16">
        <v>2</v>
      </c>
      <c r="J36" s="24"/>
      <c r="K36" s="13">
        <v>3</v>
      </c>
      <c r="L36" s="23">
        <v>1</v>
      </c>
      <c r="M36" s="5">
        <v>2</v>
      </c>
      <c r="N36" s="6">
        <v>0</v>
      </c>
      <c r="O36" s="7">
        <v>0</v>
      </c>
      <c r="P36" s="8">
        <v>0</v>
      </c>
      <c r="Q36" s="7">
        <v>0</v>
      </c>
      <c r="R36" s="19">
        <v>2</v>
      </c>
      <c r="S36" s="23">
        <v>1</v>
      </c>
      <c r="T36" s="5">
        <v>1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1</v>
      </c>
    </row>
    <row r="37" spans="1:27" ht="15.95" customHeight="1" x14ac:dyDescent="0.15">
      <c r="A37" s="1">
        <v>26</v>
      </c>
      <c r="B37" s="30">
        <v>1</v>
      </c>
      <c r="C37" s="21">
        <v>2</v>
      </c>
      <c r="D37" s="22">
        <v>1</v>
      </c>
      <c r="E37" s="22">
        <v>27</v>
      </c>
      <c r="F37" s="16" t="s">
        <v>236</v>
      </c>
      <c r="G37" s="23">
        <v>9</v>
      </c>
      <c r="H37" s="23">
        <v>4</v>
      </c>
      <c r="I37" s="16">
        <v>2</v>
      </c>
      <c r="J37" s="24"/>
      <c r="K37" s="13">
        <v>2</v>
      </c>
      <c r="L37" s="23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9">
        <v>0</v>
      </c>
      <c r="S37" s="23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>
        <v>2</v>
      </c>
      <c r="D38" s="22">
        <v>1</v>
      </c>
      <c r="E38" s="22">
        <v>27</v>
      </c>
      <c r="F38" s="16" t="s">
        <v>236</v>
      </c>
      <c r="G38" s="23">
        <v>9</v>
      </c>
      <c r="H38" s="23">
        <v>2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>
        <v>2</v>
      </c>
      <c r="D39" s="22">
        <v>1</v>
      </c>
      <c r="E39" s="22">
        <v>27</v>
      </c>
      <c r="F39" s="16" t="s">
        <v>236</v>
      </c>
      <c r="G39" s="23">
        <v>9</v>
      </c>
      <c r="H39" s="23">
        <v>3</v>
      </c>
      <c r="I39" s="16">
        <v>2</v>
      </c>
      <c r="J39" s="24"/>
      <c r="K39" s="13">
        <v>2</v>
      </c>
      <c r="L39" s="23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9">
        <v>0</v>
      </c>
      <c r="S39" s="23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2">
        <v>0</v>
      </c>
      <c r="AA39" s="19">
        <v>1</v>
      </c>
    </row>
    <row r="40" spans="1:27" ht="15.95" customHeight="1" x14ac:dyDescent="0.15">
      <c r="A40" s="1">
        <v>29</v>
      </c>
      <c r="B40" s="30">
        <v>1</v>
      </c>
      <c r="C40" s="21">
        <v>2</v>
      </c>
      <c r="D40" s="22">
        <v>1</v>
      </c>
      <c r="E40" s="22">
        <v>27</v>
      </c>
      <c r="F40" s="16" t="s">
        <v>236</v>
      </c>
      <c r="G40" s="23">
        <v>9</v>
      </c>
      <c r="H40" s="23">
        <v>3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2</v>
      </c>
      <c r="T40" s="5">
        <v>0</v>
      </c>
      <c r="U40" s="6">
        <v>1</v>
      </c>
      <c r="V40" s="7">
        <v>0</v>
      </c>
      <c r="W40" s="8">
        <v>0</v>
      </c>
      <c r="X40" s="7">
        <v>3</v>
      </c>
      <c r="Y40" s="7">
        <v>0</v>
      </c>
      <c r="Z40" s="12">
        <v>0</v>
      </c>
      <c r="AA40" s="19">
        <v>4</v>
      </c>
    </row>
    <row r="41" spans="1:27" ht="15.95" customHeight="1" x14ac:dyDescent="0.15">
      <c r="A41" s="1">
        <v>30</v>
      </c>
      <c r="B41" s="30">
        <v>1</v>
      </c>
      <c r="C41" s="21">
        <v>2</v>
      </c>
      <c r="D41" s="22">
        <v>1</v>
      </c>
      <c r="E41" s="22">
        <v>27</v>
      </c>
      <c r="F41" s="16" t="s">
        <v>236</v>
      </c>
      <c r="G41" s="23">
        <v>9</v>
      </c>
      <c r="H41" s="23">
        <v>3</v>
      </c>
      <c r="I41" s="16">
        <v>2</v>
      </c>
      <c r="J41" s="24"/>
      <c r="K41" s="13">
        <v>1</v>
      </c>
      <c r="L41" s="23"/>
      <c r="M41" s="5">
        <v>1</v>
      </c>
      <c r="N41" s="6">
        <v>0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2</v>
      </c>
      <c r="D42" s="22">
        <v>1</v>
      </c>
      <c r="E42" s="22">
        <v>27</v>
      </c>
      <c r="F42" s="16" t="s">
        <v>236</v>
      </c>
      <c r="G42" s="23">
        <v>10</v>
      </c>
      <c r="H42" s="23">
        <v>4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1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2</v>
      </c>
      <c r="D43" s="22">
        <v>1</v>
      </c>
      <c r="E43" s="22">
        <v>27</v>
      </c>
      <c r="F43" s="16" t="s">
        <v>236</v>
      </c>
      <c r="G43" s="23">
        <v>10</v>
      </c>
      <c r="H43" s="23">
        <v>8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1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2</v>
      </c>
      <c r="D44" s="22">
        <v>1</v>
      </c>
      <c r="E44" s="22">
        <v>27</v>
      </c>
      <c r="F44" s="16" t="s">
        <v>236</v>
      </c>
      <c r="G44" s="23">
        <v>10</v>
      </c>
      <c r="H44" s="23">
        <v>5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2</v>
      </c>
      <c r="D45" s="22">
        <v>1</v>
      </c>
      <c r="E45" s="22">
        <v>27</v>
      </c>
      <c r="F45" s="16" t="s">
        <v>236</v>
      </c>
      <c r="G45" s="23">
        <v>10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2</v>
      </c>
      <c r="N45" s="6">
        <v>0</v>
      </c>
      <c r="O45" s="7">
        <v>0</v>
      </c>
      <c r="P45" s="8">
        <v>0</v>
      </c>
      <c r="Q45" s="7">
        <v>0</v>
      </c>
      <c r="R45" s="19">
        <v>2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2</v>
      </c>
      <c r="D46" s="22">
        <v>1</v>
      </c>
      <c r="E46" s="22">
        <v>27</v>
      </c>
      <c r="F46" s="16" t="s">
        <v>236</v>
      </c>
      <c r="G46" s="23">
        <v>10</v>
      </c>
      <c r="H46" s="23">
        <v>3</v>
      </c>
      <c r="I46" s="16">
        <v>2</v>
      </c>
      <c r="J46" s="24"/>
      <c r="K46" s="13">
        <v>1</v>
      </c>
      <c r="L46" s="23">
        <v>1</v>
      </c>
      <c r="M46" s="5">
        <v>1</v>
      </c>
      <c r="N46" s="6">
        <v>0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2</v>
      </c>
      <c r="D47" s="22">
        <v>1</v>
      </c>
      <c r="E47" s="22">
        <v>27</v>
      </c>
      <c r="F47" s="16" t="s">
        <v>236</v>
      </c>
      <c r="G47" s="23">
        <v>10</v>
      </c>
      <c r="H47" s="23">
        <v>3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2</v>
      </c>
      <c r="D48" s="22">
        <v>1</v>
      </c>
      <c r="E48" s="22">
        <v>27</v>
      </c>
      <c r="F48" s="16" t="s">
        <v>236</v>
      </c>
      <c r="G48" s="23">
        <v>10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2</v>
      </c>
      <c r="D49" s="22">
        <v>1</v>
      </c>
      <c r="E49" s="22">
        <v>27</v>
      </c>
      <c r="F49" s="16" t="s">
        <v>236</v>
      </c>
      <c r="G49" s="23">
        <v>10</v>
      </c>
      <c r="H49" s="23">
        <v>5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21">
        <v>2</v>
      </c>
      <c r="D50" s="22">
        <v>1</v>
      </c>
      <c r="E50" s="22">
        <v>27</v>
      </c>
      <c r="F50" s="16" t="s">
        <v>236</v>
      </c>
      <c r="G50" s="23">
        <v>10</v>
      </c>
      <c r="H50" s="23">
        <v>2</v>
      </c>
      <c r="I50" s="16">
        <v>2</v>
      </c>
      <c r="J50" s="24"/>
      <c r="K50" s="13">
        <v>2</v>
      </c>
      <c r="L50" s="23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1</v>
      </c>
      <c r="T50" s="5">
        <v>0</v>
      </c>
      <c r="U50" s="6">
        <v>1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1</v>
      </c>
    </row>
    <row r="51" spans="1:27" ht="15.95" customHeight="1" x14ac:dyDescent="0.15">
      <c r="A51" s="1">
        <v>40</v>
      </c>
      <c r="B51" s="30">
        <v>1</v>
      </c>
      <c r="C51" s="21">
        <v>2</v>
      </c>
      <c r="D51" s="22">
        <v>1</v>
      </c>
      <c r="E51" s="22">
        <v>27</v>
      </c>
      <c r="F51" s="16" t="s">
        <v>236</v>
      </c>
      <c r="G51" s="23">
        <v>10</v>
      </c>
      <c r="H51" s="23">
        <v>4</v>
      </c>
      <c r="I51" s="16">
        <v>2</v>
      </c>
      <c r="J51" s="24"/>
      <c r="K51" s="13">
        <v>3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>
        <v>1</v>
      </c>
      <c r="T51" s="5">
        <v>0</v>
      </c>
      <c r="U51" s="6">
        <v>1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1</v>
      </c>
    </row>
    <row r="52" spans="1:27" ht="15.95" customHeight="1" x14ac:dyDescent="0.15">
      <c r="A52" s="1">
        <v>41</v>
      </c>
      <c r="B52" s="30">
        <v>1</v>
      </c>
      <c r="C52" s="21">
        <v>2</v>
      </c>
      <c r="D52" s="22">
        <v>1</v>
      </c>
      <c r="E52" s="22">
        <v>27</v>
      </c>
      <c r="F52" s="16" t="s">
        <v>236</v>
      </c>
      <c r="G52" s="23">
        <v>10</v>
      </c>
      <c r="H52" s="23">
        <v>4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1</v>
      </c>
      <c r="S52" s="23">
        <v>1</v>
      </c>
      <c r="T52" s="5">
        <v>0</v>
      </c>
      <c r="U52" s="6">
        <v>1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1</v>
      </c>
    </row>
    <row r="53" spans="1:27" ht="15.95" customHeight="1" x14ac:dyDescent="0.15">
      <c r="A53" s="1">
        <v>42</v>
      </c>
      <c r="B53" s="30">
        <v>1</v>
      </c>
      <c r="C53" s="21">
        <v>2</v>
      </c>
      <c r="D53" s="22">
        <v>1</v>
      </c>
      <c r="E53" s="22">
        <v>27</v>
      </c>
      <c r="F53" s="16" t="s">
        <v>236</v>
      </c>
      <c r="G53" s="23">
        <v>10</v>
      </c>
      <c r="H53" s="23">
        <v>2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21">
        <v>2</v>
      </c>
      <c r="D54" s="22">
        <v>1</v>
      </c>
      <c r="E54" s="22">
        <v>27</v>
      </c>
      <c r="F54" s="16" t="s">
        <v>236</v>
      </c>
      <c r="G54" s="23">
        <v>10</v>
      </c>
      <c r="H54" s="23">
        <v>9</v>
      </c>
      <c r="I54" s="16">
        <v>2</v>
      </c>
      <c r="J54" s="24"/>
      <c r="K54" s="13">
        <v>2</v>
      </c>
      <c r="L54" s="23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9">
        <v>0</v>
      </c>
      <c r="S54" s="23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2</v>
      </c>
      <c r="Z54" s="12">
        <v>0</v>
      </c>
      <c r="AA54" s="19">
        <v>2</v>
      </c>
    </row>
    <row r="55" spans="1:27" ht="15.95" customHeight="1" x14ac:dyDescent="0.15">
      <c r="A55" s="1">
        <v>44</v>
      </c>
      <c r="B55" s="30">
        <v>1</v>
      </c>
      <c r="C55" s="21">
        <v>2</v>
      </c>
      <c r="D55" s="22">
        <v>1</v>
      </c>
      <c r="E55" s="22">
        <v>27</v>
      </c>
      <c r="F55" s="16" t="s">
        <v>236</v>
      </c>
      <c r="G55" s="23">
        <v>10</v>
      </c>
      <c r="H55" s="23">
        <v>6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2">
        <v>0</v>
      </c>
      <c r="AA55" s="19">
        <v>1</v>
      </c>
    </row>
    <row r="56" spans="1:27" ht="15.95" customHeight="1" x14ac:dyDescent="0.15">
      <c r="A56" s="1">
        <v>45</v>
      </c>
      <c r="B56" s="30">
        <v>1</v>
      </c>
      <c r="C56" s="21">
        <v>2</v>
      </c>
      <c r="D56" s="22">
        <v>1</v>
      </c>
      <c r="E56" s="22">
        <v>27</v>
      </c>
      <c r="F56" s="16" t="s">
        <v>236</v>
      </c>
      <c r="G56" s="23">
        <v>10</v>
      </c>
      <c r="H56" s="23">
        <v>4</v>
      </c>
      <c r="I56" s="16">
        <v>2</v>
      </c>
      <c r="J56" s="24"/>
      <c r="K56" s="13">
        <v>1</v>
      </c>
      <c r="L56" s="23">
        <v>1</v>
      </c>
      <c r="M56" s="5">
        <v>1</v>
      </c>
      <c r="N56" s="6">
        <v>0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2</v>
      </c>
      <c r="D57" s="22">
        <v>1</v>
      </c>
      <c r="E57" s="22">
        <v>27</v>
      </c>
      <c r="F57" s="16" t="s">
        <v>236</v>
      </c>
      <c r="G57" s="23">
        <v>10</v>
      </c>
      <c r="H57" s="23">
        <v>4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2</v>
      </c>
      <c r="D58" s="22">
        <v>1</v>
      </c>
      <c r="E58" s="22">
        <v>27</v>
      </c>
      <c r="F58" s="16" t="s">
        <v>236</v>
      </c>
      <c r="G58" s="23">
        <v>10</v>
      </c>
      <c r="H58" s="23">
        <v>5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2</v>
      </c>
      <c r="D59" s="22">
        <v>1</v>
      </c>
      <c r="E59" s="22">
        <v>27</v>
      </c>
      <c r="F59" s="16" t="s">
        <v>236</v>
      </c>
      <c r="G59" s="23">
        <v>10</v>
      </c>
      <c r="H59" s="23">
        <v>6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2</v>
      </c>
      <c r="D60" s="22">
        <v>1</v>
      </c>
      <c r="E60" s="22">
        <v>27</v>
      </c>
      <c r="F60" s="16" t="s">
        <v>236</v>
      </c>
      <c r="G60" s="23">
        <v>10</v>
      </c>
      <c r="H60" s="23">
        <v>5</v>
      </c>
      <c r="I60" s="16">
        <v>2</v>
      </c>
      <c r="J60" s="24"/>
      <c r="K60" s="13">
        <v>2</v>
      </c>
      <c r="L60" s="23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9">
        <v>0</v>
      </c>
      <c r="S60" s="23">
        <v>2</v>
      </c>
      <c r="T60" s="5">
        <v>1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1</v>
      </c>
    </row>
    <row r="61" spans="1:27" ht="15.95" customHeight="1" x14ac:dyDescent="0.15">
      <c r="A61" s="1">
        <v>50</v>
      </c>
      <c r="B61" s="30">
        <v>1</v>
      </c>
      <c r="C61" s="21">
        <v>2</v>
      </c>
      <c r="D61" s="22">
        <v>1</v>
      </c>
      <c r="E61" s="22">
        <v>27</v>
      </c>
      <c r="F61" s="16" t="s">
        <v>236</v>
      </c>
      <c r="G61" s="23">
        <v>10</v>
      </c>
      <c r="H61" s="23">
        <v>8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2</v>
      </c>
      <c r="D62" s="22">
        <v>1</v>
      </c>
      <c r="E62" s="22">
        <v>27</v>
      </c>
      <c r="F62" s="16" t="s">
        <v>236</v>
      </c>
      <c r="G62" s="23">
        <v>10</v>
      </c>
      <c r="H62" s="23">
        <v>3</v>
      </c>
      <c r="I62" s="16">
        <v>2</v>
      </c>
      <c r="J62" s="24"/>
      <c r="K62" s="13">
        <v>2</v>
      </c>
      <c r="L62" s="23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9">
        <v>0</v>
      </c>
      <c r="S62" s="23">
        <v>2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1</v>
      </c>
      <c r="Z62" s="12">
        <v>0</v>
      </c>
      <c r="AA62" s="19">
        <v>2</v>
      </c>
    </row>
    <row r="63" spans="1:27" ht="15.95" customHeight="1" x14ac:dyDescent="0.15">
      <c r="A63" s="1">
        <v>52</v>
      </c>
      <c r="B63" s="30">
        <v>1</v>
      </c>
      <c r="C63" s="21">
        <v>2</v>
      </c>
      <c r="D63" s="22">
        <v>1</v>
      </c>
      <c r="E63" s="22">
        <v>27</v>
      </c>
      <c r="F63" s="16" t="s">
        <v>236</v>
      </c>
      <c r="G63" s="23">
        <v>10</v>
      </c>
      <c r="H63" s="23">
        <v>1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1</v>
      </c>
      <c r="O63" s="7">
        <v>0</v>
      </c>
      <c r="P63" s="8">
        <v>0</v>
      </c>
      <c r="Q63" s="7">
        <v>0</v>
      </c>
      <c r="R63" s="19">
        <v>2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2</v>
      </c>
      <c r="D64" s="22">
        <v>1</v>
      </c>
      <c r="E64" s="22">
        <v>27</v>
      </c>
      <c r="F64" s="16" t="s">
        <v>236</v>
      </c>
      <c r="G64" s="23">
        <v>10</v>
      </c>
      <c r="H64" s="23">
        <v>2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2</v>
      </c>
      <c r="D65" s="22">
        <v>1</v>
      </c>
      <c r="E65" s="22">
        <v>27</v>
      </c>
      <c r="F65" s="16" t="s">
        <v>236</v>
      </c>
      <c r="G65" s="23">
        <v>10</v>
      </c>
      <c r="H65" s="23">
        <v>8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2</v>
      </c>
      <c r="D66" s="22">
        <v>1</v>
      </c>
      <c r="E66" s="22">
        <v>27</v>
      </c>
      <c r="F66" s="16" t="s">
        <v>236</v>
      </c>
      <c r="G66" s="23">
        <v>10</v>
      </c>
      <c r="H66" s="23">
        <v>3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2</v>
      </c>
      <c r="D67" s="22">
        <v>1</v>
      </c>
      <c r="E67" s="22">
        <v>27</v>
      </c>
      <c r="F67" s="16" t="s">
        <v>236</v>
      </c>
      <c r="G67" s="23">
        <v>10</v>
      </c>
      <c r="H67" s="23">
        <v>3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2</v>
      </c>
      <c r="D68" s="22">
        <v>1</v>
      </c>
      <c r="E68" s="22">
        <v>27</v>
      </c>
      <c r="F68" s="16" t="s">
        <v>236</v>
      </c>
      <c r="G68" s="23">
        <v>10</v>
      </c>
      <c r="H68" s="23">
        <v>5</v>
      </c>
      <c r="I68" s="16">
        <v>2</v>
      </c>
      <c r="J68" s="24"/>
      <c r="K68" s="13">
        <v>1</v>
      </c>
      <c r="L68" s="23">
        <v>1</v>
      </c>
      <c r="M68" s="5">
        <v>2</v>
      </c>
      <c r="N68" s="6">
        <v>1</v>
      </c>
      <c r="O68" s="7">
        <v>0</v>
      </c>
      <c r="P68" s="8">
        <v>0</v>
      </c>
      <c r="Q68" s="7">
        <v>0</v>
      </c>
      <c r="R68" s="19">
        <v>3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2</v>
      </c>
      <c r="D69" s="22">
        <v>1</v>
      </c>
      <c r="E69" s="22">
        <v>27</v>
      </c>
      <c r="F69" s="16" t="s">
        <v>236</v>
      </c>
      <c r="G69" s="23">
        <v>10</v>
      </c>
      <c r="H69" s="23">
        <v>6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2</v>
      </c>
      <c r="D70" s="22">
        <v>1</v>
      </c>
      <c r="E70" s="22">
        <v>27</v>
      </c>
      <c r="F70" s="16" t="s">
        <v>236</v>
      </c>
      <c r="G70" s="23">
        <v>10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/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2</v>
      </c>
      <c r="D71" s="22">
        <v>1</v>
      </c>
      <c r="E71" s="22">
        <v>27</v>
      </c>
      <c r="F71" s="16" t="s">
        <v>236</v>
      </c>
      <c r="G71" s="23">
        <v>10</v>
      </c>
      <c r="H71" s="23">
        <v>4</v>
      </c>
      <c r="I71" s="16">
        <v>2</v>
      </c>
      <c r="J71" s="24"/>
      <c r="K71" s="13">
        <v>1</v>
      </c>
      <c r="L71" s="23">
        <v>1</v>
      </c>
      <c r="M71" s="5">
        <v>1</v>
      </c>
      <c r="N71" s="6">
        <v>0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2</v>
      </c>
      <c r="D72" s="22">
        <v>1</v>
      </c>
      <c r="E72" s="22">
        <v>27</v>
      </c>
      <c r="F72" s="16" t="s">
        <v>236</v>
      </c>
      <c r="G72" s="23">
        <v>10</v>
      </c>
      <c r="H72" s="23">
        <v>2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2</v>
      </c>
      <c r="D73" s="22">
        <v>1</v>
      </c>
      <c r="E73" s="22">
        <v>27</v>
      </c>
      <c r="F73" s="16" t="s">
        <v>236</v>
      </c>
      <c r="G73" s="23">
        <v>10</v>
      </c>
      <c r="H73" s="23">
        <v>5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2</v>
      </c>
      <c r="D74" s="22">
        <v>1</v>
      </c>
      <c r="E74" s="22">
        <v>27</v>
      </c>
      <c r="F74" s="16" t="s">
        <v>236</v>
      </c>
      <c r="G74" s="23">
        <v>10</v>
      </c>
      <c r="H74" s="23">
        <v>2</v>
      </c>
      <c r="I74" s="16">
        <v>2</v>
      </c>
      <c r="J74" s="24"/>
      <c r="K74" s="13">
        <v>1</v>
      </c>
      <c r="L74" s="23">
        <v>2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2</v>
      </c>
      <c r="D75" s="22">
        <v>1</v>
      </c>
      <c r="E75" s="22">
        <v>27</v>
      </c>
      <c r="F75" s="16" t="s">
        <v>236</v>
      </c>
      <c r="G75" s="23">
        <v>10</v>
      </c>
      <c r="H75" s="23">
        <v>6</v>
      </c>
      <c r="I75" s="16">
        <v>2</v>
      </c>
      <c r="J75" s="24"/>
      <c r="K75" s="13">
        <v>1</v>
      </c>
      <c r="L75" s="23">
        <v>4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2</v>
      </c>
      <c r="D76" s="22">
        <v>1</v>
      </c>
      <c r="E76" s="22">
        <v>27</v>
      </c>
      <c r="F76" s="16" t="s">
        <v>236</v>
      </c>
      <c r="G76" s="23">
        <v>11</v>
      </c>
      <c r="H76" s="23">
        <v>6</v>
      </c>
      <c r="I76" s="16">
        <v>2</v>
      </c>
      <c r="J76" s="24"/>
      <c r="K76" s="13">
        <v>1</v>
      </c>
      <c r="L76" s="23">
        <v>1</v>
      </c>
      <c r="M76" s="5">
        <v>1</v>
      </c>
      <c r="N76" s="6">
        <v>0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2</v>
      </c>
      <c r="D77" s="22">
        <v>1</v>
      </c>
      <c r="E77" s="22">
        <v>27</v>
      </c>
      <c r="F77" s="16" t="s">
        <v>236</v>
      </c>
      <c r="G77" s="23">
        <v>11</v>
      </c>
      <c r="H77" s="23">
        <v>6</v>
      </c>
      <c r="I77" s="16">
        <v>2</v>
      </c>
      <c r="J77" s="24"/>
      <c r="K77" s="13">
        <v>1</v>
      </c>
      <c r="L77" s="23">
        <v>1</v>
      </c>
      <c r="M77" s="5">
        <v>1</v>
      </c>
      <c r="N77" s="6">
        <v>0</v>
      </c>
      <c r="O77" s="7">
        <v>1</v>
      </c>
      <c r="P77" s="8">
        <v>0</v>
      </c>
      <c r="Q77" s="7">
        <v>0</v>
      </c>
      <c r="R77" s="19">
        <v>2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2</v>
      </c>
      <c r="D78" s="22">
        <v>1</v>
      </c>
      <c r="E78" s="22">
        <v>27</v>
      </c>
      <c r="F78" s="16" t="s">
        <v>236</v>
      </c>
      <c r="G78" s="23">
        <v>11</v>
      </c>
      <c r="H78" s="23">
        <v>6</v>
      </c>
      <c r="I78" s="16">
        <v>2</v>
      </c>
      <c r="J78" s="24"/>
      <c r="K78" s="13">
        <v>1</v>
      </c>
      <c r="L78" s="23">
        <v>1</v>
      </c>
      <c r="M78" s="5">
        <v>1</v>
      </c>
      <c r="N78" s="6">
        <v>0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2</v>
      </c>
      <c r="D79" s="22">
        <v>1</v>
      </c>
      <c r="E79" s="22">
        <v>27</v>
      </c>
      <c r="F79" s="16" t="s">
        <v>236</v>
      </c>
      <c r="G79" s="23">
        <v>11</v>
      </c>
      <c r="H79" s="23">
        <v>3</v>
      </c>
      <c r="I79" s="16">
        <v>2</v>
      </c>
      <c r="J79" s="24"/>
      <c r="K79" s="13">
        <v>1</v>
      </c>
      <c r="L79" s="23">
        <v>1</v>
      </c>
      <c r="M79" s="5">
        <v>1</v>
      </c>
      <c r="N79" s="6">
        <v>0</v>
      </c>
      <c r="O79" s="7">
        <v>1</v>
      </c>
      <c r="P79" s="8">
        <v>0</v>
      </c>
      <c r="Q79" s="7">
        <v>0</v>
      </c>
      <c r="R79" s="19">
        <v>2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2</v>
      </c>
      <c r="D80" s="22">
        <v>1</v>
      </c>
      <c r="E80" s="22">
        <v>27</v>
      </c>
      <c r="F80" s="16" t="s">
        <v>236</v>
      </c>
      <c r="G80" s="23">
        <v>11</v>
      </c>
      <c r="H80" s="23">
        <v>5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2</v>
      </c>
      <c r="D81" s="22">
        <v>1</v>
      </c>
      <c r="E81" s="22">
        <v>27</v>
      </c>
      <c r="F81" s="16" t="s">
        <v>236</v>
      </c>
      <c r="G81" s="23">
        <v>11</v>
      </c>
      <c r="H81" s="23">
        <v>4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2</v>
      </c>
      <c r="D82" s="22">
        <v>1</v>
      </c>
      <c r="E82" s="22">
        <v>27</v>
      </c>
      <c r="F82" s="16" t="s">
        <v>236</v>
      </c>
      <c r="G82" s="23">
        <v>11</v>
      </c>
      <c r="H82" s="23">
        <v>9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2</v>
      </c>
      <c r="D83" s="22">
        <v>1</v>
      </c>
      <c r="E83" s="22">
        <v>27</v>
      </c>
      <c r="F83" s="16" t="s">
        <v>236</v>
      </c>
      <c r="G83" s="23">
        <v>11</v>
      </c>
      <c r="H83" s="23">
        <v>2</v>
      </c>
      <c r="I83" s="16">
        <v>2</v>
      </c>
      <c r="J83" s="24"/>
      <c r="K83" s="13">
        <v>3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>
        <v>1</v>
      </c>
      <c r="T83" s="5">
        <v>0</v>
      </c>
      <c r="U83" s="6">
        <v>1</v>
      </c>
      <c r="V83" s="7">
        <v>0</v>
      </c>
      <c r="W83" s="8">
        <v>0</v>
      </c>
      <c r="X83" s="7">
        <v>1</v>
      </c>
      <c r="Y83" s="7">
        <v>0</v>
      </c>
      <c r="Z83" s="12">
        <v>0</v>
      </c>
      <c r="AA83" s="19">
        <v>2</v>
      </c>
    </row>
    <row r="84" spans="1:27" ht="15.95" customHeight="1" x14ac:dyDescent="0.15">
      <c r="A84" s="1">
        <v>73</v>
      </c>
      <c r="B84" s="30">
        <v>1</v>
      </c>
      <c r="C84" s="21">
        <v>2</v>
      </c>
      <c r="D84" s="22">
        <v>1</v>
      </c>
      <c r="E84" s="22">
        <v>27</v>
      </c>
      <c r="F84" s="16" t="s">
        <v>236</v>
      </c>
      <c r="G84" s="23">
        <v>11</v>
      </c>
      <c r="H84" s="23">
        <v>4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2</v>
      </c>
      <c r="D85" s="22">
        <v>1</v>
      </c>
      <c r="E85" s="22">
        <v>27</v>
      </c>
      <c r="F85" s="16" t="s">
        <v>236</v>
      </c>
      <c r="G85" s="23">
        <v>11</v>
      </c>
      <c r="H85" s="23">
        <v>5</v>
      </c>
      <c r="I85" s="16">
        <v>2</v>
      </c>
      <c r="J85" s="24"/>
      <c r="K85" s="13">
        <v>3</v>
      </c>
      <c r="L85" s="23">
        <v>2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>
        <v>2</v>
      </c>
      <c r="T85" s="5">
        <v>0</v>
      </c>
      <c r="U85" s="6">
        <v>1</v>
      </c>
      <c r="V85" s="7">
        <v>0</v>
      </c>
      <c r="W85" s="8">
        <v>0</v>
      </c>
      <c r="X85" s="7">
        <v>1</v>
      </c>
      <c r="Y85" s="7">
        <v>0</v>
      </c>
      <c r="Z85" s="12">
        <v>0</v>
      </c>
      <c r="AA85" s="19">
        <v>2</v>
      </c>
    </row>
    <row r="86" spans="1:27" ht="15.95" customHeight="1" x14ac:dyDescent="0.15">
      <c r="A86" s="1">
        <v>75</v>
      </c>
      <c r="B86" s="30">
        <v>1</v>
      </c>
      <c r="C86" s="21">
        <v>2</v>
      </c>
      <c r="D86" s="22">
        <v>1</v>
      </c>
      <c r="E86" s="22">
        <v>27</v>
      </c>
      <c r="F86" s="16" t="s">
        <v>236</v>
      </c>
      <c r="G86" s="23">
        <v>11</v>
      </c>
      <c r="H86" s="23">
        <v>5</v>
      </c>
      <c r="I86" s="16">
        <v>2</v>
      </c>
      <c r="J86" s="24"/>
      <c r="K86" s="13">
        <v>1</v>
      </c>
      <c r="L86" s="23">
        <v>1</v>
      </c>
      <c r="M86" s="5">
        <v>1</v>
      </c>
      <c r="N86" s="6">
        <v>0</v>
      </c>
      <c r="O86" s="7">
        <v>1</v>
      </c>
      <c r="P86" s="8">
        <v>0</v>
      </c>
      <c r="Q86" s="7">
        <v>0</v>
      </c>
      <c r="R86" s="19">
        <v>2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2</v>
      </c>
      <c r="D87" s="22">
        <v>1</v>
      </c>
      <c r="E87" s="22">
        <v>27</v>
      </c>
      <c r="F87" s="16" t="s">
        <v>236</v>
      </c>
      <c r="G87" s="23">
        <v>11</v>
      </c>
      <c r="H87" s="23">
        <v>3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2</v>
      </c>
      <c r="D88" s="22">
        <v>1</v>
      </c>
      <c r="E88" s="22">
        <v>27</v>
      </c>
      <c r="F88" s="16" t="s">
        <v>236</v>
      </c>
      <c r="G88" s="23">
        <v>11</v>
      </c>
      <c r="H88" s="23">
        <v>6</v>
      </c>
      <c r="I88" s="16">
        <v>2</v>
      </c>
      <c r="J88" s="24"/>
      <c r="K88" s="13">
        <v>1</v>
      </c>
      <c r="L88" s="23">
        <v>1</v>
      </c>
      <c r="M88" s="5">
        <v>1</v>
      </c>
      <c r="N88" s="6">
        <v>0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2</v>
      </c>
      <c r="D89" s="22">
        <v>1</v>
      </c>
      <c r="E89" s="22">
        <v>27</v>
      </c>
      <c r="F89" s="16" t="s">
        <v>236</v>
      </c>
      <c r="G89" s="23">
        <v>11</v>
      </c>
      <c r="H89" s="23">
        <v>9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0</v>
      </c>
      <c r="O89" s="7">
        <v>1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2</v>
      </c>
      <c r="D90" s="22">
        <v>1</v>
      </c>
      <c r="E90" s="22">
        <v>27</v>
      </c>
      <c r="F90" s="16" t="s">
        <v>236</v>
      </c>
      <c r="G90" s="23">
        <v>11</v>
      </c>
      <c r="H90" s="23">
        <v>8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2</v>
      </c>
      <c r="D91" s="22">
        <v>1</v>
      </c>
      <c r="E91" s="22">
        <v>27</v>
      </c>
      <c r="F91" s="16" t="s">
        <v>236</v>
      </c>
      <c r="G91" s="23">
        <v>11</v>
      </c>
      <c r="H91" s="23">
        <v>2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2</v>
      </c>
      <c r="D92" s="22">
        <v>1</v>
      </c>
      <c r="E92" s="22">
        <v>27</v>
      </c>
      <c r="F92" s="16" t="s">
        <v>236</v>
      </c>
      <c r="G92" s="23">
        <v>11</v>
      </c>
      <c r="H92" s="23">
        <v>4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2</v>
      </c>
      <c r="D93" s="22">
        <v>1</v>
      </c>
      <c r="E93" s="22">
        <v>27</v>
      </c>
      <c r="F93" s="16" t="s">
        <v>236</v>
      </c>
      <c r="G93" s="23">
        <v>11</v>
      </c>
      <c r="H93" s="23">
        <v>2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2</v>
      </c>
      <c r="D94" s="22">
        <v>1</v>
      </c>
      <c r="E94" s="22">
        <v>27</v>
      </c>
      <c r="F94" s="16" t="s">
        <v>236</v>
      </c>
      <c r="G94" s="23">
        <v>11</v>
      </c>
      <c r="H94" s="23">
        <v>4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2</v>
      </c>
      <c r="D95" s="22">
        <v>1</v>
      </c>
      <c r="E95" s="22">
        <v>27</v>
      </c>
      <c r="F95" s="16" t="s">
        <v>236</v>
      </c>
      <c r="G95" s="23">
        <v>11</v>
      </c>
      <c r="H95" s="23">
        <v>8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>
        <v>2</v>
      </c>
      <c r="D96" s="22">
        <v>1</v>
      </c>
      <c r="E96" s="22">
        <v>27</v>
      </c>
      <c r="F96" s="16" t="s">
        <v>236</v>
      </c>
      <c r="G96" s="23">
        <v>11</v>
      </c>
      <c r="H96" s="23">
        <v>8</v>
      </c>
      <c r="I96" s="16">
        <v>2</v>
      </c>
      <c r="J96" s="24"/>
      <c r="K96" s="13">
        <v>3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23">
        <v>1</v>
      </c>
      <c r="T96" s="5">
        <v>0</v>
      </c>
      <c r="U96" s="6">
        <v>0</v>
      </c>
      <c r="V96" s="7">
        <v>1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>
        <v>2</v>
      </c>
      <c r="D97" s="22">
        <v>1</v>
      </c>
      <c r="E97" s="22">
        <v>27</v>
      </c>
      <c r="F97" s="16" t="s">
        <v>236</v>
      </c>
      <c r="G97" s="23">
        <v>11</v>
      </c>
      <c r="H97" s="23">
        <v>6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2</v>
      </c>
      <c r="T97" s="5">
        <v>0</v>
      </c>
      <c r="U97" s="6">
        <v>1</v>
      </c>
      <c r="V97" s="7">
        <v>0</v>
      </c>
      <c r="W97" s="8">
        <v>0</v>
      </c>
      <c r="X97" s="7">
        <v>1</v>
      </c>
      <c r="Y97" s="7">
        <v>0</v>
      </c>
      <c r="Z97" s="12">
        <v>0</v>
      </c>
      <c r="AA97" s="19">
        <v>2</v>
      </c>
    </row>
    <row r="98" spans="1:27" ht="15.95" customHeight="1" x14ac:dyDescent="0.15">
      <c r="A98" s="1">
        <v>87</v>
      </c>
      <c r="B98" s="30">
        <v>1</v>
      </c>
      <c r="C98" s="21">
        <v>2</v>
      </c>
      <c r="D98" s="22">
        <v>1</v>
      </c>
      <c r="E98" s="22">
        <v>27</v>
      </c>
      <c r="F98" s="16" t="s">
        <v>236</v>
      </c>
      <c r="G98" s="23">
        <v>11</v>
      </c>
      <c r="H98" s="23">
        <v>3</v>
      </c>
      <c r="I98" s="16">
        <v>2</v>
      </c>
      <c r="J98" s="24"/>
      <c r="K98" s="13">
        <v>1</v>
      </c>
      <c r="L98" s="23">
        <v>3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2</v>
      </c>
      <c r="D99" s="22">
        <v>1</v>
      </c>
      <c r="E99" s="22">
        <v>27</v>
      </c>
      <c r="F99" s="16" t="s">
        <v>236</v>
      </c>
      <c r="G99" s="23">
        <v>11</v>
      </c>
      <c r="H99" s="23">
        <v>8</v>
      </c>
      <c r="I99" s="16">
        <v>2</v>
      </c>
      <c r="J99" s="24"/>
      <c r="K99" s="13">
        <v>1</v>
      </c>
      <c r="L99" s="23">
        <v>2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2</v>
      </c>
      <c r="D100" s="22">
        <v>1</v>
      </c>
      <c r="E100" s="22">
        <v>27</v>
      </c>
      <c r="F100" s="16" t="s">
        <v>236</v>
      </c>
      <c r="G100" s="23">
        <v>11</v>
      </c>
      <c r="H100" s="23">
        <v>3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0</v>
      </c>
      <c r="O100" s="7">
        <v>1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2</v>
      </c>
      <c r="D101" s="22">
        <v>1</v>
      </c>
      <c r="E101" s="22">
        <v>27</v>
      </c>
      <c r="F101" s="16" t="s">
        <v>236</v>
      </c>
      <c r="G101" s="23">
        <v>11</v>
      </c>
      <c r="H101" s="23">
        <v>5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2</v>
      </c>
      <c r="S101" s="23">
        <v>2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1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>
        <v>2</v>
      </c>
      <c r="D102" s="22">
        <v>1</v>
      </c>
      <c r="E102" s="22">
        <v>27</v>
      </c>
      <c r="F102" s="16" t="s">
        <v>236</v>
      </c>
      <c r="G102" s="23">
        <v>11</v>
      </c>
      <c r="H102" s="23">
        <v>5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2</v>
      </c>
      <c r="D103" s="22">
        <v>1</v>
      </c>
      <c r="E103" s="22">
        <v>27</v>
      </c>
      <c r="F103" s="16" t="s">
        <v>236</v>
      </c>
      <c r="G103" s="23">
        <v>11</v>
      </c>
      <c r="H103" s="23">
        <v>2</v>
      </c>
      <c r="I103" s="16">
        <v>2</v>
      </c>
      <c r="J103" s="24"/>
      <c r="K103" s="13">
        <v>1</v>
      </c>
      <c r="L103" s="23">
        <v>1</v>
      </c>
      <c r="M103" s="5">
        <v>1</v>
      </c>
      <c r="N103" s="6">
        <v>0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2</v>
      </c>
      <c r="D104" s="22">
        <v>1</v>
      </c>
      <c r="E104" s="22">
        <v>27</v>
      </c>
      <c r="F104" s="16" t="s">
        <v>236</v>
      </c>
      <c r="G104" s="23">
        <v>11</v>
      </c>
      <c r="H104" s="23">
        <v>4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2</v>
      </c>
      <c r="D105" s="22">
        <v>1</v>
      </c>
      <c r="E105" s="22">
        <v>27</v>
      </c>
      <c r="F105" s="16" t="s">
        <v>236</v>
      </c>
      <c r="G105" s="23">
        <v>11</v>
      </c>
      <c r="H105" s="23">
        <v>4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0</v>
      </c>
      <c r="V105" s="7">
        <v>0</v>
      </c>
      <c r="W105" s="8">
        <v>0</v>
      </c>
      <c r="X105" s="7">
        <v>1</v>
      </c>
      <c r="Y105" s="7">
        <v>1</v>
      </c>
      <c r="Z105" s="12">
        <v>0</v>
      </c>
      <c r="AA105" s="19">
        <v>2</v>
      </c>
    </row>
    <row r="106" spans="1:27" ht="15.95" customHeight="1" x14ac:dyDescent="0.15">
      <c r="A106" s="1">
        <v>95</v>
      </c>
      <c r="B106" s="30">
        <v>1</v>
      </c>
      <c r="C106" s="21">
        <v>2</v>
      </c>
      <c r="D106" s="22">
        <v>1</v>
      </c>
      <c r="E106" s="22">
        <v>27</v>
      </c>
      <c r="F106" s="16" t="s">
        <v>236</v>
      </c>
      <c r="G106" s="23">
        <v>11</v>
      </c>
      <c r="H106" s="23">
        <v>6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>
        <v>2</v>
      </c>
      <c r="D107" s="22">
        <v>1</v>
      </c>
      <c r="E107" s="22">
        <v>27</v>
      </c>
      <c r="F107" s="16" t="s">
        <v>236</v>
      </c>
      <c r="G107" s="23">
        <v>11</v>
      </c>
      <c r="H107" s="23">
        <v>6</v>
      </c>
      <c r="I107" s="16">
        <v>2</v>
      </c>
      <c r="J107" s="24"/>
      <c r="K107" s="13">
        <v>1</v>
      </c>
      <c r="L107" s="23">
        <v>3</v>
      </c>
      <c r="M107" s="5">
        <v>1</v>
      </c>
      <c r="N107" s="6">
        <v>1</v>
      </c>
      <c r="O107" s="7">
        <v>0</v>
      </c>
      <c r="P107" s="8">
        <v>0</v>
      </c>
      <c r="Q107" s="7">
        <v>0</v>
      </c>
      <c r="R107" s="19">
        <v>2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2</v>
      </c>
      <c r="D108" s="22">
        <v>1</v>
      </c>
      <c r="E108" s="22">
        <v>27</v>
      </c>
      <c r="F108" s="16" t="s">
        <v>236</v>
      </c>
      <c r="G108" s="23">
        <v>12</v>
      </c>
      <c r="H108" s="23">
        <v>4</v>
      </c>
      <c r="I108" s="16">
        <v>2</v>
      </c>
      <c r="J108" s="24"/>
      <c r="K108" s="13">
        <v>1</v>
      </c>
      <c r="L108" s="23">
        <v>1</v>
      </c>
      <c r="M108" s="5">
        <v>1</v>
      </c>
      <c r="N108" s="6">
        <v>0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2</v>
      </c>
      <c r="D109" s="22">
        <v>1</v>
      </c>
      <c r="E109" s="22">
        <v>27</v>
      </c>
      <c r="F109" s="16" t="s">
        <v>236</v>
      </c>
      <c r="G109" s="23">
        <v>12</v>
      </c>
      <c r="H109" s="23">
        <v>4</v>
      </c>
      <c r="I109" s="16">
        <v>2</v>
      </c>
      <c r="J109" s="24"/>
      <c r="K109" s="13">
        <v>1</v>
      </c>
      <c r="L109" s="23">
        <v>1</v>
      </c>
      <c r="M109" s="5">
        <v>1</v>
      </c>
      <c r="N109" s="6">
        <v>0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2</v>
      </c>
      <c r="D110" s="22">
        <v>1</v>
      </c>
      <c r="E110" s="22">
        <v>27</v>
      </c>
      <c r="F110" s="16" t="s">
        <v>236</v>
      </c>
      <c r="G110" s="23">
        <v>12</v>
      </c>
      <c r="H110" s="23">
        <v>3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2</v>
      </c>
      <c r="D111" s="22">
        <v>1</v>
      </c>
      <c r="E111" s="22">
        <v>27</v>
      </c>
      <c r="F111" s="16" t="s">
        <v>236</v>
      </c>
      <c r="G111" s="23">
        <v>12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1</v>
      </c>
      <c r="N111" s="6">
        <v>0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2</v>
      </c>
      <c r="D112" s="22">
        <v>1</v>
      </c>
      <c r="E112" s="22">
        <v>27</v>
      </c>
      <c r="F112" s="16" t="s">
        <v>236</v>
      </c>
      <c r="G112" s="23">
        <v>12</v>
      </c>
      <c r="H112" s="23">
        <v>2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2</v>
      </c>
      <c r="D113" s="22">
        <v>1</v>
      </c>
      <c r="E113" s="22">
        <v>27</v>
      </c>
      <c r="F113" s="16" t="s">
        <v>236</v>
      </c>
      <c r="G113" s="23">
        <v>12</v>
      </c>
      <c r="H113" s="23">
        <v>3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2</v>
      </c>
      <c r="D114" s="22">
        <v>1</v>
      </c>
      <c r="E114" s="22">
        <v>27</v>
      </c>
      <c r="F114" s="16" t="s">
        <v>236</v>
      </c>
      <c r="G114" s="23">
        <v>12</v>
      </c>
      <c r="H114" s="23">
        <v>4</v>
      </c>
      <c r="I114" s="16">
        <v>2</v>
      </c>
      <c r="J114" s="24"/>
      <c r="K114" s="13">
        <v>1</v>
      </c>
      <c r="L114" s="23">
        <v>3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2</v>
      </c>
      <c r="D115" s="22">
        <v>1</v>
      </c>
      <c r="E115" s="22">
        <v>27</v>
      </c>
      <c r="F115" s="16" t="s">
        <v>236</v>
      </c>
      <c r="G115" s="23">
        <v>12</v>
      </c>
      <c r="H115" s="23">
        <v>3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2</v>
      </c>
      <c r="D116" s="22">
        <v>1</v>
      </c>
      <c r="E116" s="22">
        <v>27</v>
      </c>
      <c r="F116" s="16" t="s">
        <v>236</v>
      </c>
      <c r="G116" s="23">
        <v>12</v>
      </c>
      <c r="H116" s="23">
        <v>5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2</v>
      </c>
      <c r="D117" s="22">
        <v>1</v>
      </c>
      <c r="E117" s="22">
        <v>27</v>
      </c>
      <c r="F117" s="16" t="s">
        <v>236</v>
      </c>
      <c r="G117" s="23">
        <v>12</v>
      </c>
      <c r="H117" s="23">
        <v>5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0</v>
      </c>
      <c r="O117" s="7">
        <v>1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2</v>
      </c>
      <c r="D118" s="22">
        <v>1</v>
      </c>
      <c r="E118" s="22">
        <v>27</v>
      </c>
      <c r="F118" s="16" t="s">
        <v>236</v>
      </c>
      <c r="G118" s="23">
        <v>12</v>
      </c>
      <c r="H118" s="23">
        <v>8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0</v>
      </c>
      <c r="O118" s="7">
        <v>1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2</v>
      </c>
      <c r="D119" s="22">
        <v>1</v>
      </c>
      <c r="E119" s="22">
        <v>27</v>
      </c>
      <c r="F119" s="16" t="s">
        <v>236</v>
      </c>
      <c r="G119" s="23">
        <v>12</v>
      </c>
      <c r="H119" s="23">
        <v>8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0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2</v>
      </c>
      <c r="D120" s="22">
        <v>1</v>
      </c>
      <c r="E120" s="22">
        <v>27</v>
      </c>
      <c r="F120" s="16" t="s">
        <v>236</v>
      </c>
      <c r="G120" s="23">
        <v>12</v>
      </c>
      <c r="H120" s="23">
        <v>4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2</v>
      </c>
      <c r="D121" s="22">
        <v>1</v>
      </c>
      <c r="E121" s="22">
        <v>27</v>
      </c>
      <c r="F121" s="16" t="s">
        <v>236</v>
      </c>
      <c r="G121" s="23">
        <v>12</v>
      </c>
      <c r="H121" s="23">
        <v>3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2</v>
      </c>
      <c r="D122" s="22">
        <v>1</v>
      </c>
      <c r="E122" s="22">
        <v>27</v>
      </c>
      <c r="F122" s="16" t="s">
        <v>236</v>
      </c>
      <c r="G122" s="23">
        <v>12</v>
      </c>
      <c r="H122" s="23">
        <v>4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2</v>
      </c>
      <c r="D123" s="22">
        <v>1</v>
      </c>
      <c r="E123" s="22">
        <v>27</v>
      </c>
      <c r="F123" s="16" t="s">
        <v>236</v>
      </c>
      <c r="G123" s="23">
        <v>12</v>
      </c>
      <c r="H123" s="23">
        <v>6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2</v>
      </c>
      <c r="D124" s="22">
        <v>1</v>
      </c>
      <c r="E124" s="22">
        <v>27</v>
      </c>
      <c r="F124" s="16" t="s">
        <v>236</v>
      </c>
      <c r="G124" s="23">
        <v>12</v>
      </c>
      <c r="H124" s="23">
        <v>2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1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>
        <v>2</v>
      </c>
      <c r="D125" s="22">
        <v>1</v>
      </c>
      <c r="E125" s="22">
        <v>27</v>
      </c>
      <c r="F125" s="16" t="s">
        <v>236</v>
      </c>
      <c r="G125" s="23">
        <v>12</v>
      </c>
      <c r="H125" s="23">
        <v>2</v>
      </c>
      <c r="I125" s="16">
        <v>2</v>
      </c>
      <c r="J125" s="24"/>
      <c r="K125" s="13">
        <v>2</v>
      </c>
      <c r="L125" s="23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9">
        <v>0</v>
      </c>
      <c r="S125" s="23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2">
        <v>0</v>
      </c>
      <c r="AA125" s="19">
        <v>1</v>
      </c>
    </row>
    <row r="126" spans="1:27" ht="15.95" customHeight="1" x14ac:dyDescent="0.15">
      <c r="A126" s="1">
        <v>115</v>
      </c>
      <c r="B126" s="30">
        <v>1</v>
      </c>
      <c r="C126" s="21">
        <v>2</v>
      </c>
      <c r="D126" s="22">
        <v>1</v>
      </c>
      <c r="E126" s="22">
        <v>27</v>
      </c>
      <c r="F126" s="16" t="s">
        <v>236</v>
      </c>
      <c r="G126" s="23">
        <v>12</v>
      </c>
      <c r="H126" s="23">
        <v>4</v>
      </c>
      <c r="I126" s="16">
        <v>2</v>
      </c>
      <c r="J126" s="24"/>
      <c r="K126" s="13">
        <v>2</v>
      </c>
      <c r="L126" s="23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9">
        <v>0</v>
      </c>
      <c r="S126" s="23">
        <v>3</v>
      </c>
      <c r="T126" s="5">
        <v>1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1</v>
      </c>
    </row>
    <row r="127" spans="1:27" ht="15.95" customHeight="1" x14ac:dyDescent="0.15">
      <c r="A127" s="1">
        <v>116</v>
      </c>
      <c r="B127" s="30">
        <v>1</v>
      </c>
      <c r="C127" s="21">
        <v>2</v>
      </c>
      <c r="D127" s="22">
        <v>1</v>
      </c>
      <c r="E127" s="22">
        <v>27</v>
      </c>
      <c r="F127" s="16" t="s">
        <v>236</v>
      </c>
      <c r="G127" s="23">
        <v>12</v>
      </c>
      <c r="H127" s="23">
        <v>7</v>
      </c>
      <c r="I127" s="16">
        <v>2</v>
      </c>
      <c r="J127" s="24"/>
      <c r="K127" s="13">
        <v>2</v>
      </c>
      <c r="L127" s="23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1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1</v>
      </c>
      <c r="Z127" s="12">
        <v>0</v>
      </c>
      <c r="AA127" s="19">
        <v>1</v>
      </c>
    </row>
    <row r="128" spans="1:27" ht="15.95" customHeight="1" x14ac:dyDescent="0.15">
      <c r="A128" s="1">
        <v>117</v>
      </c>
      <c r="B128" s="30">
        <v>1</v>
      </c>
      <c r="C128" s="21">
        <v>2</v>
      </c>
      <c r="D128" s="22">
        <v>1</v>
      </c>
      <c r="E128" s="22">
        <v>27</v>
      </c>
      <c r="F128" s="16" t="s">
        <v>236</v>
      </c>
      <c r="G128" s="23">
        <v>12</v>
      </c>
      <c r="H128" s="23">
        <v>2</v>
      </c>
      <c r="I128" s="16">
        <v>2</v>
      </c>
      <c r="J128" s="24"/>
      <c r="K128" s="13">
        <v>2</v>
      </c>
      <c r="L128" s="23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9">
        <v>0</v>
      </c>
      <c r="S128" s="23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>
        <v>2</v>
      </c>
      <c r="D129" s="22">
        <v>1</v>
      </c>
      <c r="E129" s="22">
        <v>27</v>
      </c>
      <c r="F129" s="16" t="s">
        <v>236</v>
      </c>
      <c r="G129" s="23">
        <v>12</v>
      </c>
      <c r="H129" s="23">
        <v>3</v>
      </c>
      <c r="I129" s="16">
        <v>2</v>
      </c>
      <c r="J129" s="24"/>
      <c r="K129" s="13">
        <v>2</v>
      </c>
      <c r="L129" s="23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9">
        <v>0</v>
      </c>
      <c r="S129" s="23">
        <v>1</v>
      </c>
      <c r="T129" s="5">
        <v>0</v>
      </c>
      <c r="U129" s="6">
        <v>2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2</v>
      </c>
    </row>
    <row r="130" spans="1:27" ht="15.95" customHeight="1" x14ac:dyDescent="0.15">
      <c r="A130" s="1">
        <v>119</v>
      </c>
      <c r="B130" s="30">
        <v>1</v>
      </c>
      <c r="C130" s="21">
        <v>2</v>
      </c>
      <c r="D130" s="22">
        <v>1</v>
      </c>
      <c r="E130" s="22">
        <v>27</v>
      </c>
      <c r="F130" s="16" t="s">
        <v>236</v>
      </c>
      <c r="G130" s="23">
        <v>12</v>
      </c>
      <c r="H130" s="23">
        <v>4</v>
      </c>
      <c r="I130" s="16">
        <v>2</v>
      </c>
      <c r="J130" s="24"/>
      <c r="K130" s="13">
        <v>2</v>
      </c>
      <c r="L130" s="23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9">
        <v>0</v>
      </c>
      <c r="S130" s="23">
        <v>1</v>
      </c>
      <c r="T130" s="5">
        <v>0</v>
      </c>
      <c r="U130" s="6">
        <v>1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1</v>
      </c>
    </row>
    <row r="131" spans="1:27" ht="15.95" customHeight="1" x14ac:dyDescent="0.15">
      <c r="A131" s="1">
        <v>120</v>
      </c>
      <c r="B131" s="30">
        <v>1</v>
      </c>
      <c r="C131" s="21">
        <v>2</v>
      </c>
      <c r="D131" s="22">
        <v>1</v>
      </c>
      <c r="E131" s="22">
        <v>27</v>
      </c>
      <c r="F131" s="16" t="s">
        <v>236</v>
      </c>
      <c r="G131" s="23">
        <v>12</v>
      </c>
      <c r="H131" s="23">
        <v>6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2</v>
      </c>
      <c r="Z131" s="12">
        <v>0</v>
      </c>
      <c r="AA131" s="19">
        <v>2</v>
      </c>
    </row>
    <row r="132" spans="1:27" ht="15.95" customHeight="1" x14ac:dyDescent="0.15">
      <c r="A132" s="1">
        <v>121</v>
      </c>
      <c r="B132" s="30">
        <v>1</v>
      </c>
      <c r="C132" s="21">
        <v>2</v>
      </c>
      <c r="D132" s="22">
        <v>1</v>
      </c>
      <c r="E132" s="22">
        <v>27</v>
      </c>
      <c r="F132" s="16" t="s">
        <v>236</v>
      </c>
      <c r="G132" s="23">
        <v>12</v>
      </c>
      <c r="H132" s="23">
        <v>3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3</v>
      </c>
      <c r="T132" s="5">
        <v>1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>
        <v>2</v>
      </c>
      <c r="D133" s="22">
        <v>1</v>
      </c>
      <c r="E133" s="22">
        <v>27</v>
      </c>
      <c r="F133" s="16" t="s">
        <v>236</v>
      </c>
      <c r="G133" s="23">
        <v>12</v>
      </c>
      <c r="H133" s="23">
        <v>3</v>
      </c>
      <c r="I133" s="16">
        <v>2</v>
      </c>
      <c r="J133" s="24"/>
      <c r="K133" s="13">
        <v>2</v>
      </c>
      <c r="L133" s="23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9">
        <v>0</v>
      </c>
      <c r="S133" s="23">
        <v>1</v>
      </c>
      <c r="T133" s="5">
        <v>0</v>
      </c>
      <c r="U133" s="6">
        <v>1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1</v>
      </c>
    </row>
    <row r="134" spans="1:27" ht="15.95" customHeight="1" x14ac:dyDescent="0.15">
      <c r="A134" s="1">
        <v>123</v>
      </c>
      <c r="B134" s="30">
        <v>1</v>
      </c>
      <c r="C134" s="21">
        <v>2</v>
      </c>
      <c r="D134" s="22">
        <v>1</v>
      </c>
      <c r="E134" s="22">
        <v>27</v>
      </c>
      <c r="F134" s="16" t="s">
        <v>236</v>
      </c>
      <c r="G134" s="23">
        <v>12</v>
      </c>
      <c r="H134" s="23">
        <v>2</v>
      </c>
      <c r="I134" s="16">
        <v>2</v>
      </c>
      <c r="J134" s="24"/>
      <c r="K134" s="13">
        <v>3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>
        <v>1</v>
      </c>
      <c r="T134" s="5">
        <v>0</v>
      </c>
      <c r="U134" s="6">
        <v>0</v>
      </c>
      <c r="V134" s="7">
        <v>1</v>
      </c>
      <c r="W134" s="8">
        <v>0</v>
      </c>
      <c r="X134" s="7">
        <v>0</v>
      </c>
      <c r="Y134" s="7">
        <v>0</v>
      </c>
      <c r="Z134" s="12">
        <v>0</v>
      </c>
      <c r="AA134" s="19">
        <v>1</v>
      </c>
    </row>
    <row r="135" spans="1:27" ht="15.95" customHeight="1" x14ac:dyDescent="0.15">
      <c r="A135" s="1">
        <v>124</v>
      </c>
      <c r="B135" s="30">
        <v>1</v>
      </c>
      <c r="C135" s="21">
        <v>2</v>
      </c>
      <c r="D135" s="22">
        <v>1</v>
      </c>
      <c r="E135" s="22">
        <v>27</v>
      </c>
      <c r="F135" s="16" t="s">
        <v>236</v>
      </c>
      <c r="G135" s="23">
        <v>12</v>
      </c>
      <c r="H135" s="23">
        <v>4</v>
      </c>
      <c r="I135" s="16">
        <v>2</v>
      </c>
      <c r="J135" s="24"/>
      <c r="K135" s="13">
        <v>2</v>
      </c>
      <c r="L135" s="23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3</v>
      </c>
      <c r="T135" s="5">
        <v>0</v>
      </c>
      <c r="U135" s="6">
        <v>1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1</v>
      </c>
    </row>
    <row r="136" spans="1:27" ht="15.95" customHeight="1" x14ac:dyDescent="0.15">
      <c r="A136" s="1">
        <v>125</v>
      </c>
      <c r="B136" s="30">
        <v>1</v>
      </c>
      <c r="C136" s="21">
        <v>2</v>
      </c>
      <c r="D136" s="22">
        <v>1</v>
      </c>
      <c r="E136" s="22">
        <v>27</v>
      </c>
      <c r="F136" s="16" t="s">
        <v>236</v>
      </c>
      <c r="G136" s="23">
        <v>13</v>
      </c>
      <c r="H136" s="23">
        <v>3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2</v>
      </c>
      <c r="D137" s="22">
        <v>1</v>
      </c>
      <c r="E137" s="22">
        <v>27</v>
      </c>
      <c r="F137" s="16" t="s">
        <v>236</v>
      </c>
      <c r="G137" s="23">
        <v>13</v>
      </c>
      <c r="H137" s="23">
        <v>7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1</v>
      </c>
      <c r="P137" s="8">
        <v>0</v>
      </c>
      <c r="Q137" s="7">
        <v>0</v>
      </c>
      <c r="R137" s="19">
        <v>2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2</v>
      </c>
      <c r="D138" s="22">
        <v>1</v>
      </c>
      <c r="E138" s="22">
        <v>27</v>
      </c>
      <c r="F138" s="16" t="s">
        <v>236</v>
      </c>
      <c r="G138" s="23">
        <v>13</v>
      </c>
      <c r="H138" s="23">
        <v>2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2</v>
      </c>
      <c r="D139" s="22">
        <v>1</v>
      </c>
      <c r="E139" s="22">
        <v>27</v>
      </c>
      <c r="F139" s="16" t="s">
        <v>236</v>
      </c>
      <c r="G139" s="23">
        <v>13</v>
      </c>
      <c r="H139" s="23">
        <v>5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2</v>
      </c>
      <c r="D140" s="22">
        <v>1</v>
      </c>
      <c r="E140" s="22">
        <v>27</v>
      </c>
      <c r="F140" s="16" t="s">
        <v>236</v>
      </c>
      <c r="G140" s="23">
        <v>13</v>
      </c>
      <c r="H140" s="23">
        <v>8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2</v>
      </c>
      <c r="D141" s="22">
        <v>1</v>
      </c>
      <c r="E141" s="22">
        <v>27</v>
      </c>
      <c r="F141" s="16" t="s">
        <v>236</v>
      </c>
      <c r="G141" s="23">
        <v>13</v>
      </c>
      <c r="H141" s="23">
        <v>9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2</v>
      </c>
      <c r="D142" s="22">
        <v>1</v>
      </c>
      <c r="E142" s="22">
        <v>27</v>
      </c>
      <c r="F142" s="16" t="s">
        <v>236</v>
      </c>
      <c r="G142" s="23">
        <v>13</v>
      </c>
      <c r="H142" s="23">
        <v>5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2</v>
      </c>
      <c r="D143" s="22">
        <v>1</v>
      </c>
      <c r="E143" s="22">
        <v>27</v>
      </c>
      <c r="F143" s="16" t="s">
        <v>236</v>
      </c>
      <c r="G143" s="23">
        <v>13</v>
      </c>
      <c r="H143" s="23">
        <v>5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2</v>
      </c>
      <c r="D144" s="22">
        <v>1</v>
      </c>
      <c r="E144" s="22">
        <v>27</v>
      </c>
      <c r="F144" s="16" t="s">
        <v>236</v>
      </c>
      <c r="G144" s="23">
        <v>13</v>
      </c>
      <c r="H144" s="23">
        <v>3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2</v>
      </c>
      <c r="D145" s="22">
        <v>1</v>
      </c>
      <c r="E145" s="22">
        <v>27</v>
      </c>
      <c r="F145" s="16" t="s">
        <v>236</v>
      </c>
      <c r="G145" s="23">
        <v>13</v>
      </c>
      <c r="H145" s="23">
        <v>5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2</v>
      </c>
      <c r="D146" s="22">
        <v>1</v>
      </c>
      <c r="E146" s="22">
        <v>27</v>
      </c>
      <c r="F146" s="16" t="s">
        <v>236</v>
      </c>
      <c r="G146" s="23">
        <v>13</v>
      </c>
      <c r="H146" s="23">
        <v>8</v>
      </c>
      <c r="I146" s="16">
        <v>2</v>
      </c>
      <c r="J146" s="24"/>
      <c r="K146" s="13">
        <v>1</v>
      </c>
      <c r="L146" s="23">
        <v>1</v>
      </c>
      <c r="M146" s="5">
        <v>1</v>
      </c>
      <c r="N146" s="6">
        <v>0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2</v>
      </c>
      <c r="D147" s="22">
        <v>1</v>
      </c>
      <c r="E147" s="22">
        <v>27</v>
      </c>
      <c r="F147" s="16" t="s">
        <v>236</v>
      </c>
      <c r="G147" s="23">
        <v>13</v>
      </c>
      <c r="H147" s="23">
        <v>6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2</v>
      </c>
      <c r="D148" s="22">
        <v>1</v>
      </c>
      <c r="E148" s="22">
        <v>27</v>
      </c>
      <c r="F148" s="16" t="s">
        <v>236</v>
      </c>
      <c r="G148" s="23">
        <v>13</v>
      </c>
      <c r="H148" s="23">
        <v>2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2</v>
      </c>
      <c r="D149" s="22">
        <v>1</v>
      </c>
      <c r="E149" s="22">
        <v>27</v>
      </c>
      <c r="F149" s="16" t="s">
        <v>236</v>
      </c>
      <c r="G149" s="23">
        <v>13</v>
      </c>
      <c r="H149" s="23">
        <v>4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0</v>
      </c>
      <c r="O149" s="7">
        <v>1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2</v>
      </c>
      <c r="D150" s="22">
        <v>1</v>
      </c>
      <c r="E150" s="22">
        <v>27</v>
      </c>
      <c r="F150" s="16" t="s">
        <v>236</v>
      </c>
      <c r="G150" s="23">
        <v>13</v>
      </c>
      <c r="H150" s="23">
        <v>7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0</v>
      </c>
      <c r="O150" s="7">
        <v>1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2</v>
      </c>
      <c r="D151" s="22">
        <v>1</v>
      </c>
      <c r="E151" s="22">
        <v>27</v>
      </c>
      <c r="F151" s="16" t="s">
        <v>236</v>
      </c>
      <c r="G151" s="23">
        <v>13</v>
      </c>
      <c r="H151" s="23">
        <v>2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2</v>
      </c>
      <c r="D152" s="22">
        <v>1</v>
      </c>
      <c r="E152" s="22">
        <v>27</v>
      </c>
      <c r="F152" s="16" t="s">
        <v>236</v>
      </c>
      <c r="G152" s="23">
        <v>13</v>
      </c>
      <c r="H152" s="23">
        <v>5</v>
      </c>
      <c r="I152" s="16">
        <v>2</v>
      </c>
      <c r="J152" s="24"/>
      <c r="K152" s="13">
        <v>2</v>
      </c>
      <c r="L152" s="23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9">
        <v>0</v>
      </c>
      <c r="S152" s="23">
        <v>1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1</v>
      </c>
      <c r="Z152" s="12">
        <v>0</v>
      </c>
      <c r="AA152" s="19">
        <v>1</v>
      </c>
    </row>
    <row r="153" spans="1:27" ht="15.95" customHeight="1" x14ac:dyDescent="0.15">
      <c r="A153" s="1">
        <v>142</v>
      </c>
      <c r="B153" s="30">
        <v>1</v>
      </c>
      <c r="C153" s="21">
        <v>2</v>
      </c>
      <c r="D153" s="22">
        <v>1</v>
      </c>
      <c r="E153" s="22">
        <v>27</v>
      </c>
      <c r="F153" s="16" t="s">
        <v>236</v>
      </c>
      <c r="G153" s="23">
        <v>13</v>
      </c>
      <c r="H153" s="23">
        <v>3</v>
      </c>
      <c r="I153" s="16">
        <v>2</v>
      </c>
      <c r="J153" s="24"/>
      <c r="K153" s="13">
        <v>2</v>
      </c>
      <c r="L153" s="23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9">
        <v>0</v>
      </c>
      <c r="S153" s="23">
        <v>1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1</v>
      </c>
    </row>
    <row r="154" spans="1:27" ht="15.95" customHeight="1" x14ac:dyDescent="0.15">
      <c r="A154" s="1">
        <v>143</v>
      </c>
      <c r="B154" s="30">
        <v>1</v>
      </c>
      <c r="C154" s="21">
        <v>2</v>
      </c>
      <c r="D154" s="22">
        <v>1</v>
      </c>
      <c r="E154" s="22">
        <v>27</v>
      </c>
      <c r="F154" s="16" t="s">
        <v>236</v>
      </c>
      <c r="G154" s="23">
        <v>13</v>
      </c>
      <c r="H154" s="23">
        <v>3</v>
      </c>
      <c r="I154" s="16">
        <v>2</v>
      </c>
      <c r="J154" s="24"/>
      <c r="K154" s="13">
        <v>2</v>
      </c>
      <c r="L154" s="23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2">
        <v>0</v>
      </c>
      <c r="AA154" s="19">
        <v>1</v>
      </c>
    </row>
    <row r="155" spans="1:27" ht="15.95" customHeight="1" x14ac:dyDescent="0.15">
      <c r="A155" s="1">
        <v>144</v>
      </c>
      <c r="B155" s="30">
        <v>1</v>
      </c>
      <c r="C155" s="21">
        <v>2</v>
      </c>
      <c r="D155" s="22">
        <v>1</v>
      </c>
      <c r="E155" s="22">
        <v>27</v>
      </c>
      <c r="F155" s="16" t="s">
        <v>236</v>
      </c>
      <c r="G155" s="23">
        <v>13</v>
      </c>
      <c r="H155" s="23">
        <v>3</v>
      </c>
      <c r="I155" s="16">
        <v>2</v>
      </c>
      <c r="J155" s="24"/>
      <c r="K155" s="13">
        <v>2</v>
      </c>
      <c r="L155" s="23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9">
        <v>0</v>
      </c>
      <c r="S155" s="23">
        <v>1</v>
      </c>
      <c r="T155" s="5">
        <v>0</v>
      </c>
      <c r="U155" s="6">
        <v>1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1</v>
      </c>
    </row>
    <row r="156" spans="1:27" ht="15.95" customHeight="1" x14ac:dyDescent="0.15">
      <c r="A156" s="1">
        <v>145</v>
      </c>
      <c r="B156" s="30">
        <v>1</v>
      </c>
      <c r="C156" s="21">
        <v>2</v>
      </c>
      <c r="D156" s="22">
        <v>1</v>
      </c>
      <c r="E156" s="22">
        <v>27</v>
      </c>
      <c r="F156" s="16" t="s">
        <v>236</v>
      </c>
      <c r="G156" s="23">
        <v>13</v>
      </c>
      <c r="H156" s="23">
        <v>4</v>
      </c>
      <c r="I156" s="16">
        <v>2</v>
      </c>
      <c r="J156" s="24"/>
      <c r="K156" s="13">
        <v>2</v>
      </c>
      <c r="L156" s="23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1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1</v>
      </c>
    </row>
    <row r="157" spans="1:27" ht="15.95" customHeight="1" x14ac:dyDescent="0.15">
      <c r="A157" s="1">
        <v>146</v>
      </c>
      <c r="B157" s="30">
        <v>1</v>
      </c>
      <c r="C157" s="21">
        <v>2</v>
      </c>
      <c r="D157" s="22">
        <v>1</v>
      </c>
      <c r="E157" s="22">
        <v>27</v>
      </c>
      <c r="F157" s="16" t="s">
        <v>236</v>
      </c>
      <c r="G157" s="23">
        <v>13</v>
      </c>
      <c r="H157" s="23">
        <v>2</v>
      </c>
      <c r="I157" s="16">
        <v>2</v>
      </c>
      <c r="J157" s="24"/>
      <c r="K157" s="13">
        <v>2</v>
      </c>
      <c r="L157" s="23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1</v>
      </c>
      <c r="T157" s="5">
        <v>0</v>
      </c>
      <c r="U157" s="6">
        <v>1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1</v>
      </c>
    </row>
    <row r="158" spans="1:27" ht="15.95" customHeight="1" x14ac:dyDescent="0.15">
      <c r="A158" s="1">
        <v>147</v>
      </c>
      <c r="B158" s="30">
        <v>1</v>
      </c>
      <c r="C158" s="21">
        <v>2</v>
      </c>
      <c r="D158" s="22">
        <v>1</v>
      </c>
      <c r="E158" s="22">
        <v>27</v>
      </c>
      <c r="F158" s="16" t="s">
        <v>236</v>
      </c>
      <c r="G158" s="23">
        <v>13</v>
      </c>
      <c r="H158" s="23">
        <v>8</v>
      </c>
      <c r="I158" s="16">
        <v>2</v>
      </c>
      <c r="J158" s="24"/>
      <c r="K158" s="13">
        <v>2</v>
      </c>
      <c r="L158" s="23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9">
        <v>0</v>
      </c>
      <c r="S158" s="23">
        <v>1</v>
      </c>
      <c r="T158" s="5">
        <v>0</v>
      </c>
      <c r="U158" s="6">
        <v>1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1</v>
      </c>
    </row>
    <row r="159" spans="1:27" ht="15.95" customHeight="1" x14ac:dyDescent="0.15">
      <c r="A159" s="1">
        <v>148</v>
      </c>
      <c r="B159" s="30">
        <v>1</v>
      </c>
      <c r="C159" s="21">
        <v>2</v>
      </c>
      <c r="D159" s="22">
        <v>1</v>
      </c>
      <c r="E159" s="22">
        <v>27</v>
      </c>
      <c r="F159" s="16" t="s">
        <v>236</v>
      </c>
      <c r="G159" s="23">
        <v>13</v>
      </c>
      <c r="H159" s="23">
        <v>5</v>
      </c>
      <c r="I159" s="16">
        <v>2</v>
      </c>
      <c r="J159" s="24"/>
      <c r="K159" s="13">
        <v>2</v>
      </c>
      <c r="L159" s="23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9">
        <v>0</v>
      </c>
      <c r="S159" s="23">
        <v>1</v>
      </c>
      <c r="T159" s="5">
        <v>0</v>
      </c>
      <c r="U159" s="6">
        <v>1</v>
      </c>
      <c r="V159" s="7">
        <v>0</v>
      </c>
      <c r="W159" s="8">
        <v>0</v>
      </c>
      <c r="X159" s="7">
        <v>3</v>
      </c>
      <c r="Y159" s="7">
        <v>0</v>
      </c>
      <c r="Z159" s="12">
        <v>0</v>
      </c>
      <c r="AA159" s="19">
        <v>4</v>
      </c>
    </row>
    <row r="160" spans="1:27" ht="15.95" customHeight="1" x14ac:dyDescent="0.15">
      <c r="A160" s="1">
        <v>149</v>
      </c>
      <c r="B160" s="30">
        <v>1</v>
      </c>
      <c r="C160" s="21">
        <v>2</v>
      </c>
      <c r="D160" s="22">
        <v>1</v>
      </c>
      <c r="E160" s="22">
        <v>27</v>
      </c>
      <c r="F160" s="16" t="s">
        <v>236</v>
      </c>
      <c r="G160" s="23">
        <v>13</v>
      </c>
      <c r="H160" s="23">
        <v>2</v>
      </c>
      <c r="I160" s="16">
        <v>2</v>
      </c>
      <c r="J160" s="24"/>
      <c r="K160" s="13">
        <v>2</v>
      </c>
      <c r="L160" s="23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9">
        <v>0</v>
      </c>
      <c r="S160" s="23">
        <v>1</v>
      </c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1</v>
      </c>
      <c r="Z160" s="12">
        <v>0</v>
      </c>
      <c r="AA160" s="19">
        <v>1</v>
      </c>
    </row>
    <row r="161" spans="1:27" ht="15.95" customHeight="1" x14ac:dyDescent="0.15">
      <c r="A161" s="1">
        <v>150</v>
      </c>
      <c r="B161" s="30">
        <v>1</v>
      </c>
      <c r="C161" s="21">
        <v>2</v>
      </c>
      <c r="D161" s="22">
        <v>1</v>
      </c>
      <c r="E161" s="22">
        <v>27</v>
      </c>
      <c r="F161" s="16" t="s">
        <v>236</v>
      </c>
      <c r="G161" s="23">
        <v>13</v>
      </c>
      <c r="H161" s="23">
        <v>5</v>
      </c>
      <c r="I161" s="16">
        <v>2</v>
      </c>
      <c r="J161" s="24"/>
      <c r="K161" s="13">
        <v>3</v>
      </c>
      <c r="L161" s="23">
        <v>2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>
        <v>2</v>
      </c>
      <c r="T161" s="5">
        <v>0</v>
      </c>
      <c r="U161" s="6">
        <v>1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1</v>
      </c>
    </row>
    <row r="162" spans="1:27" ht="15.95" customHeight="1" x14ac:dyDescent="0.15">
      <c r="A162" s="1">
        <v>151</v>
      </c>
      <c r="B162" s="30">
        <v>1</v>
      </c>
      <c r="C162" s="21">
        <v>2</v>
      </c>
      <c r="D162" s="22">
        <v>1</v>
      </c>
      <c r="E162" s="22">
        <v>27</v>
      </c>
      <c r="F162" s="16" t="s">
        <v>236</v>
      </c>
      <c r="G162" s="23">
        <v>14</v>
      </c>
      <c r="H162" s="23">
        <v>5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2</v>
      </c>
      <c r="D163" s="22">
        <v>1</v>
      </c>
      <c r="E163" s="22">
        <v>27</v>
      </c>
      <c r="F163" s="16" t="s">
        <v>236</v>
      </c>
      <c r="G163" s="23">
        <v>14</v>
      </c>
      <c r="H163" s="23">
        <v>4</v>
      </c>
      <c r="I163" s="16">
        <v>2</v>
      </c>
      <c r="J163" s="24"/>
      <c r="K163" s="13">
        <v>1</v>
      </c>
      <c r="L163" s="23">
        <v>2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2</v>
      </c>
      <c r="D164" s="22">
        <v>1</v>
      </c>
      <c r="E164" s="22">
        <v>27</v>
      </c>
      <c r="F164" s="16" t="s">
        <v>236</v>
      </c>
      <c r="G164" s="23">
        <v>14</v>
      </c>
      <c r="H164" s="23">
        <v>5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2</v>
      </c>
      <c r="D165" s="22">
        <v>1</v>
      </c>
      <c r="E165" s="22">
        <v>27</v>
      </c>
      <c r="F165" s="16" t="s">
        <v>236</v>
      </c>
      <c r="G165" s="23">
        <v>14</v>
      </c>
      <c r="H165" s="23">
        <v>4</v>
      </c>
      <c r="I165" s="16">
        <v>2</v>
      </c>
      <c r="J165" s="24"/>
      <c r="K165" s="13">
        <v>1</v>
      </c>
      <c r="L165" s="23">
        <v>3</v>
      </c>
      <c r="M165" s="5">
        <v>1</v>
      </c>
      <c r="N165" s="6">
        <v>1</v>
      </c>
      <c r="O165" s="7">
        <v>0</v>
      </c>
      <c r="P165" s="8">
        <v>0</v>
      </c>
      <c r="Q165" s="7">
        <v>0</v>
      </c>
      <c r="R165" s="19">
        <v>2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>
        <v>2</v>
      </c>
      <c r="D166" s="22">
        <v>1</v>
      </c>
      <c r="E166" s="22">
        <v>27</v>
      </c>
      <c r="F166" s="16" t="s">
        <v>236</v>
      </c>
      <c r="G166" s="23">
        <v>14</v>
      </c>
      <c r="H166" s="23">
        <v>4</v>
      </c>
      <c r="I166" s="16">
        <v>2</v>
      </c>
      <c r="J166" s="24"/>
      <c r="K166" s="13">
        <v>1</v>
      </c>
      <c r="L166" s="23">
        <v>2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2</v>
      </c>
      <c r="D167" s="22">
        <v>1</v>
      </c>
      <c r="E167" s="22">
        <v>27</v>
      </c>
      <c r="F167" s="16" t="s">
        <v>236</v>
      </c>
      <c r="G167" s="23">
        <v>14</v>
      </c>
      <c r="H167" s="23">
        <v>2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2</v>
      </c>
      <c r="D168" s="22">
        <v>1</v>
      </c>
      <c r="E168" s="22">
        <v>27</v>
      </c>
      <c r="F168" s="16" t="s">
        <v>236</v>
      </c>
      <c r="G168" s="23">
        <v>14</v>
      </c>
      <c r="H168" s="23">
        <v>4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2</v>
      </c>
      <c r="D169" s="22">
        <v>1</v>
      </c>
      <c r="E169" s="22">
        <v>27</v>
      </c>
      <c r="F169" s="16" t="s">
        <v>236</v>
      </c>
      <c r="G169" s="23">
        <v>14</v>
      </c>
      <c r="H169" s="23">
        <v>7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2</v>
      </c>
      <c r="D170" s="22">
        <v>1</v>
      </c>
      <c r="E170" s="22">
        <v>27</v>
      </c>
      <c r="F170" s="16" t="s">
        <v>236</v>
      </c>
      <c r="G170" s="23">
        <v>14</v>
      </c>
      <c r="H170" s="23">
        <v>5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2</v>
      </c>
      <c r="D171" s="22">
        <v>1</v>
      </c>
      <c r="E171" s="22">
        <v>27</v>
      </c>
      <c r="F171" s="16" t="s">
        <v>236</v>
      </c>
      <c r="G171" s="23">
        <v>14</v>
      </c>
      <c r="H171" s="23">
        <v>3</v>
      </c>
      <c r="I171" s="16">
        <v>2</v>
      </c>
      <c r="J171" s="24"/>
      <c r="K171" s="13">
        <v>1</v>
      </c>
      <c r="L171" s="23">
        <v>2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2</v>
      </c>
      <c r="D172" s="22">
        <v>1</v>
      </c>
      <c r="E172" s="22">
        <v>27</v>
      </c>
      <c r="F172" s="16" t="s">
        <v>236</v>
      </c>
      <c r="G172" s="23">
        <v>14</v>
      </c>
      <c r="H172" s="23">
        <v>4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2</v>
      </c>
      <c r="D173" s="22">
        <v>1</v>
      </c>
      <c r="E173" s="22">
        <v>27</v>
      </c>
      <c r="F173" s="16" t="s">
        <v>236</v>
      </c>
      <c r="G173" s="23">
        <v>14</v>
      </c>
      <c r="H173" s="23">
        <v>5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0</v>
      </c>
      <c r="O173" s="7">
        <v>1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2</v>
      </c>
      <c r="D174" s="22">
        <v>1</v>
      </c>
      <c r="E174" s="22">
        <v>27</v>
      </c>
      <c r="F174" s="16" t="s">
        <v>236</v>
      </c>
      <c r="G174" s="23">
        <v>14</v>
      </c>
      <c r="H174" s="23">
        <v>2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0</v>
      </c>
      <c r="O174" s="7">
        <v>0</v>
      </c>
      <c r="P174" s="8">
        <v>0</v>
      </c>
      <c r="Q174" s="7">
        <v>1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2</v>
      </c>
      <c r="D175" s="22">
        <v>1</v>
      </c>
      <c r="E175" s="22">
        <v>27</v>
      </c>
      <c r="F175" s="16" t="s">
        <v>236</v>
      </c>
      <c r="G175" s="23">
        <v>14</v>
      </c>
      <c r="H175" s="23">
        <v>3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0</v>
      </c>
      <c r="O175" s="7">
        <v>1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2</v>
      </c>
      <c r="D176" s="22">
        <v>1</v>
      </c>
      <c r="E176" s="22">
        <v>27</v>
      </c>
      <c r="F176" s="16" t="s">
        <v>236</v>
      </c>
      <c r="G176" s="23">
        <v>14</v>
      </c>
      <c r="H176" s="23">
        <v>6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0</v>
      </c>
      <c r="O176" s="7">
        <v>0</v>
      </c>
      <c r="P176" s="8">
        <v>0</v>
      </c>
      <c r="Q176" s="7">
        <v>1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2</v>
      </c>
      <c r="D177" s="22">
        <v>1</v>
      </c>
      <c r="E177" s="22">
        <v>27</v>
      </c>
      <c r="F177" s="16" t="s">
        <v>236</v>
      </c>
      <c r="G177" s="23">
        <v>14</v>
      </c>
      <c r="H177" s="23">
        <v>6</v>
      </c>
      <c r="I177" s="16">
        <v>2</v>
      </c>
      <c r="J177" s="24"/>
      <c r="K177" s="13">
        <v>1</v>
      </c>
      <c r="L177" s="23">
        <v>2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2</v>
      </c>
      <c r="D178" s="22">
        <v>1</v>
      </c>
      <c r="E178" s="22">
        <v>27</v>
      </c>
      <c r="F178" s="16" t="s">
        <v>236</v>
      </c>
      <c r="G178" s="23">
        <v>14</v>
      </c>
      <c r="H178" s="23">
        <v>2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2</v>
      </c>
      <c r="D179" s="22">
        <v>1</v>
      </c>
      <c r="E179" s="22">
        <v>27</v>
      </c>
      <c r="F179" s="16" t="s">
        <v>236</v>
      </c>
      <c r="G179" s="23">
        <v>14</v>
      </c>
      <c r="H179" s="23">
        <v>5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1</v>
      </c>
      <c r="P179" s="8">
        <v>0</v>
      </c>
      <c r="Q179" s="7">
        <v>0</v>
      </c>
      <c r="R179" s="19">
        <v>2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2</v>
      </c>
      <c r="D180" s="22">
        <v>1</v>
      </c>
      <c r="E180" s="22">
        <v>27</v>
      </c>
      <c r="F180" s="16" t="s">
        <v>236</v>
      </c>
      <c r="G180" s="23">
        <v>14</v>
      </c>
      <c r="H180" s="23">
        <v>5</v>
      </c>
      <c r="I180" s="16">
        <v>2</v>
      </c>
      <c r="J180" s="24"/>
      <c r="K180" s="13">
        <v>1</v>
      </c>
      <c r="L180" s="23">
        <v>1</v>
      </c>
      <c r="M180" s="5">
        <v>1</v>
      </c>
      <c r="N180" s="6">
        <v>0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>
        <v>2</v>
      </c>
      <c r="D181" s="22">
        <v>1</v>
      </c>
      <c r="E181" s="22">
        <v>27</v>
      </c>
      <c r="F181" s="16" t="s">
        <v>236</v>
      </c>
      <c r="G181" s="23">
        <v>14</v>
      </c>
      <c r="H181" s="23">
        <v>6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>
        <v>2</v>
      </c>
      <c r="D182" s="22">
        <v>1</v>
      </c>
      <c r="E182" s="22">
        <v>27</v>
      </c>
      <c r="F182" s="16" t="s">
        <v>236</v>
      </c>
      <c r="G182" s="23">
        <v>14</v>
      </c>
      <c r="H182" s="23">
        <v>7</v>
      </c>
      <c r="I182" s="16">
        <v>2</v>
      </c>
      <c r="J182" s="24"/>
      <c r="K182" s="13">
        <v>2</v>
      </c>
      <c r="L182" s="23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9">
        <v>0</v>
      </c>
      <c r="S182" s="23">
        <v>3</v>
      </c>
      <c r="T182" s="5">
        <v>1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1</v>
      </c>
    </row>
    <row r="183" spans="1:27" ht="15.95" customHeight="1" x14ac:dyDescent="0.15">
      <c r="A183" s="1">
        <v>172</v>
      </c>
      <c r="B183" s="30">
        <v>1</v>
      </c>
      <c r="C183" s="21">
        <v>2</v>
      </c>
      <c r="D183" s="22">
        <v>1</v>
      </c>
      <c r="E183" s="22">
        <v>27</v>
      </c>
      <c r="F183" s="16" t="s">
        <v>236</v>
      </c>
      <c r="G183" s="23">
        <v>14</v>
      </c>
      <c r="H183" s="23">
        <v>3</v>
      </c>
      <c r="I183" s="16">
        <v>2</v>
      </c>
      <c r="J183" s="24"/>
      <c r="K183" s="13">
        <v>2</v>
      </c>
      <c r="L183" s="23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9">
        <v>0</v>
      </c>
      <c r="S183" s="23">
        <v>1</v>
      </c>
      <c r="T183" s="5">
        <v>1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1</v>
      </c>
    </row>
    <row r="184" spans="1:27" ht="15.95" customHeight="1" x14ac:dyDescent="0.15">
      <c r="A184" s="1">
        <v>173</v>
      </c>
      <c r="B184" s="30">
        <v>1</v>
      </c>
      <c r="C184" s="21">
        <v>2</v>
      </c>
      <c r="D184" s="22">
        <v>1</v>
      </c>
      <c r="E184" s="22">
        <v>27</v>
      </c>
      <c r="F184" s="16" t="s">
        <v>236</v>
      </c>
      <c r="G184" s="23">
        <v>14</v>
      </c>
      <c r="H184" s="23">
        <v>2</v>
      </c>
      <c r="I184" s="16">
        <v>2</v>
      </c>
      <c r="J184" s="24"/>
      <c r="K184" s="13">
        <v>3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>
        <v>1</v>
      </c>
      <c r="T184" s="5">
        <v>0</v>
      </c>
      <c r="U184" s="6">
        <v>1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1</v>
      </c>
    </row>
    <row r="185" spans="1:27" ht="15.95" customHeight="1" x14ac:dyDescent="0.15">
      <c r="A185" s="1">
        <v>174</v>
      </c>
      <c r="B185" s="30">
        <v>1</v>
      </c>
      <c r="C185" s="21">
        <v>2</v>
      </c>
      <c r="D185" s="22">
        <v>1</v>
      </c>
      <c r="E185" s="22">
        <v>27</v>
      </c>
      <c r="F185" s="16" t="s">
        <v>236</v>
      </c>
      <c r="G185" s="23">
        <v>15</v>
      </c>
      <c r="H185" s="23">
        <v>7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0</v>
      </c>
      <c r="O185" s="7">
        <v>1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>
        <v>2</v>
      </c>
      <c r="D186" s="22">
        <v>1</v>
      </c>
      <c r="E186" s="22">
        <v>27</v>
      </c>
      <c r="F186" s="16" t="s">
        <v>236</v>
      </c>
      <c r="G186" s="23">
        <v>15</v>
      </c>
      <c r="H186" s="23">
        <v>3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>
        <v>2</v>
      </c>
      <c r="D187" s="22">
        <v>1</v>
      </c>
      <c r="E187" s="22">
        <v>27</v>
      </c>
      <c r="F187" s="16" t="s">
        <v>236</v>
      </c>
      <c r="G187" s="23">
        <v>15</v>
      </c>
      <c r="H187" s="23">
        <v>5</v>
      </c>
      <c r="I187" s="16">
        <v>2</v>
      </c>
      <c r="J187" s="24"/>
      <c r="K187" s="13">
        <v>1</v>
      </c>
      <c r="L187" s="23">
        <v>3</v>
      </c>
      <c r="M187" s="5">
        <v>1</v>
      </c>
      <c r="N187" s="6">
        <v>2</v>
      </c>
      <c r="O187" s="7">
        <v>0</v>
      </c>
      <c r="P187" s="8">
        <v>0</v>
      </c>
      <c r="Q187" s="7">
        <v>0</v>
      </c>
      <c r="R187" s="19">
        <v>3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>
        <v>2</v>
      </c>
      <c r="D188" s="22">
        <v>1</v>
      </c>
      <c r="E188" s="22">
        <v>27</v>
      </c>
      <c r="F188" s="16" t="s">
        <v>236</v>
      </c>
      <c r="G188" s="23">
        <v>15</v>
      </c>
      <c r="H188" s="23">
        <v>3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2</v>
      </c>
      <c r="D189" s="22">
        <v>1</v>
      </c>
      <c r="E189" s="22">
        <v>27</v>
      </c>
      <c r="F189" s="16" t="s">
        <v>236</v>
      </c>
      <c r="G189" s="23">
        <v>15</v>
      </c>
      <c r="H189" s="23">
        <v>5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>
        <v>2</v>
      </c>
      <c r="D190" s="22">
        <v>1</v>
      </c>
      <c r="E190" s="22">
        <v>27</v>
      </c>
      <c r="F190" s="16" t="s">
        <v>236</v>
      </c>
      <c r="G190" s="23">
        <v>15</v>
      </c>
      <c r="H190" s="23">
        <v>4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2</v>
      </c>
      <c r="D191" s="22">
        <v>1</v>
      </c>
      <c r="E191" s="22">
        <v>27</v>
      </c>
      <c r="F191" s="16" t="s">
        <v>236</v>
      </c>
      <c r="G191" s="23">
        <v>15</v>
      </c>
      <c r="H191" s="23">
        <v>1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2</v>
      </c>
      <c r="D192" s="22">
        <v>1</v>
      </c>
      <c r="E192" s="22">
        <v>27</v>
      </c>
      <c r="F192" s="16" t="s">
        <v>236</v>
      </c>
      <c r="G192" s="23">
        <v>15</v>
      </c>
      <c r="H192" s="23">
        <v>2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2</v>
      </c>
      <c r="D193" s="22">
        <v>1</v>
      </c>
      <c r="E193" s="22">
        <v>27</v>
      </c>
      <c r="F193" s="16" t="s">
        <v>236</v>
      </c>
      <c r="G193" s="23">
        <v>15</v>
      </c>
      <c r="H193" s="23">
        <v>2</v>
      </c>
      <c r="I193" s="16">
        <v>2</v>
      </c>
      <c r="J193" s="24"/>
      <c r="K193" s="13">
        <v>1</v>
      </c>
      <c r="L193" s="23">
        <v>2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>
        <v>2</v>
      </c>
      <c r="D194" s="22">
        <v>1</v>
      </c>
      <c r="E194" s="22">
        <v>27</v>
      </c>
      <c r="F194" s="16" t="s">
        <v>236</v>
      </c>
      <c r="G194" s="23">
        <v>15</v>
      </c>
      <c r="H194" s="23">
        <v>4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2</v>
      </c>
      <c r="D195" s="22">
        <v>1</v>
      </c>
      <c r="E195" s="22">
        <v>27</v>
      </c>
      <c r="F195" s="16" t="s">
        <v>236</v>
      </c>
      <c r="G195" s="23">
        <v>15</v>
      </c>
      <c r="H195" s="23">
        <v>2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0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2</v>
      </c>
      <c r="D196" s="22">
        <v>1</v>
      </c>
      <c r="E196" s="22">
        <v>27</v>
      </c>
      <c r="F196" s="16" t="s">
        <v>236</v>
      </c>
      <c r="G196" s="23">
        <v>15</v>
      </c>
      <c r="H196" s="23">
        <v>8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2</v>
      </c>
      <c r="D197" s="22">
        <v>1</v>
      </c>
      <c r="E197" s="22">
        <v>27</v>
      </c>
      <c r="F197" s="16" t="s">
        <v>236</v>
      </c>
      <c r="G197" s="23">
        <v>15</v>
      </c>
      <c r="H197" s="23">
        <v>5</v>
      </c>
      <c r="I197" s="16">
        <v>2</v>
      </c>
      <c r="J197" s="24"/>
      <c r="K197" s="13">
        <v>1</v>
      </c>
      <c r="L197" s="23">
        <v>1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2</v>
      </c>
      <c r="D198" s="22">
        <v>1</v>
      </c>
      <c r="E198" s="22">
        <v>27</v>
      </c>
      <c r="F198" s="16" t="s">
        <v>236</v>
      </c>
      <c r="G198" s="23">
        <v>15</v>
      </c>
      <c r="H198" s="23">
        <v>4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2</v>
      </c>
      <c r="D199" s="22">
        <v>1</v>
      </c>
      <c r="E199" s="22">
        <v>27</v>
      </c>
      <c r="F199" s="16" t="s">
        <v>236</v>
      </c>
      <c r="G199" s="23">
        <v>15</v>
      </c>
      <c r="H199" s="23">
        <v>3</v>
      </c>
      <c r="I199" s="16">
        <v>2</v>
      </c>
      <c r="J199" s="24"/>
      <c r="K199" s="13">
        <v>2</v>
      </c>
      <c r="L199" s="23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9">
        <v>0</v>
      </c>
      <c r="S199" s="23">
        <v>1</v>
      </c>
      <c r="T199" s="5">
        <v>0</v>
      </c>
      <c r="U199" s="6">
        <v>0</v>
      </c>
      <c r="V199" s="7">
        <v>0</v>
      </c>
      <c r="W199" s="8">
        <v>0</v>
      </c>
      <c r="X199" s="7">
        <v>1</v>
      </c>
      <c r="Y199" s="7">
        <v>1</v>
      </c>
      <c r="Z199" s="12">
        <v>0</v>
      </c>
      <c r="AA199" s="19">
        <v>2</v>
      </c>
    </row>
    <row r="200" spans="1:27" ht="15.95" customHeight="1" x14ac:dyDescent="0.15">
      <c r="A200" s="1">
        <v>189</v>
      </c>
      <c r="B200" s="30">
        <v>1</v>
      </c>
      <c r="C200" s="21">
        <v>2</v>
      </c>
      <c r="D200" s="22">
        <v>1</v>
      </c>
      <c r="E200" s="22">
        <v>27</v>
      </c>
      <c r="F200" s="16" t="s">
        <v>236</v>
      </c>
      <c r="G200" s="23">
        <v>15</v>
      </c>
      <c r="H200" s="23">
        <v>3</v>
      </c>
      <c r="I200" s="16">
        <v>2</v>
      </c>
      <c r="J200" s="24"/>
      <c r="K200" s="13">
        <v>2</v>
      </c>
      <c r="L200" s="23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9">
        <v>0</v>
      </c>
      <c r="S200" s="23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2">
        <v>0</v>
      </c>
      <c r="AA200" s="19">
        <v>1</v>
      </c>
    </row>
    <row r="201" spans="1:27" ht="15.95" customHeight="1" x14ac:dyDescent="0.15">
      <c r="A201" s="1">
        <v>190</v>
      </c>
      <c r="B201" s="30">
        <v>1</v>
      </c>
      <c r="C201" s="21">
        <v>2</v>
      </c>
      <c r="D201" s="22">
        <v>1</v>
      </c>
      <c r="E201" s="22">
        <v>27</v>
      </c>
      <c r="F201" s="16" t="s">
        <v>236</v>
      </c>
      <c r="G201" s="23">
        <v>15</v>
      </c>
      <c r="H201" s="23">
        <v>8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1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1</v>
      </c>
    </row>
    <row r="202" spans="1:27" ht="15.95" customHeight="1" x14ac:dyDescent="0.15">
      <c r="A202" s="1">
        <v>191</v>
      </c>
      <c r="B202" s="30">
        <v>1</v>
      </c>
      <c r="C202" s="21">
        <v>2</v>
      </c>
      <c r="D202" s="22">
        <v>1</v>
      </c>
      <c r="E202" s="22">
        <v>27</v>
      </c>
      <c r="F202" s="16" t="s">
        <v>236</v>
      </c>
      <c r="G202" s="23">
        <v>15</v>
      </c>
      <c r="H202" s="23">
        <v>2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1</v>
      </c>
      <c r="V202" s="7">
        <v>0</v>
      </c>
      <c r="W202" s="8">
        <v>0</v>
      </c>
      <c r="X202" s="7">
        <v>1</v>
      </c>
      <c r="Y202" s="7">
        <v>0</v>
      </c>
      <c r="Z202" s="12">
        <v>0</v>
      </c>
      <c r="AA202" s="19">
        <v>2</v>
      </c>
    </row>
    <row r="203" spans="1:27" ht="15.95" customHeight="1" x14ac:dyDescent="0.15">
      <c r="A203" s="1">
        <v>192</v>
      </c>
      <c r="B203" s="30">
        <v>1</v>
      </c>
      <c r="C203" s="21">
        <v>2</v>
      </c>
      <c r="D203" s="22">
        <v>1</v>
      </c>
      <c r="E203" s="22">
        <v>27</v>
      </c>
      <c r="F203" s="16" t="s">
        <v>236</v>
      </c>
      <c r="G203" s="23">
        <v>15</v>
      </c>
      <c r="H203" s="23">
        <v>5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1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1</v>
      </c>
    </row>
    <row r="204" spans="1:27" ht="15.95" customHeight="1" x14ac:dyDescent="0.15">
      <c r="A204" s="1">
        <v>193</v>
      </c>
      <c r="B204" s="30">
        <v>1</v>
      </c>
      <c r="C204" s="21">
        <v>2</v>
      </c>
      <c r="D204" s="22">
        <v>1</v>
      </c>
      <c r="E204" s="22">
        <v>27</v>
      </c>
      <c r="F204" s="16" t="s">
        <v>236</v>
      </c>
      <c r="G204" s="23">
        <v>15</v>
      </c>
      <c r="H204" s="23">
        <v>4</v>
      </c>
      <c r="I204" s="16">
        <v>2</v>
      </c>
      <c r="J204" s="24"/>
      <c r="K204" s="13">
        <v>2</v>
      </c>
      <c r="L204" s="23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9">
        <v>0</v>
      </c>
      <c r="S204" s="23">
        <v>1</v>
      </c>
      <c r="T204" s="5">
        <v>0</v>
      </c>
      <c r="U204" s="6">
        <v>1</v>
      </c>
      <c r="V204" s="7">
        <v>0</v>
      </c>
      <c r="W204" s="8">
        <v>0</v>
      </c>
      <c r="X204" s="7">
        <v>1</v>
      </c>
      <c r="Y204" s="7">
        <v>0</v>
      </c>
      <c r="Z204" s="12">
        <v>0</v>
      </c>
      <c r="AA204" s="19">
        <v>2</v>
      </c>
    </row>
    <row r="205" spans="1:27" ht="15.95" customHeight="1" x14ac:dyDescent="0.15">
      <c r="A205" s="1">
        <v>194</v>
      </c>
      <c r="B205" s="30">
        <v>1</v>
      </c>
      <c r="C205" s="21">
        <v>2</v>
      </c>
      <c r="D205" s="22">
        <v>1</v>
      </c>
      <c r="E205" s="22">
        <v>27</v>
      </c>
      <c r="F205" s="16" t="s">
        <v>236</v>
      </c>
      <c r="G205" s="23">
        <v>15</v>
      </c>
      <c r="H205" s="23">
        <v>5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0</v>
      </c>
      <c r="U205" s="6">
        <v>1</v>
      </c>
      <c r="V205" s="7">
        <v>0</v>
      </c>
      <c r="W205" s="8">
        <v>0</v>
      </c>
      <c r="X205" s="7">
        <v>1</v>
      </c>
      <c r="Y205" s="7">
        <v>0</v>
      </c>
      <c r="Z205" s="12">
        <v>0</v>
      </c>
      <c r="AA205" s="19">
        <v>2</v>
      </c>
    </row>
    <row r="206" spans="1:27" ht="15.95" customHeight="1" x14ac:dyDescent="0.15">
      <c r="A206" s="1">
        <v>195</v>
      </c>
      <c r="B206" s="30">
        <v>1</v>
      </c>
      <c r="C206" s="21">
        <v>2</v>
      </c>
      <c r="D206" s="22">
        <v>1</v>
      </c>
      <c r="E206" s="22">
        <v>27</v>
      </c>
      <c r="F206" s="16" t="s">
        <v>236</v>
      </c>
      <c r="G206" s="23">
        <v>15</v>
      </c>
      <c r="H206" s="23">
        <v>2</v>
      </c>
      <c r="I206" s="16">
        <v>2</v>
      </c>
      <c r="J206" s="24"/>
      <c r="K206" s="13">
        <v>3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>
        <v>1</v>
      </c>
      <c r="T206" s="5">
        <v>0</v>
      </c>
      <c r="U206" s="6">
        <v>1</v>
      </c>
      <c r="V206" s="7">
        <v>1</v>
      </c>
      <c r="W206" s="8">
        <v>0</v>
      </c>
      <c r="X206" s="7">
        <v>1</v>
      </c>
      <c r="Y206" s="7">
        <v>0</v>
      </c>
      <c r="Z206" s="12">
        <v>0</v>
      </c>
      <c r="AA206" s="19">
        <v>3</v>
      </c>
    </row>
    <row r="207" spans="1:27" ht="15.95" customHeight="1" x14ac:dyDescent="0.15">
      <c r="A207" s="1">
        <v>196</v>
      </c>
      <c r="B207" s="30">
        <v>1</v>
      </c>
      <c r="C207" s="21">
        <v>2</v>
      </c>
      <c r="D207" s="22">
        <v>1</v>
      </c>
      <c r="E207" s="22">
        <v>27</v>
      </c>
      <c r="F207" s="16" t="s">
        <v>236</v>
      </c>
      <c r="G207" s="23">
        <v>15</v>
      </c>
      <c r="H207" s="23">
        <v>2</v>
      </c>
      <c r="I207" s="16">
        <v>2</v>
      </c>
      <c r="J207" s="24"/>
      <c r="K207" s="13">
        <v>3</v>
      </c>
      <c r="L207" s="23">
        <v>1</v>
      </c>
      <c r="M207" s="5">
        <v>0</v>
      </c>
      <c r="N207" s="6">
        <v>2</v>
      </c>
      <c r="O207" s="7">
        <v>1</v>
      </c>
      <c r="P207" s="8">
        <v>0</v>
      </c>
      <c r="Q207" s="7">
        <v>0</v>
      </c>
      <c r="R207" s="19">
        <v>3</v>
      </c>
      <c r="S207" s="23">
        <v>1</v>
      </c>
      <c r="T207" s="5">
        <v>0</v>
      </c>
      <c r="U207" s="6">
        <v>1</v>
      </c>
      <c r="V207" s="7">
        <v>1</v>
      </c>
      <c r="W207" s="8">
        <v>0</v>
      </c>
      <c r="X207" s="7">
        <v>1</v>
      </c>
      <c r="Y207" s="7">
        <v>0</v>
      </c>
      <c r="Z207" s="12">
        <v>0</v>
      </c>
      <c r="AA207" s="19">
        <v>3</v>
      </c>
    </row>
    <row r="208" spans="1:27" ht="15.95" customHeight="1" x14ac:dyDescent="0.15">
      <c r="A208" s="1">
        <v>197</v>
      </c>
      <c r="B208" s="30">
        <v>1</v>
      </c>
      <c r="C208" s="21">
        <v>2</v>
      </c>
      <c r="D208" s="22">
        <v>1</v>
      </c>
      <c r="E208" s="22">
        <v>27</v>
      </c>
      <c r="F208" s="16" t="s">
        <v>236</v>
      </c>
      <c r="G208" s="23">
        <v>15</v>
      </c>
      <c r="H208" s="23">
        <v>3</v>
      </c>
      <c r="I208" s="16">
        <v>2</v>
      </c>
      <c r="J208" s="24"/>
      <c r="K208" s="13">
        <v>3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>
        <v>1</v>
      </c>
      <c r="T208" s="5">
        <v>0</v>
      </c>
      <c r="U208" s="6">
        <v>1</v>
      </c>
      <c r="V208" s="7">
        <v>0</v>
      </c>
      <c r="W208" s="8">
        <v>0</v>
      </c>
      <c r="X208" s="7">
        <v>1</v>
      </c>
      <c r="Y208" s="7">
        <v>0</v>
      </c>
      <c r="Z208" s="12">
        <v>0</v>
      </c>
      <c r="AA208" s="19">
        <v>2</v>
      </c>
    </row>
    <row r="209" spans="1:27" ht="15.95" customHeight="1" x14ac:dyDescent="0.15">
      <c r="A209" s="1">
        <v>198</v>
      </c>
      <c r="B209" s="30">
        <v>1</v>
      </c>
      <c r="C209" s="21">
        <v>2</v>
      </c>
      <c r="D209" s="22">
        <v>1</v>
      </c>
      <c r="E209" s="22">
        <v>27</v>
      </c>
      <c r="F209" s="16" t="s">
        <v>236</v>
      </c>
      <c r="G209" s="23">
        <v>15</v>
      </c>
      <c r="H209" s="23">
        <v>5</v>
      </c>
      <c r="I209" s="16">
        <v>2</v>
      </c>
      <c r="J209" s="24"/>
      <c r="K209" s="13">
        <v>3</v>
      </c>
      <c r="L209" s="23">
        <v>1</v>
      </c>
      <c r="M209" s="5">
        <v>0</v>
      </c>
      <c r="N209" s="6">
        <v>0</v>
      </c>
      <c r="O209" s="7">
        <v>1</v>
      </c>
      <c r="P209" s="8">
        <v>0</v>
      </c>
      <c r="Q209" s="7">
        <v>0</v>
      </c>
      <c r="R209" s="19">
        <v>1</v>
      </c>
      <c r="S209" s="23">
        <v>1</v>
      </c>
      <c r="T209" s="5">
        <v>0</v>
      </c>
      <c r="U209" s="6">
        <v>0</v>
      </c>
      <c r="V209" s="7">
        <v>1</v>
      </c>
      <c r="W209" s="8">
        <v>0</v>
      </c>
      <c r="X209" s="7">
        <v>0</v>
      </c>
      <c r="Y209" s="7">
        <v>0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>
        <v>2</v>
      </c>
      <c r="D210" s="22">
        <v>1</v>
      </c>
      <c r="E210" s="22">
        <v>27</v>
      </c>
      <c r="F210" s="16" t="s">
        <v>236</v>
      </c>
      <c r="G210" s="23">
        <v>15</v>
      </c>
      <c r="H210" s="23">
        <v>3</v>
      </c>
      <c r="I210" s="16">
        <v>2</v>
      </c>
      <c r="J210" s="24"/>
      <c r="K210" s="13">
        <v>3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>
        <v>1</v>
      </c>
      <c r="T210" s="5">
        <v>0</v>
      </c>
      <c r="U210" s="6">
        <v>1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>
        <v>2</v>
      </c>
      <c r="D211" s="22">
        <v>1</v>
      </c>
      <c r="E211" s="22">
        <v>27</v>
      </c>
      <c r="F211" s="16" t="s">
        <v>236</v>
      </c>
      <c r="G211" s="23">
        <v>16</v>
      </c>
      <c r="H211" s="23">
        <v>8</v>
      </c>
      <c r="I211" s="16">
        <v>2</v>
      </c>
      <c r="J211" s="24"/>
      <c r="K211" s="13">
        <v>1</v>
      </c>
      <c r="L211" s="23">
        <v>1</v>
      </c>
      <c r="M211" s="5"/>
      <c r="N211" s="6">
        <v>1</v>
      </c>
      <c r="O211" s="7"/>
      <c r="P211" s="8"/>
      <c r="Q211" s="7"/>
      <c r="R211" s="19">
        <v>1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>
        <v>2</v>
      </c>
      <c r="D212" s="22">
        <v>1</v>
      </c>
      <c r="E212" s="22">
        <v>27</v>
      </c>
      <c r="F212" s="16" t="s">
        <v>236</v>
      </c>
      <c r="G212" s="23">
        <v>16</v>
      </c>
      <c r="H212" s="23">
        <v>6</v>
      </c>
      <c r="I212" s="16">
        <v>2</v>
      </c>
      <c r="J212" s="24"/>
      <c r="K212" s="13">
        <v>1</v>
      </c>
      <c r="L212" s="23">
        <v>1</v>
      </c>
      <c r="M212" s="5"/>
      <c r="N212" s="6">
        <v>1</v>
      </c>
      <c r="O212" s="7"/>
      <c r="P212" s="8"/>
      <c r="Q212" s="7"/>
      <c r="R212" s="19">
        <v>1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>
        <v>2</v>
      </c>
      <c r="D213" s="22">
        <v>1</v>
      </c>
      <c r="E213" s="22">
        <v>27</v>
      </c>
      <c r="F213" s="16" t="s">
        <v>236</v>
      </c>
      <c r="G213" s="23">
        <v>16</v>
      </c>
      <c r="H213" s="23">
        <v>3</v>
      </c>
      <c r="I213" s="16">
        <v>2</v>
      </c>
      <c r="J213" s="24"/>
      <c r="K213" s="13">
        <v>1</v>
      </c>
      <c r="L213" s="23">
        <v>1</v>
      </c>
      <c r="M213" s="5">
        <v>1</v>
      </c>
      <c r="N213" s="6"/>
      <c r="O213" s="7"/>
      <c r="P213" s="8"/>
      <c r="Q213" s="7"/>
      <c r="R213" s="19">
        <v>1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>
        <v>2</v>
      </c>
      <c r="D214" s="22">
        <v>1</v>
      </c>
      <c r="E214" s="22">
        <v>27</v>
      </c>
      <c r="F214" s="16" t="s">
        <v>236</v>
      </c>
      <c r="G214" s="23">
        <v>16</v>
      </c>
      <c r="H214" s="23">
        <v>4</v>
      </c>
      <c r="I214" s="16">
        <v>2</v>
      </c>
      <c r="J214" s="24"/>
      <c r="K214" s="13">
        <v>1</v>
      </c>
      <c r="L214" s="23">
        <v>1</v>
      </c>
      <c r="M214" s="5"/>
      <c r="N214" s="6"/>
      <c r="O214" s="7">
        <v>1</v>
      </c>
      <c r="P214" s="8"/>
      <c r="Q214" s="7"/>
      <c r="R214" s="19">
        <v>1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>
        <v>2</v>
      </c>
      <c r="D215" s="22">
        <v>1</v>
      </c>
      <c r="E215" s="22">
        <v>27</v>
      </c>
      <c r="F215" s="16" t="s">
        <v>236</v>
      </c>
      <c r="G215" s="23">
        <v>16</v>
      </c>
      <c r="H215" s="23">
        <v>3</v>
      </c>
      <c r="I215" s="16">
        <v>2</v>
      </c>
      <c r="J215" s="24"/>
      <c r="K215" s="13">
        <v>1</v>
      </c>
      <c r="L215" s="23">
        <v>1</v>
      </c>
      <c r="M215" s="5">
        <v>1</v>
      </c>
      <c r="N215" s="6"/>
      <c r="O215" s="7"/>
      <c r="P215" s="8"/>
      <c r="Q215" s="7"/>
      <c r="R215" s="19">
        <v>1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>
        <v>2</v>
      </c>
      <c r="D216" s="22">
        <v>1</v>
      </c>
      <c r="E216" s="22">
        <v>27</v>
      </c>
      <c r="F216" s="16" t="s">
        <v>236</v>
      </c>
      <c r="G216" s="23">
        <v>16</v>
      </c>
      <c r="H216" s="23">
        <v>4</v>
      </c>
      <c r="I216" s="16">
        <v>2</v>
      </c>
      <c r="J216" s="24"/>
      <c r="K216" s="13">
        <v>1</v>
      </c>
      <c r="L216" s="23">
        <v>1</v>
      </c>
      <c r="M216" s="5"/>
      <c r="N216" s="6">
        <v>1</v>
      </c>
      <c r="O216" s="7"/>
      <c r="P216" s="8"/>
      <c r="Q216" s="7"/>
      <c r="R216" s="19">
        <v>1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>
        <v>2</v>
      </c>
      <c r="D217" s="22">
        <v>1</v>
      </c>
      <c r="E217" s="22">
        <v>27</v>
      </c>
      <c r="F217" s="16" t="s">
        <v>236</v>
      </c>
      <c r="G217" s="23">
        <v>16</v>
      </c>
      <c r="H217" s="23">
        <v>8</v>
      </c>
      <c r="I217" s="16">
        <v>2</v>
      </c>
      <c r="J217" s="24"/>
      <c r="K217" s="13">
        <v>1</v>
      </c>
      <c r="L217" s="23">
        <v>1</v>
      </c>
      <c r="M217" s="5"/>
      <c r="N217" s="6">
        <v>1</v>
      </c>
      <c r="O217" s="7"/>
      <c r="P217" s="8"/>
      <c r="Q217" s="7"/>
      <c r="R217" s="19">
        <v>1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>
        <v>2</v>
      </c>
      <c r="D218" s="22">
        <v>1</v>
      </c>
      <c r="E218" s="22">
        <v>27</v>
      </c>
      <c r="F218" s="16" t="s">
        <v>236</v>
      </c>
      <c r="G218" s="23">
        <v>16</v>
      </c>
      <c r="H218" s="23">
        <v>5</v>
      </c>
      <c r="I218" s="16">
        <v>2</v>
      </c>
      <c r="J218" s="24"/>
      <c r="K218" s="13">
        <v>1</v>
      </c>
      <c r="L218" s="23">
        <v>2</v>
      </c>
      <c r="M218" s="5"/>
      <c r="N218" s="6">
        <v>1</v>
      </c>
      <c r="O218" s="7"/>
      <c r="P218" s="8"/>
      <c r="Q218" s="7"/>
      <c r="R218" s="19">
        <v>1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>
        <v>2</v>
      </c>
      <c r="D219" s="22">
        <v>1</v>
      </c>
      <c r="E219" s="22">
        <v>27</v>
      </c>
      <c r="F219" s="16" t="s">
        <v>236</v>
      </c>
      <c r="G219" s="23">
        <v>16</v>
      </c>
      <c r="H219" s="23">
        <v>4</v>
      </c>
      <c r="I219" s="16">
        <v>2</v>
      </c>
      <c r="J219" s="24"/>
      <c r="K219" s="13">
        <v>1</v>
      </c>
      <c r="L219" s="23">
        <v>4</v>
      </c>
      <c r="M219" s="5"/>
      <c r="N219" s="6">
        <v>1</v>
      </c>
      <c r="O219" s="7"/>
      <c r="P219" s="8"/>
      <c r="Q219" s="7"/>
      <c r="R219" s="19">
        <v>1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>
        <v>2</v>
      </c>
      <c r="D220" s="22">
        <v>1</v>
      </c>
      <c r="E220" s="22">
        <v>27</v>
      </c>
      <c r="F220" s="16" t="s">
        <v>236</v>
      </c>
      <c r="G220" s="23">
        <v>16</v>
      </c>
      <c r="H220" s="23">
        <v>9</v>
      </c>
      <c r="I220" s="16">
        <v>2</v>
      </c>
      <c r="J220" s="24"/>
      <c r="K220" s="13">
        <v>1</v>
      </c>
      <c r="L220" s="23">
        <v>1</v>
      </c>
      <c r="M220" s="5"/>
      <c r="N220" s="6"/>
      <c r="O220" s="7">
        <v>1</v>
      </c>
      <c r="P220" s="8"/>
      <c r="Q220" s="7"/>
      <c r="R220" s="19">
        <v>1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>
        <v>2</v>
      </c>
      <c r="D221" s="22">
        <v>1</v>
      </c>
      <c r="E221" s="22">
        <v>27</v>
      </c>
      <c r="F221" s="16" t="s">
        <v>236</v>
      </c>
      <c r="G221" s="23">
        <v>16</v>
      </c>
      <c r="H221" s="23">
        <v>4</v>
      </c>
      <c r="I221" s="16">
        <v>2</v>
      </c>
      <c r="J221" s="24"/>
      <c r="K221" s="13">
        <v>1</v>
      </c>
      <c r="L221" s="23">
        <v>1</v>
      </c>
      <c r="M221" s="5"/>
      <c r="N221" s="6">
        <v>1</v>
      </c>
      <c r="O221" s="7"/>
      <c r="P221" s="8"/>
      <c r="Q221" s="7"/>
      <c r="R221" s="19">
        <v>1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>
        <v>2</v>
      </c>
      <c r="D222" s="22">
        <v>1</v>
      </c>
      <c r="E222" s="22">
        <v>27</v>
      </c>
      <c r="F222" s="16" t="s">
        <v>236</v>
      </c>
      <c r="G222" s="23">
        <v>16</v>
      </c>
      <c r="H222" s="23">
        <v>3</v>
      </c>
      <c r="I222" s="16">
        <v>2</v>
      </c>
      <c r="J222" s="24"/>
      <c r="K222" s="13">
        <v>1</v>
      </c>
      <c r="L222" s="23">
        <v>1</v>
      </c>
      <c r="M222" s="5"/>
      <c r="N222" s="6">
        <v>1</v>
      </c>
      <c r="O222" s="7">
        <v>1</v>
      </c>
      <c r="P222" s="8"/>
      <c r="Q222" s="7"/>
      <c r="R222" s="19">
        <v>2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>
        <v>2</v>
      </c>
      <c r="D223" s="22">
        <v>1</v>
      </c>
      <c r="E223" s="22">
        <v>27</v>
      </c>
      <c r="F223" s="16" t="s">
        <v>236</v>
      </c>
      <c r="G223" s="23">
        <v>16</v>
      </c>
      <c r="H223" s="23">
        <v>5</v>
      </c>
      <c r="I223" s="16">
        <v>2</v>
      </c>
      <c r="J223" s="24"/>
      <c r="K223" s="13">
        <v>1</v>
      </c>
      <c r="L223" s="23">
        <v>1</v>
      </c>
      <c r="M223" s="5"/>
      <c r="N223" s="6">
        <v>1</v>
      </c>
      <c r="O223" s="7"/>
      <c r="P223" s="8"/>
      <c r="Q223" s="7"/>
      <c r="R223" s="19">
        <v>1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>
        <v>2</v>
      </c>
      <c r="D224" s="22">
        <v>1</v>
      </c>
      <c r="E224" s="22">
        <v>27</v>
      </c>
      <c r="F224" s="16" t="s">
        <v>236</v>
      </c>
      <c r="G224" s="23">
        <v>16</v>
      </c>
      <c r="H224" s="23">
        <v>5</v>
      </c>
      <c r="I224" s="16">
        <v>2</v>
      </c>
      <c r="J224" s="24"/>
      <c r="K224" s="13">
        <v>1</v>
      </c>
      <c r="L224" s="23">
        <v>1</v>
      </c>
      <c r="M224" s="5"/>
      <c r="N224" s="6"/>
      <c r="O224" s="7">
        <v>1</v>
      </c>
      <c r="P224" s="8"/>
      <c r="Q224" s="7"/>
      <c r="R224" s="19">
        <v>1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>
        <v>2</v>
      </c>
      <c r="D225" s="22">
        <v>1</v>
      </c>
      <c r="E225" s="22">
        <v>27</v>
      </c>
      <c r="F225" s="16" t="s">
        <v>236</v>
      </c>
      <c r="G225" s="23">
        <v>16</v>
      </c>
      <c r="H225" s="23">
        <v>5</v>
      </c>
      <c r="I225" s="16">
        <v>2</v>
      </c>
      <c r="J225" s="24"/>
      <c r="K225" s="13">
        <v>1</v>
      </c>
      <c r="L225" s="23">
        <v>1</v>
      </c>
      <c r="M225" s="5"/>
      <c r="N225" s="6">
        <v>1</v>
      </c>
      <c r="O225" s="7"/>
      <c r="P225" s="8"/>
      <c r="Q225" s="7"/>
      <c r="R225" s="19">
        <v>1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>
        <v>2</v>
      </c>
      <c r="D226" s="22">
        <v>1</v>
      </c>
      <c r="E226" s="22">
        <v>27</v>
      </c>
      <c r="F226" s="16" t="s">
        <v>236</v>
      </c>
      <c r="G226" s="23">
        <v>16</v>
      </c>
      <c r="H226" s="23">
        <v>6</v>
      </c>
      <c r="I226" s="16">
        <v>2</v>
      </c>
      <c r="J226" s="24"/>
      <c r="K226" s="13">
        <v>1</v>
      </c>
      <c r="L226" s="23">
        <v>1</v>
      </c>
      <c r="M226" s="5"/>
      <c r="N226" s="6">
        <v>1</v>
      </c>
      <c r="O226" s="7"/>
      <c r="P226" s="8"/>
      <c r="Q226" s="7"/>
      <c r="R226" s="19">
        <v>1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>
        <v>2</v>
      </c>
      <c r="D227" s="22">
        <v>1</v>
      </c>
      <c r="E227" s="22">
        <v>27</v>
      </c>
      <c r="F227" s="16" t="s">
        <v>236</v>
      </c>
      <c r="G227" s="23">
        <v>16</v>
      </c>
      <c r="H227" s="23">
        <v>3</v>
      </c>
      <c r="I227" s="16">
        <v>2</v>
      </c>
      <c r="J227" s="24"/>
      <c r="K227" s="13">
        <v>1</v>
      </c>
      <c r="L227" s="23">
        <v>1</v>
      </c>
      <c r="M227" s="5">
        <v>1</v>
      </c>
      <c r="N227" s="6"/>
      <c r="O227" s="7"/>
      <c r="P227" s="8"/>
      <c r="Q227" s="7"/>
      <c r="R227" s="19">
        <v>1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>
        <v>2</v>
      </c>
      <c r="D228" s="22">
        <v>1</v>
      </c>
      <c r="E228" s="22">
        <v>27</v>
      </c>
      <c r="F228" s="16" t="s">
        <v>236</v>
      </c>
      <c r="G228" s="23">
        <v>16</v>
      </c>
      <c r="H228" s="23">
        <v>4</v>
      </c>
      <c r="I228" s="16">
        <v>2</v>
      </c>
      <c r="J228" s="24"/>
      <c r="K228" s="13">
        <v>1</v>
      </c>
      <c r="L228" s="23">
        <v>1</v>
      </c>
      <c r="M228" s="5"/>
      <c r="N228" s="6">
        <v>1</v>
      </c>
      <c r="O228" s="7"/>
      <c r="P228" s="8"/>
      <c r="Q228" s="7"/>
      <c r="R228" s="19">
        <v>1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2</v>
      </c>
      <c r="D229" s="22">
        <v>1</v>
      </c>
      <c r="E229" s="22">
        <v>27</v>
      </c>
      <c r="F229" s="16" t="s">
        <v>236</v>
      </c>
      <c r="G229" s="23">
        <v>16</v>
      </c>
      <c r="H229" s="23">
        <v>4</v>
      </c>
      <c r="I229" s="16">
        <v>2</v>
      </c>
      <c r="J229" s="24"/>
      <c r="K229" s="13">
        <v>1</v>
      </c>
      <c r="L229" s="23">
        <v>1</v>
      </c>
      <c r="M229" s="5"/>
      <c r="N229" s="6"/>
      <c r="O229" s="7">
        <v>1</v>
      </c>
      <c r="P229" s="8"/>
      <c r="Q229" s="7"/>
      <c r="R229" s="19">
        <v>1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>
        <v>2</v>
      </c>
      <c r="D230" s="22">
        <v>1</v>
      </c>
      <c r="E230" s="22">
        <v>27</v>
      </c>
      <c r="F230" s="16" t="s">
        <v>236</v>
      </c>
      <c r="G230" s="23">
        <v>16</v>
      </c>
      <c r="H230" s="23">
        <v>4</v>
      </c>
      <c r="I230" s="16">
        <v>2</v>
      </c>
      <c r="J230" s="24"/>
      <c r="K230" s="13">
        <v>1</v>
      </c>
      <c r="L230" s="23">
        <v>1</v>
      </c>
      <c r="M230" s="5"/>
      <c r="N230" s="6"/>
      <c r="O230" s="7">
        <v>1</v>
      </c>
      <c r="P230" s="8"/>
      <c r="Q230" s="7"/>
      <c r="R230" s="19">
        <v>1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>
        <v>2</v>
      </c>
      <c r="D231" s="22">
        <v>1</v>
      </c>
      <c r="E231" s="22">
        <v>27</v>
      </c>
      <c r="F231" s="16" t="s">
        <v>236</v>
      </c>
      <c r="G231" s="23">
        <v>16</v>
      </c>
      <c r="H231" s="23">
        <v>5</v>
      </c>
      <c r="I231" s="16">
        <v>2</v>
      </c>
      <c r="J231" s="24"/>
      <c r="K231" s="13">
        <v>1</v>
      </c>
      <c r="L231" s="23">
        <v>1</v>
      </c>
      <c r="M231" s="5"/>
      <c r="N231" s="6">
        <v>1</v>
      </c>
      <c r="O231" s="7">
        <v>1</v>
      </c>
      <c r="P231" s="8"/>
      <c r="Q231" s="7"/>
      <c r="R231" s="19">
        <v>2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>
        <v>2</v>
      </c>
      <c r="D232" s="22">
        <v>1</v>
      </c>
      <c r="E232" s="22">
        <v>27</v>
      </c>
      <c r="F232" s="16" t="s">
        <v>236</v>
      </c>
      <c r="G232" s="23">
        <v>16</v>
      </c>
      <c r="H232" s="23">
        <v>6</v>
      </c>
      <c r="I232" s="16">
        <v>2</v>
      </c>
      <c r="J232" s="24"/>
      <c r="K232" s="13"/>
      <c r="L232" s="23"/>
      <c r="M232" s="5"/>
      <c r="N232" s="6"/>
      <c r="O232" s="7">
        <v>2</v>
      </c>
      <c r="P232" s="8"/>
      <c r="Q232" s="7"/>
      <c r="R232" s="19">
        <v>2</v>
      </c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>
        <v>1</v>
      </c>
      <c r="C233" s="21">
        <v>2</v>
      </c>
      <c r="D233" s="22">
        <v>1</v>
      </c>
      <c r="E233" s="22">
        <v>27</v>
      </c>
      <c r="F233" s="16" t="s">
        <v>236</v>
      </c>
      <c r="G233" s="23">
        <v>16</v>
      </c>
      <c r="H233" s="23">
        <v>4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1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1</v>
      </c>
    </row>
    <row r="234" spans="1:27" ht="15.95" customHeight="1" x14ac:dyDescent="0.15">
      <c r="A234" s="1">
        <v>223</v>
      </c>
      <c r="B234" s="30">
        <v>1</v>
      </c>
      <c r="C234" s="21">
        <v>2</v>
      </c>
      <c r="D234" s="22">
        <v>1</v>
      </c>
      <c r="E234" s="22">
        <v>27</v>
      </c>
      <c r="F234" s="16" t="s">
        <v>236</v>
      </c>
      <c r="G234" s="23">
        <v>16</v>
      </c>
      <c r="H234" s="23">
        <v>2</v>
      </c>
      <c r="I234" s="16">
        <v>2</v>
      </c>
      <c r="J234" s="24"/>
      <c r="K234" s="13">
        <v>2</v>
      </c>
      <c r="L234" s="23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9">
        <v>0</v>
      </c>
      <c r="S234" s="23">
        <v>1</v>
      </c>
      <c r="T234" s="5">
        <v>0</v>
      </c>
      <c r="U234" s="6">
        <v>1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1</v>
      </c>
    </row>
    <row r="235" spans="1:27" ht="15.95" customHeight="1" x14ac:dyDescent="0.15">
      <c r="A235" s="1">
        <v>224</v>
      </c>
      <c r="B235" s="30">
        <v>1</v>
      </c>
      <c r="C235" s="21">
        <v>2</v>
      </c>
      <c r="D235" s="22">
        <v>1</v>
      </c>
      <c r="E235" s="22">
        <v>27</v>
      </c>
      <c r="F235" s="16" t="s">
        <v>236</v>
      </c>
      <c r="G235" s="23">
        <v>16</v>
      </c>
      <c r="H235" s="23">
        <v>2</v>
      </c>
      <c r="I235" s="16">
        <v>2</v>
      </c>
      <c r="J235" s="24"/>
      <c r="K235" s="13">
        <v>3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>
        <v>1</v>
      </c>
      <c r="T235" s="5">
        <v>0</v>
      </c>
      <c r="U235" s="6">
        <v>1</v>
      </c>
      <c r="V235" s="7">
        <v>1</v>
      </c>
      <c r="W235" s="8">
        <v>0</v>
      </c>
      <c r="X235" s="7">
        <v>0</v>
      </c>
      <c r="Y235" s="7">
        <v>0</v>
      </c>
      <c r="Z235" s="12">
        <v>0</v>
      </c>
      <c r="AA235" s="19">
        <v>2</v>
      </c>
    </row>
    <row r="236" spans="1:27" ht="15.95" customHeight="1" x14ac:dyDescent="0.15">
      <c r="A236" s="1">
        <v>225</v>
      </c>
      <c r="B236" s="30">
        <v>1</v>
      </c>
      <c r="C236" s="21">
        <v>2</v>
      </c>
      <c r="D236" s="22">
        <v>1</v>
      </c>
      <c r="E236" s="22">
        <v>27</v>
      </c>
      <c r="F236" s="16" t="s">
        <v>236</v>
      </c>
      <c r="G236" s="23">
        <v>17</v>
      </c>
      <c r="H236" s="23">
        <v>5</v>
      </c>
      <c r="I236" s="16">
        <v>2</v>
      </c>
      <c r="J236" s="24"/>
      <c r="K236" s="13">
        <v>1</v>
      </c>
      <c r="L236" s="23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>
        <v>2</v>
      </c>
      <c r="D237" s="22">
        <v>1</v>
      </c>
      <c r="E237" s="22">
        <v>27</v>
      </c>
      <c r="F237" s="16" t="s">
        <v>236</v>
      </c>
      <c r="G237" s="23">
        <v>17</v>
      </c>
      <c r="H237" s="23">
        <v>5</v>
      </c>
      <c r="I237" s="16">
        <v>2</v>
      </c>
      <c r="J237" s="24"/>
      <c r="K237" s="13">
        <v>1</v>
      </c>
      <c r="L237" s="23">
        <v>2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>
        <v>2</v>
      </c>
      <c r="D238" s="22">
        <v>1</v>
      </c>
      <c r="E238" s="22">
        <v>27</v>
      </c>
      <c r="F238" s="16" t="s">
        <v>236</v>
      </c>
      <c r="G238" s="23">
        <v>17</v>
      </c>
      <c r="H238" s="23">
        <v>4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>
        <v>2</v>
      </c>
      <c r="D239" s="22">
        <v>1</v>
      </c>
      <c r="E239" s="22">
        <v>27</v>
      </c>
      <c r="F239" s="16" t="s">
        <v>236</v>
      </c>
      <c r="G239" s="23">
        <v>17</v>
      </c>
      <c r="H239" s="23">
        <v>2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>
        <v>2</v>
      </c>
      <c r="D240" s="22">
        <v>1</v>
      </c>
      <c r="E240" s="22">
        <v>27</v>
      </c>
      <c r="F240" s="16" t="s">
        <v>236</v>
      </c>
      <c r="G240" s="23">
        <v>17</v>
      </c>
      <c r="H240" s="23">
        <v>4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2">
        <v>0</v>
      </c>
      <c r="AA240" s="19">
        <v>1</v>
      </c>
    </row>
    <row r="241" spans="1:27" ht="15.95" customHeight="1" x14ac:dyDescent="0.15">
      <c r="A241" s="1">
        <v>230</v>
      </c>
      <c r="B241" s="30">
        <v>1</v>
      </c>
      <c r="C241" s="21">
        <v>2</v>
      </c>
      <c r="D241" s="22">
        <v>1</v>
      </c>
      <c r="E241" s="22">
        <v>27</v>
      </c>
      <c r="F241" s="16" t="s">
        <v>236</v>
      </c>
      <c r="G241" s="23">
        <v>17</v>
      </c>
      <c r="H241" s="23">
        <v>3</v>
      </c>
      <c r="I241" s="16">
        <v>2</v>
      </c>
      <c r="J241" s="24"/>
      <c r="K241" s="13">
        <v>3</v>
      </c>
      <c r="L241" s="23">
        <v>1</v>
      </c>
      <c r="M241" s="5">
        <v>0</v>
      </c>
      <c r="N241" s="6">
        <v>0</v>
      </c>
      <c r="O241" s="7">
        <v>1</v>
      </c>
      <c r="P241" s="8">
        <v>0</v>
      </c>
      <c r="Q241" s="7">
        <v>0</v>
      </c>
      <c r="R241" s="19">
        <v>1</v>
      </c>
      <c r="S241" s="23">
        <v>1</v>
      </c>
      <c r="T241" s="5">
        <v>0</v>
      </c>
      <c r="U241" s="6">
        <v>0</v>
      </c>
      <c r="V241" s="7">
        <v>1</v>
      </c>
      <c r="W241" s="8">
        <v>0</v>
      </c>
      <c r="X241" s="7">
        <v>0</v>
      </c>
      <c r="Y241" s="7">
        <v>0</v>
      </c>
      <c r="Z241" s="12">
        <v>0</v>
      </c>
      <c r="AA241" s="19">
        <v>1</v>
      </c>
    </row>
    <row r="242" spans="1:27" ht="15.95" customHeight="1" x14ac:dyDescent="0.15">
      <c r="A242" s="1">
        <v>231</v>
      </c>
      <c r="B242" s="30">
        <v>2</v>
      </c>
      <c r="C242" s="21">
        <v>2</v>
      </c>
      <c r="D242" s="22">
        <v>1</v>
      </c>
      <c r="E242" s="22">
        <v>27</v>
      </c>
      <c r="F242" s="16" t="s">
        <v>236</v>
      </c>
      <c r="G242" s="23"/>
      <c r="H242" s="23"/>
      <c r="I242" s="16"/>
      <c r="J242" s="24"/>
      <c r="K242" s="13">
        <v>1</v>
      </c>
      <c r="L242" s="23">
        <v>5</v>
      </c>
      <c r="M242" s="5">
        <v>1</v>
      </c>
      <c r="N242" s="6">
        <v>1</v>
      </c>
      <c r="O242" s="7">
        <v>0</v>
      </c>
      <c r="P242" s="8">
        <v>0</v>
      </c>
      <c r="Q242" s="7">
        <v>0</v>
      </c>
      <c r="R242" s="19">
        <v>2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2</v>
      </c>
      <c r="C243" s="21">
        <v>2</v>
      </c>
      <c r="D243" s="22">
        <v>1</v>
      </c>
      <c r="E243" s="22">
        <v>27</v>
      </c>
      <c r="F243" s="16" t="s">
        <v>236</v>
      </c>
      <c r="G243" s="23"/>
      <c r="H243" s="23"/>
      <c r="I243" s="16"/>
      <c r="J243" s="24"/>
      <c r="K243" s="13">
        <v>1</v>
      </c>
      <c r="L243" s="23">
        <v>5</v>
      </c>
      <c r="M243" s="5">
        <v>1</v>
      </c>
      <c r="N243" s="6">
        <v>0</v>
      </c>
      <c r="O243" s="7">
        <v>0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2</v>
      </c>
      <c r="C244" s="21">
        <v>2</v>
      </c>
      <c r="D244" s="22">
        <v>1</v>
      </c>
      <c r="E244" s="22">
        <v>27</v>
      </c>
      <c r="F244" s="16" t="s">
        <v>236</v>
      </c>
      <c r="G244" s="23"/>
      <c r="H244" s="23"/>
      <c r="I244" s="16"/>
      <c r="J244" s="24"/>
      <c r="K244" s="13">
        <v>1</v>
      </c>
      <c r="L244" s="23">
        <v>5</v>
      </c>
      <c r="M244" s="5">
        <v>1</v>
      </c>
      <c r="N244" s="6">
        <v>1</v>
      </c>
      <c r="O244" s="7">
        <v>0</v>
      </c>
      <c r="P244" s="8">
        <v>0</v>
      </c>
      <c r="Q244" s="7">
        <v>0</v>
      </c>
      <c r="R244" s="19">
        <v>2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234</v>
      </c>
      <c r="B245" s="30">
        <v>2</v>
      </c>
      <c r="C245" s="21">
        <v>2</v>
      </c>
      <c r="D245" s="22">
        <v>1</v>
      </c>
      <c r="E245" s="22">
        <v>27</v>
      </c>
      <c r="F245" s="16" t="s">
        <v>236</v>
      </c>
      <c r="G245" s="23"/>
      <c r="H245" s="23"/>
      <c r="I245" s="16"/>
      <c r="J245" s="24"/>
      <c r="K245" s="13">
        <v>1</v>
      </c>
      <c r="L245" s="23">
        <v>5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2</v>
      </c>
      <c r="C246" s="21">
        <v>2</v>
      </c>
      <c r="D246" s="22">
        <v>1</v>
      </c>
      <c r="E246" s="22">
        <v>27</v>
      </c>
      <c r="F246" s="16" t="s">
        <v>236</v>
      </c>
      <c r="G246" s="23"/>
      <c r="H246" s="23"/>
      <c r="I246" s="16"/>
      <c r="J246" s="24"/>
      <c r="K246" s="13">
        <v>1</v>
      </c>
      <c r="L246" s="23">
        <v>5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2</v>
      </c>
      <c r="C247" s="21">
        <v>2</v>
      </c>
      <c r="D247" s="22">
        <v>1</v>
      </c>
      <c r="E247" s="22">
        <v>27</v>
      </c>
      <c r="F247" s="16" t="s">
        <v>236</v>
      </c>
      <c r="G247" s="23"/>
      <c r="H247" s="23"/>
      <c r="I247" s="16"/>
      <c r="J247" s="24"/>
      <c r="K247" s="13">
        <v>1</v>
      </c>
      <c r="L247" s="23">
        <v>5</v>
      </c>
      <c r="M247" s="5">
        <v>1</v>
      </c>
      <c r="N247" s="6">
        <v>0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2</v>
      </c>
      <c r="C248" s="21">
        <v>2</v>
      </c>
      <c r="D248" s="22">
        <v>1</v>
      </c>
      <c r="E248" s="22">
        <v>27</v>
      </c>
      <c r="F248" s="16" t="s">
        <v>236</v>
      </c>
      <c r="G248" s="23"/>
      <c r="H248" s="23"/>
      <c r="I248" s="16"/>
      <c r="J248" s="24"/>
      <c r="K248" s="13">
        <v>1</v>
      </c>
      <c r="L248" s="23">
        <v>5</v>
      </c>
      <c r="M248" s="5">
        <v>2</v>
      </c>
      <c r="N248" s="6">
        <v>0</v>
      </c>
      <c r="O248" s="7">
        <v>0</v>
      </c>
      <c r="P248" s="8">
        <v>0</v>
      </c>
      <c r="Q248" s="7">
        <v>0</v>
      </c>
      <c r="R248" s="19">
        <v>2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238</v>
      </c>
      <c r="B249" s="30">
        <v>2</v>
      </c>
      <c r="C249" s="21">
        <v>2</v>
      </c>
      <c r="D249" s="22">
        <v>1</v>
      </c>
      <c r="E249" s="22">
        <v>27</v>
      </c>
      <c r="F249" s="16" t="s">
        <v>236</v>
      </c>
      <c r="G249" s="23"/>
      <c r="H249" s="23"/>
      <c r="I249" s="16"/>
      <c r="J249" s="24"/>
      <c r="K249" s="13">
        <v>1</v>
      </c>
      <c r="L249" s="23">
        <v>5</v>
      </c>
      <c r="M249" s="5">
        <v>1</v>
      </c>
      <c r="N249" s="6">
        <v>1</v>
      </c>
      <c r="O249" s="7">
        <v>0</v>
      </c>
      <c r="P249" s="8">
        <v>0</v>
      </c>
      <c r="Q249" s="7">
        <v>0</v>
      </c>
      <c r="R249" s="19">
        <v>2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239</v>
      </c>
      <c r="B250" s="30">
        <v>2</v>
      </c>
      <c r="C250" s="21">
        <v>2</v>
      </c>
      <c r="D250" s="22">
        <v>1</v>
      </c>
      <c r="E250" s="22">
        <v>27</v>
      </c>
      <c r="F250" s="16" t="s">
        <v>236</v>
      </c>
      <c r="G250" s="23"/>
      <c r="H250" s="23"/>
      <c r="I250" s="16"/>
      <c r="J250" s="24"/>
      <c r="K250" s="13">
        <v>1</v>
      </c>
      <c r="L250" s="23">
        <v>5</v>
      </c>
      <c r="M250" s="5">
        <v>1</v>
      </c>
      <c r="N250" s="6">
        <v>1</v>
      </c>
      <c r="O250" s="7">
        <v>0</v>
      </c>
      <c r="P250" s="8">
        <v>0</v>
      </c>
      <c r="Q250" s="7">
        <v>0</v>
      </c>
      <c r="R250" s="19">
        <v>2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240</v>
      </c>
      <c r="B251" s="30">
        <v>2</v>
      </c>
      <c r="C251" s="21">
        <v>2</v>
      </c>
      <c r="D251" s="22">
        <v>1</v>
      </c>
      <c r="E251" s="22">
        <v>27</v>
      </c>
      <c r="F251" s="16" t="s">
        <v>236</v>
      </c>
      <c r="G251" s="23"/>
      <c r="H251" s="23"/>
      <c r="I251" s="16"/>
      <c r="J251" s="24"/>
      <c r="K251" s="13">
        <v>1</v>
      </c>
      <c r="L251" s="23">
        <v>5</v>
      </c>
      <c r="M251" s="5">
        <v>1</v>
      </c>
      <c r="N251" s="6">
        <v>1</v>
      </c>
      <c r="O251" s="7">
        <v>0</v>
      </c>
      <c r="P251" s="8">
        <v>0</v>
      </c>
      <c r="Q251" s="7">
        <v>0</v>
      </c>
      <c r="R251" s="19">
        <v>2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241</v>
      </c>
      <c r="B252" s="30">
        <v>2</v>
      </c>
      <c r="C252" s="21">
        <v>2</v>
      </c>
      <c r="D252" s="22">
        <v>1</v>
      </c>
      <c r="E252" s="22">
        <v>27</v>
      </c>
      <c r="F252" s="16" t="s">
        <v>236</v>
      </c>
      <c r="G252" s="23"/>
      <c r="H252" s="23"/>
      <c r="I252" s="16"/>
      <c r="J252" s="24"/>
      <c r="K252" s="13">
        <v>1</v>
      </c>
      <c r="L252" s="23">
        <v>5</v>
      </c>
      <c r="M252" s="5">
        <v>1</v>
      </c>
      <c r="N252" s="6">
        <v>1</v>
      </c>
      <c r="O252" s="7">
        <v>0</v>
      </c>
      <c r="P252" s="8">
        <v>0</v>
      </c>
      <c r="Q252" s="7">
        <v>0</v>
      </c>
      <c r="R252" s="19">
        <v>2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242</v>
      </c>
      <c r="B253" s="30">
        <v>2</v>
      </c>
      <c r="C253" s="21">
        <v>2</v>
      </c>
      <c r="D253" s="22">
        <v>1</v>
      </c>
      <c r="E253" s="22">
        <v>27</v>
      </c>
      <c r="F253" s="16" t="s">
        <v>236</v>
      </c>
      <c r="G253" s="23"/>
      <c r="H253" s="23"/>
      <c r="I253" s="16"/>
      <c r="J253" s="24"/>
      <c r="K253" s="13">
        <v>1</v>
      </c>
      <c r="L253" s="23">
        <v>5</v>
      </c>
      <c r="M253" s="5">
        <v>1</v>
      </c>
      <c r="N253" s="6">
        <v>0</v>
      </c>
      <c r="O253" s="7">
        <v>0</v>
      </c>
      <c r="P253" s="8">
        <v>0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243</v>
      </c>
      <c r="B254" s="30">
        <v>2</v>
      </c>
      <c r="C254" s="21">
        <v>2</v>
      </c>
      <c r="D254" s="22">
        <v>1</v>
      </c>
      <c r="E254" s="22">
        <v>27</v>
      </c>
      <c r="F254" s="16" t="s">
        <v>236</v>
      </c>
      <c r="G254" s="23"/>
      <c r="H254" s="23"/>
      <c r="I254" s="16"/>
      <c r="J254" s="24"/>
      <c r="K254" s="13">
        <v>1</v>
      </c>
      <c r="L254" s="23">
        <v>5</v>
      </c>
      <c r="M254" s="5">
        <v>1</v>
      </c>
      <c r="N254" s="6">
        <v>0</v>
      </c>
      <c r="O254" s="7">
        <v>0</v>
      </c>
      <c r="P254" s="8">
        <v>0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244</v>
      </c>
      <c r="B255" s="30">
        <v>2</v>
      </c>
      <c r="C255" s="21">
        <v>2</v>
      </c>
      <c r="D255" s="22">
        <v>1</v>
      </c>
      <c r="E255" s="22">
        <v>27</v>
      </c>
      <c r="F255" s="16" t="s">
        <v>236</v>
      </c>
      <c r="G255" s="23"/>
      <c r="H255" s="23"/>
      <c r="I255" s="16"/>
      <c r="J255" s="24"/>
      <c r="K255" s="13">
        <v>1</v>
      </c>
      <c r="L255" s="23">
        <v>5</v>
      </c>
      <c r="M255" s="5">
        <v>1</v>
      </c>
      <c r="N255" s="6">
        <v>1</v>
      </c>
      <c r="O255" s="7">
        <v>0</v>
      </c>
      <c r="P255" s="8">
        <v>0</v>
      </c>
      <c r="Q255" s="7">
        <v>0</v>
      </c>
      <c r="R255" s="19">
        <v>2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245</v>
      </c>
      <c r="B256" s="30">
        <v>2</v>
      </c>
      <c r="C256" s="21">
        <v>2</v>
      </c>
      <c r="D256" s="22">
        <v>1</v>
      </c>
      <c r="E256" s="22">
        <v>27</v>
      </c>
      <c r="F256" s="16" t="s">
        <v>236</v>
      </c>
      <c r="G256" s="23"/>
      <c r="H256" s="23"/>
      <c r="I256" s="16"/>
      <c r="J256" s="24"/>
      <c r="K256" s="13">
        <v>1</v>
      </c>
      <c r="L256" s="23">
        <v>5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246</v>
      </c>
      <c r="B257" s="30">
        <v>2</v>
      </c>
      <c r="C257" s="21">
        <v>2</v>
      </c>
      <c r="D257" s="22">
        <v>1</v>
      </c>
      <c r="E257" s="22">
        <v>27</v>
      </c>
      <c r="F257" s="16" t="s">
        <v>236</v>
      </c>
      <c r="G257" s="23"/>
      <c r="H257" s="23"/>
      <c r="I257" s="16"/>
      <c r="J257" s="24"/>
      <c r="K257" s="13">
        <v>1</v>
      </c>
      <c r="L257" s="23">
        <v>5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9">
        <v>1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247</v>
      </c>
      <c r="B258" s="30">
        <v>2</v>
      </c>
      <c r="C258" s="21">
        <v>2</v>
      </c>
      <c r="D258" s="22">
        <v>1</v>
      </c>
      <c r="E258" s="22">
        <v>27</v>
      </c>
      <c r="F258" s="16" t="s">
        <v>236</v>
      </c>
      <c r="G258" s="23"/>
      <c r="H258" s="23"/>
      <c r="I258" s="16"/>
      <c r="J258" s="24"/>
      <c r="K258" s="13">
        <v>1</v>
      </c>
      <c r="L258" s="23">
        <v>5</v>
      </c>
      <c r="M258" s="5">
        <v>1</v>
      </c>
      <c r="N258" s="6">
        <v>1</v>
      </c>
      <c r="O258" s="7">
        <v>0</v>
      </c>
      <c r="P258" s="8">
        <v>0</v>
      </c>
      <c r="Q258" s="7">
        <v>0</v>
      </c>
      <c r="R258" s="19">
        <v>2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248</v>
      </c>
      <c r="B259" s="30">
        <v>2</v>
      </c>
      <c r="C259" s="21">
        <v>2</v>
      </c>
      <c r="D259" s="22">
        <v>1</v>
      </c>
      <c r="E259" s="22">
        <v>27</v>
      </c>
      <c r="F259" s="16" t="s">
        <v>236</v>
      </c>
      <c r="G259" s="23"/>
      <c r="H259" s="23"/>
      <c r="I259" s="16"/>
      <c r="J259" s="24"/>
      <c r="K259" s="13">
        <v>1</v>
      </c>
      <c r="L259" s="23">
        <v>5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249</v>
      </c>
      <c r="B260" s="30">
        <v>2</v>
      </c>
      <c r="C260" s="21">
        <v>2</v>
      </c>
      <c r="D260" s="22">
        <v>1</v>
      </c>
      <c r="E260" s="22">
        <v>27</v>
      </c>
      <c r="F260" s="16" t="s">
        <v>236</v>
      </c>
      <c r="G260" s="23"/>
      <c r="H260" s="23"/>
      <c r="I260" s="16"/>
      <c r="J260" s="24"/>
      <c r="K260" s="13">
        <v>1</v>
      </c>
      <c r="L260" s="23">
        <v>5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250</v>
      </c>
      <c r="B261" s="30">
        <v>2</v>
      </c>
      <c r="C261" s="21">
        <v>2</v>
      </c>
      <c r="D261" s="22">
        <v>1</v>
      </c>
      <c r="E261" s="22">
        <v>27</v>
      </c>
      <c r="F261" s="16" t="s">
        <v>236</v>
      </c>
      <c r="G261" s="23"/>
      <c r="H261" s="23"/>
      <c r="I261" s="16"/>
      <c r="J261" s="24"/>
      <c r="K261" s="13">
        <v>1</v>
      </c>
      <c r="L261" s="23">
        <v>5</v>
      </c>
      <c r="M261" s="5">
        <v>1</v>
      </c>
      <c r="N261" s="6">
        <v>1</v>
      </c>
      <c r="O261" s="7">
        <v>0</v>
      </c>
      <c r="P261" s="8">
        <v>0</v>
      </c>
      <c r="Q261" s="7">
        <v>0</v>
      </c>
      <c r="R261" s="19">
        <v>2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251</v>
      </c>
      <c r="B262" s="30">
        <v>2</v>
      </c>
      <c r="C262" s="21">
        <v>2</v>
      </c>
      <c r="D262" s="22">
        <v>1</v>
      </c>
      <c r="E262" s="22">
        <v>27</v>
      </c>
      <c r="F262" s="16" t="s">
        <v>236</v>
      </c>
      <c r="G262" s="23"/>
      <c r="H262" s="23"/>
      <c r="I262" s="16"/>
      <c r="J262" s="24"/>
      <c r="K262" s="13">
        <v>1</v>
      </c>
      <c r="L262" s="23">
        <v>5</v>
      </c>
      <c r="M262" s="5">
        <v>1</v>
      </c>
      <c r="N262" s="6">
        <v>0</v>
      </c>
      <c r="O262" s="7">
        <v>0</v>
      </c>
      <c r="P262" s="8">
        <v>0</v>
      </c>
      <c r="Q262" s="7">
        <v>0</v>
      </c>
      <c r="R262" s="19">
        <v>1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252</v>
      </c>
      <c r="B263" s="30">
        <v>2</v>
      </c>
      <c r="C263" s="21">
        <v>2</v>
      </c>
      <c r="D263" s="22">
        <v>1</v>
      </c>
      <c r="E263" s="22">
        <v>27</v>
      </c>
      <c r="F263" s="16" t="s">
        <v>236</v>
      </c>
      <c r="G263" s="23"/>
      <c r="H263" s="23"/>
      <c r="I263" s="16"/>
      <c r="J263" s="24"/>
      <c r="K263" s="13">
        <v>1</v>
      </c>
      <c r="L263" s="23">
        <v>5</v>
      </c>
      <c r="M263" s="5">
        <v>1</v>
      </c>
      <c r="N263" s="6">
        <v>0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253</v>
      </c>
      <c r="B264" s="30">
        <v>2</v>
      </c>
      <c r="C264" s="21">
        <v>2</v>
      </c>
      <c r="D264" s="22">
        <v>1</v>
      </c>
      <c r="E264" s="22">
        <v>27</v>
      </c>
      <c r="F264" s="16" t="s">
        <v>236</v>
      </c>
      <c r="G264" s="23"/>
      <c r="H264" s="23"/>
      <c r="I264" s="16"/>
      <c r="J264" s="24"/>
      <c r="K264" s="13">
        <v>1</v>
      </c>
      <c r="L264" s="23">
        <v>5</v>
      </c>
      <c r="M264" s="5">
        <v>1</v>
      </c>
      <c r="N264" s="6">
        <v>1</v>
      </c>
      <c r="O264" s="7">
        <v>0</v>
      </c>
      <c r="P264" s="8">
        <v>0</v>
      </c>
      <c r="Q264" s="7">
        <v>0</v>
      </c>
      <c r="R264" s="19">
        <v>2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254</v>
      </c>
      <c r="B265" s="30">
        <v>2</v>
      </c>
      <c r="C265" s="21">
        <v>2</v>
      </c>
      <c r="D265" s="22">
        <v>1</v>
      </c>
      <c r="E265" s="22">
        <v>27</v>
      </c>
      <c r="F265" s="16" t="s">
        <v>236</v>
      </c>
      <c r="G265" s="23"/>
      <c r="H265" s="23"/>
      <c r="I265" s="16"/>
      <c r="J265" s="24"/>
      <c r="K265" s="13">
        <v>1</v>
      </c>
      <c r="L265" s="23">
        <v>5</v>
      </c>
      <c r="M265" s="5">
        <v>1</v>
      </c>
      <c r="N265" s="6">
        <v>1</v>
      </c>
      <c r="O265" s="7">
        <v>0</v>
      </c>
      <c r="P265" s="8">
        <v>0</v>
      </c>
      <c r="Q265" s="7">
        <v>0</v>
      </c>
      <c r="R265" s="19">
        <v>2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255</v>
      </c>
      <c r="B266" s="30">
        <v>2</v>
      </c>
      <c r="C266" s="21">
        <v>2</v>
      </c>
      <c r="D266" s="22">
        <v>1</v>
      </c>
      <c r="E266" s="22">
        <v>27</v>
      </c>
      <c r="F266" s="16" t="s">
        <v>236</v>
      </c>
      <c r="G266" s="23"/>
      <c r="H266" s="23"/>
      <c r="I266" s="16"/>
      <c r="J266" s="24"/>
      <c r="K266" s="13">
        <v>1</v>
      </c>
      <c r="L266" s="23">
        <v>5</v>
      </c>
      <c r="M266" s="5">
        <v>1</v>
      </c>
      <c r="N266" s="6">
        <v>0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256</v>
      </c>
      <c r="B267" s="30">
        <v>2</v>
      </c>
      <c r="C267" s="21">
        <v>2</v>
      </c>
      <c r="D267" s="22">
        <v>1</v>
      </c>
      <c r="E267" s="22">
        <v>27</v>
      </c>
      <c r="F267" s="16" t="s">
        <v>236</v>
      </c>
      <c r="G267" s="23"/>
      <c r="H267" s="23"/>
      <c r="I267" s="16"/>
      <c r="J267" s="24"/>
      <c r="K267" s="13">
        <v>1</v>
      </c>
      <c r="L267" s="23">
        <v>5</v>
      </c>
      <c r="M267" s="5">
        <v>1</v>
      </c>
      <c r="N267" s="6">
        <v>1</v>
      </c>
      <c r="O267" s="7">
        <v>0</v>
      </c>
      <c r="P267" s="8">
        <v>0</v>
      </c>
      <c r="Q267" s="7">
        <v>0</v>
      </c>
      <c r="R267" s="19">
        <v>2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257</v>
      </c>
      <c r="B268" s="30">
        <v>2</v>
      </c>
      <c r="C268" s="21">
        <v>2</v>
      </c>
      <c r="D268" s="22">
        <v>1</v>
      </c>
      <c r="E268" s="22">
        <v>27</v>
      </c>
      <c r="F268" s="16" t="s">
        <v>236</v>
      </c>
      <c r="G268" s="23"/>
      <c r="H268" s="23"/>
      <c r="I268" s="16"/>
      <c r="J268" s="24"/>
      <c r="K268" s="13">
        <v>1</v>
      </c>
      <c r="L268" s="23">
        <v>5</v>
      </c>
      <c r="M268" s="5">
        <v>1</v>
      </c>
      <c r="N268" s="6">
        <v>1</v>
      </c>
      <c r="O268" s="7">
        <v>0</v>
      </c>
      <c r="P268" s="8">
        <v>0</v>
      </c>
      <c r="Q268" s="7">
        <v>0</v>
      </c>
      <c r="R268" s="19">
        <v>2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258</v>
      </c>
      <c r="B269" s="30">
        <v>2</v>
      </c>
      <c r="C269" s="21">
        <v>2</v>
      </c>
      <c r="D269" s="22">
        <v>1</v>
      </c>
      <c r="E269" s="22">
        <v>27</v>
      </c>
      <c r="F269" s="16" t="s">
        <v>236</v>
      </c>
      <c r="G269" s="23"/>
      <c r="H269" s="23"/>
      <c r="I269" s="16"/>
      <c r="J269" s="24"/>
      <c r="K269" s="13">
        <v>1</v>
      </c>
      <c r="L269" s="23">
        <v>5</v>
      </c>
      <c r="M269" s="5">
        <v>1</v>
      </c>
      <c r="N269" s="6">
        <v>1</v>
      </c>
      <c r="O269" s="7">
        <v>0</v>
      </c>
      <c r="P269" s="8">
        <v>0</v>
      </c>
      <c r="Q269" s="7">
        <v>0</v>
      </c>
      <c r="R269" s="19">
        <v>2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259</v>
      </c>
      <c r="B270" s="30">
        <v>1</v>
      </c>
      <c r="C270" s="21">
        <v>2</v>
      </c>
      <c r="D270" s="22">
        <v>1</v>
      </c>
      <c r="E270" s="22">
        <v>27</v>
      </c>
      <c r="F270" s="16" t="s">
        <v>236</v>
      </c>
      <c r="G270" s="23">
        <v>13</v>
      </c>
      <c r="H270" s="23">
        <v>2</v>
      </c>
      <c r="I270" s="16">
        <v>2</v>
      </c>
      <c r="J270" s="24"/>
      <c r="K270" s="13">
        <v>1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0</v>
      </c>
      <c r="V270" s="7">
        <v>0</v>
      </c>
      <c r="W270" s="8">
        <v>1</v>
      </c>
      <c r="X270" s="7">
        <v>0</v>
      </c>
      <c r="Y270" s="7">
        <v>0</v>
      </c>
      <c r="Z270" s="12">
        <v>0</v>
      </c>
      <c r="AA270" s="19">
        <v>1</v>
      </c>
    </row>
    <row r="271" spans="1:27" ht="15.95" customHeight="1" x14ac:dyDescent="0.15">
      <c r="A271" s="1">
        <v>260</v>
      </c>
      <c r="B271" s="30">
        <v>1</v>
      </c>
      <c r="C271" s="21">
        <v>2</v>
      </c>
      <c r="D271" s="22">
        <v>1</v>
      </c>
      <c r="E271" s="22">
        <v>27</v>
      </c>
      <c r="F271" s="16" t="s">
        <v>236</v>
      </c>
      <c r="G271" s="23">
        <v>9</v>
      </c>
      <c r="H271" s="23">
        <v>2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0</v>
      </c>
      <c r="O271" s="7">
        <v>0</v>
      </c>
      <c r="P271" s="8">
        <v>1</v>
      </c>
      <c r="Q271" s="7">
        <v>0</v>
      </c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>
        <v>1</v>
      </c>
      <c r="C272" s="21">
        <v>2</v>
      </c>
      <c r="D272" s="22">
        <v>1</v>
      </c>
      <c r="E272" s="22">
        <v>27</v>
      </c>
      <c r="F272" s="16" t="s">
        <v>236</v>
      </c>
      <c r="G272" s="23">
        <v>9</v>
      </c>
      <c r="H272" s="23">
        <v>4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0</v>
      </c>
      <c r="O272" s="7">
        <v>0</v>
      </c>
      <c r="P272" s="8">
        <v>1</v>
      </c>
      <c r="Q272" s="7">
        <v>0</v>
      </c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>
        <v>1</v>
      </c>
      <c r="C273" s="21">
        <v>2</v>
      </c>
      <c r="D273" s="22">
        <v>1</v>
      </c>
      <c r="E273" s="22">
        <v>27</v>
      </c>
      <c r="F273" s="16" t="s">
        <v>236</v>
      </c>
      <c r="G273" s="23">
        <v>9</v>
      </c>
      <c r="H273" s="23">
        <v>7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0</v>
      </c>
      <c r="O273" s="7">
        <v>0</v>
      </c>
      <c r="P273" s="8">
        <v>1</v>
      </c>
      <c r="Q273" s="7">
        <v>0</v>
      </c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>
        <v>1</v>
      </c>
      <c r="C274" s="21">
        <v>2</v>
      </c>
      <c r="D274" s="22">
        <v>1</v>
      </c>
      <c r="E274" s="22">
        <v>27</v>
      </c>
      <c r="F274" s="16" t="s">
        <v>236</v>
      </c>
      <c r="G274" s="23">
        <v>9</v>
      </c>
      <c r="H274" s="23">
        <v>2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0</v>
      </c>
      <c r="O274" s="7">
        <v>0</v>
      </c>
      <c r="P274" s="8">
        <v>1</v>
      </c>
      <c r="Q274" s="7">
        <v>0</v>
      </c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>
        <v>1</v>
      </c>
      <c r="C275" s="21">
        <v>2</v>
      </c>
      <c r="D275" s="22">
        <v>1</v>
      </c>
      <c r="E275" s="22">
        <v>27</v>
      </c>
      <c r="F275" s="16" t="s">
        <v>236</v>
      </c>
      <c r="G275" s="23">
        <v>9</v>
      </c>
      <c r="H275" s="23">
        <v>3</v>
      </c>
      <c r="I275" s="16">
        <v>2</v>
      </c>
      <c r="J275" s="24"/>
      <c r="K275" s="13">
        <v>1</v>
      </c>
      <c r="L275" s="23">
        <v>1</v>
      </c>
      <c r="M275" s="5">
        <v>0</v>
      </c>
      <c r="N275" s="6">
        <v>0</v>
      </c>
      <c r="O275" s="7">
        <v>0</v>
      </c>
      <c r="P275" s="8">
        <v>1</v>
      </c>
      <c r="Q275" s="7">
        <v>0</v>
      </c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/>
    </row>
    <row r="276" spans="1:27" ht="15.95" customHeight="1" x14ac:dyDescent="0.15">
      <c r="A276" s="1">
        <v>265</v>
      </c>
      <c r="B276" s="30">
        <v>1</v>
      </c>
      <c r="C276" s="21">
        <v>2</v>
      </c>
      <c r="D276" s="22">
        <v>1</v>
      </c>
      <c r="E276" s="22">
        <v>27</v>
      </c>
      <c r="F276" s="16" t="s">
        <v>236</v>
      </c>
      <c r="G276" s="23">
        <v>9</v>
      </c>
      <c r="H276" s="23">
        <v>4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0</v>
      </c>
      <c r="O276" s="7">
        <v>0</v>
      </c>
      <c r="P276" s="8">
        <v>1</v>
      </c>
      <c r="Q276" s="7">
        <v>0</v>
      </c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>
        <v>1</v>
      </c>
      <c r="C277" s="21">
        <v>2</v>
      </c>
      <c r="D277" s="22">
        <v>1</v>
      </c>
      <c r="E277" s="22">
        <v>27</v>
      </c>
      <c r="F277" s="16" t="s">
        <v>236</v>
      </c>
      <c r="G277" s="23">
        <v>9</v>
      </c>
      <c r="H277" s="23">
        <v>6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0</v>
      </c>
      <c r="O277" s="7">
        <v>0</v>
      </c>
      <c r="P277" s="8">
        <v>1</v>
      </c>
      <c r="Q277" s="7">
        <v>0</v>
      </c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>
        <v>1</v>
      </c>
      <c r="C278" s="21">
        <v>2</v>
      </c>
      <c r="D278" s="22">
        <v>1</v>
      </c>
      <c r="E278" s="22">
        <v>27</v>
      </c>
      <c r="F278" s="16" t="s">
        <v>236</v>
      </c>
      <c r="G278" s="23">
        <v>9</v>
      </c>
      <c r="H278" s="23">
        <v>3</v>
      </c>
      <c r="I278" s="16">
        <v>2</v>
      </c>
      <c r="J278" s="24"/>
      <c r="K278" s="13">
        <v>1</v>
      </c>
      <c r="L278" s="23">
        <v>1</v>
      </c>
      <c r="M278" s="5">
        <v>0</v>
      </c>
      <c r="N278" s="6">
        <v>0</v>
      </c>
      <c r="O278" s="7">
        <v>0</v>
      </c>
      <c r="P278" s="8">
        <v>1</v>
      </c>
      <c r="Q278" s="7">
        <v>0</v>
      </c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>
        <v>1</v>
      </c>
      <c r="C279" s="21">
        <v>2</v>
      </c>
      <c r="D279" s="22">
        <v>1</v>
      </c>
      <c r="E279" s="22">
        <v>27</v>
      </c>
      <c r="F279" s="16" t="s">
        <v>236</v>
      </c>
      <c r="G279" s="23">
        <v>10</v>
      </c>
      <c r="H279" s="23">
        <v>3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0</v>
      </c>
      <c r="O279" s="7">
        <v>0</v>
      </c>
      <c r="P279" s="8">
        <v>1</v>
      </c>
      <c r="Q279" s="7">
        <v>0</v>
      </c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>
        <v>1</v>
      </c>
      <c r="C280" s="21">
        <v>2</v>
      </c>
      <c r="D280" s="22">
        <v>1</v>
      </c>
      <c r="E280" s="22">
        <v>27</v>
      </c>
      <c r="F280" s="16" t="s">
        <v>236</v>
      </c>
      <c r="G280" s="23">
        <v>10</v>
      </c>
      <c r="H280" s="23">
        <v>2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0</v>
      </c>
      <c r="O280" s="7">
        <v>0</v>
      </c>
      <c r="P280" s="8">
        <v>1</v>
      </c>
      <c r="Q280" s="7">
        <v>0</v>
      </c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>
        <v>1</v>
      </c>
      <c r="C281" s="21">
        <v>2</v>
      </c>
      <c r="D281" s="22">
        <v>1</v>
      </c>
      <c r="E281" s="22">
        <v>27</v>
      </c>
      <c r="F281" s="16" t="s">
        <v>236</v>
      </c>
      <c r="G281" s="23">
        <v>10</v>
      </c>
      <c r="H281" s="23">
        <v>4</v>
      </c>
      <c r="I281" s="16">
        <v>2</v>
      </c>
      <c r="J281" s="24"/>
      <c r="K281" s="13">
        <v>1</v>
      </c>
      <c r="L281" s="23">
        <v>1</v>
      </c>
      <c r="M281" s="5">
        <v>0</v>
      </c>
      <c r="N281" s="6">
        <v>0</v>
      </c>
      <c r="O281" s="7">
        <v>0</v>
      </c>
      <c r="P281" s="8">
        <v>1</v>
      </c>
      <c r="Q281" s="7">
        <v>0</v>
      </c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>
        <v>1</v>
      </c>
      <c r="C282" s="21">
        <v>2</v>
      </c>
      <c r="D282" s="22">
        <v>1</v>
      </c>
      <c r="E282" s="22">
        <v>27</v>
      </c>
      <c r="F282" s="16" t="s">
        <v>236</v>
      </c>
      <c r="G282" s="23">
        <v>10</v>
      </c>
      <c r="H282" s="23">
        <v>3</v>
      </c>
      <c r="I282" s="16">
        <v>2</v>
      </c>
      <c r="J282" s="24"/>
      <c r="K282" s="13">
        <v>1</v>
      </c>
      <c r="L282" s="23">
        <v>1</v>
      </c>
      <c r="M282" s="5">
        <v>0</v>
      </c>
      <c r="N282" s="6">
        <v>0</v>
      </c>
      <c r="O282" s="7">
        <v>0</v>
      </c>
      <c r="P282" s="8">
        <v>1</v>
      </c>
      <c r="Q282" s="7">
        <v>0</v>
      </c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>
        <v>1</v>
      </c>
      <c r="C283" s="21">
        <v>2</v>
      </c>
      <c r="D283" s="22">
        <v>1</v>
      </c>
      <c r="E283" s="22">
        <v>27</v>
      </c>
      <c r="F283" s="16" t="s">
        <v>236</v>
      </c>
      <c r="G283" s="23">
        <v>10</v>
      </c>
      <c r="H283" s="23">
        <v>7</v>
      </c>
      <c r="I283" s="16">
        <v>2</v>
      </c>
      <c r="J283" s="24"/>
      <c r="K283" s="13">
        <v>1</v>
      </c>
      <c r="L283" s="23">
        <v>1</v>
      </c>
      <c r="M283" s="5">
        <v>0</v>
      </c>
      <c r="N283" s="6">
        <v>0</v>
      </c>
      <c r="O283" s="7">
        <v>0</v>
      </c>
      <c r="P283" s="8">
        <v>1</v>
      </c>
      <c r="Q283" s="7">
        <v>0</v>
      </c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>
        <v>1</v>
      </c>
      <c r="C284" s="21">
        <v>2</v>
      </c>
      <c r="D284" s="22">
        <v>1</v>
      </c>
      <c r="E284" s="22">
        <v>27</v>
      </c>
      <c r="F284" s="16" t="s">
        <v>236</v>
      </c>
      <c r="G284" s="23">
        <v>10</v>
      </c>
      <c r="H284" s="23">
        <v>2</v>
      </c>
      <c r="I284" s="16">
        <v>2</v>
      </c>
      <c r="J284" s="24"/>
      <c r="K284" s="13">
        <v>1</v>
      </c>
      <c r="L284" s="23">
        <v>1</v>
      </c>
      <c r="M284" s="5">
        <v>0</v>
      </c>
      <c r="N284" s="6">
        <v>0</v>
      </c>
      <c r="O284" s="7">
        <v>0</v>
      </c>
      <c r="P284" s="8">
        <v>1</v>
      </c>
      <c r="Q284" s="7">
        <v>0</v>
      </c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>
        <v>1</v>
      </c>
      <c r="C285" s="21">
        <v>2</v>
      </c>
      <c r="D285" s="22">
        <v>1</v>
      </c>
      <c r="E285" s="22">
        <v>27</v>
      </c>
      <c r="F285" s="16" t="s">
        <v>236</v>
      </c>
      <c r="G285" s="23">
        <v>10</v>
      </c>
      <c r="H285" s="23">
        <v>5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0</v>
      </c>
      <c r="O285" s="7">
        <v>0</v>
      </c>
      <c r="P285" s="8">
        <v>1</v>
      </c>
      <c r="Q285" s="7">
        <v>0</v>
      </c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>
        <v>1</v>
      </c>
      <c r="C286" s="21">
        <v>2</v>
      </c>
      <c r="D286" s="22">
        <v>1</v>
      </c>
      <c r="E286" s="22">
        <v>27</v>
      </c>
      <c r="F286" s="16" t="s">
        <v>236</v>
      </c>
      <c r="G286" s="23">
        <v>11</v>
      </c>
      <c r="H286" s="23">
        <v>8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0</v>
      </c>
      <c r="O286" s="7">
        <v>0</v>
      </c>
      <c r="P286" s="8">
        <v>1</v>
      </c>
      <c r="Q286" s="7">
        <v>0</v>
      </c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>
        <v>1</v>
      </c>
      <c r="C287" s="21">
        <v>2</v>
      </c>
      <c r="D287" s="22">
        <v>1</v>
      </c>
      <c r="E287" s="22">
        <v>27</v>
      </c>
      <c r="F287" s="16" t="s">
        <v>236</v>
      </c>
      <c r="G287" s="23">
        <v>11</v>
      </c>
      <c r="H287" s="23">
        <v>9</v>
      </c>
      <c r="I287" s="16">
        <v>2</v>
      </c>
      <c r="J287" s="24"/>
      <c r="K287" s="13">
        <v>1</v>
      </c>
      <c r="L287" s="23">
        <v>1</v>
      </c>
      <c r="M287" s="5">
        <v>0</v>
      </c>
      <c r="N287" s="6">
        <v>0</v>
      </c>
      <c r="O287" s="7">
        <v>0</v>
      </c>
      <c r="P287" s="8">
        <v>1</v>
      </c>
      <c r="Q287" s="7">
        <v>0</v>
      </c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>
        <v>1</v>
      </c>
      <c r="C288" s="21">
        <v>2</v>
      </c>
      <c r="D288" s="22">
        <v>1</v>
      </c>
      <c r="E288" s="22">
        <v>27</v>
      </c>
      <c r="F288" s="16" t="s">
        <v>236</v>
      </c>
      <c r="G288" s="23">
        <v>11</v>
      </c>
      <c r="H288" s="23">
        <v>5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0</v>
      </c>
      <c r="O288" s="7">
        <v>0</v>
      </c>
      <c r="P288" s="8">
        <v>1</v>
      </c>
      <c r="Q288" s="7">
        <v>0</v>
      </c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>
        <v>1</v>
      </c>
      <c r="C289" s="21">
        <v>2</v>
      </c>
      <c r="D289" s="22">
        <v>1</v>
      </c>
      <c r="E289" s="22">
        <v>27</v>
      </c>
      <c r="F289" s="16" t="s">
        <v>236</v>
      </c>
      <c r="G289" s="23">
        <v>11</v>
      </c>
      <c r="H289" s="23">
        <v>5</v>
      </c>
      <c r="I289" s="16">
        <v>2</v>
      </c>
      <c r="J289" s="24"/>
      <c r="K289" s="13">
        <v>1</v>
      </c>
      <c r="L289" s="23">
        <v>1</v>
      </c>
      <c r="M289" s="5">
        <v>0</v>
      </c>
      <c r="N289" s="6">
        <v>0</v>
      </c>
      <c r="O289" s="7">
        <v>0</v>
      </c>
      <c r="P289" s="8">
        <v>1</v>
      </c>
      <c r="Q289" s="7">
        <v>0</v>
      </c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>
        <v>1</v>
      </c>
      <c r="C290" s="21">
        <v>2</v>
      </c>
      <c r="D290" s="22">
        <v>1</v>
      </c>
      <c r="E290" s="22">
        <v>27</v>
      </c>
      <c r="F290" s="16" t="s">
        <v>236</v>
      </c>
      <c r="G290" s="23">
        <v>11</v>
      </c>
      <c r="H290" s="23">
        <v>3</v>
      </c>
      <c r="I290" s="16">
        <v>2</v>
      </c>
      <c r="J290" s="24"/>
      <c r="K290" s="13">
        <v>1</v>
      </c>
      <c r="L290" s="23">
        <v>1</v>
      </c>
      <c r="M290" s="5">
        <v>0</v>
      </c>
      <c r="N290" s="6">
        <v>0</v>
      </c>
      <c r="O290" s="7">
        <v>0</v>
      </c>
      <c r="P290" s="8">
        <v>1</v>
      </c>
      <c r="Q290" s="7">
        <v>0</v>
      </c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>
        <v>1</v>
      </c>
      <c r="C291" s="21">
        <v>2</v>
      </c>
      <c r="D291" s="22">
        <v>1</v>
      </c>
      <c r="E291" s="22">
        <v>27</v>
      </c>
      <c r="F291" s="16" t="s">
        <v>236</v>
      </c>
      <c r="G291" s="23">
        <v>11</v>
      </c>
      <c r="H291" s="23">
        <v>5</v>
      </c>
      <c r="I291" s="16">
        <v>2</v>
      </c>
      <c r="J291" s="24"/>
      <c r="K291" s="13">
        <v>1</v>
      </c>
      <c r="L291" s="23">
        <v>1</v>
      </c>
      <c r="M291" s="5">
        <v>0</v>
      </c>
      <c r="N291" s="6">
        <v>0</v>
      </c>
      <c r="O291" s="7">
        <v>0</v>
      </c>
      <c r="P291" s="8">
        <v>1</v>
      </c>
      <c r="Q291" s="7">
        <v>0</v>
      </c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>
        <v>1</v>
      </c>
      <c r="C292" s="21">
        <v>2</v>
      </c>
      <c r="D292" s="22">
        <v>1</v>
      </c>
      <c r="E292" s="22">
        <v>27</v>
      </c>
      <c r="F292" s="16" t="s">
        <v>236</v>
      </c>
      <c r="G292" s="23">
        <v>11</v>
      </c>
      <c r="H292" s="23">
        <v>8</v>
      </c>
      <c r="I292" s="16">
        <v>2</v>
      </c>
      <c r="J292" s="24"/>
      <c r="K292" s="13">
        <v>1</v>
      </c>
      <c r="L292" s="23">
        <v>1</v>
      </c>
      <c r="M292" s="5">
        <v>0</v>
      </c>
      <c r="N292" s="6">
        <v>0</v>
      </c>
      <c r="O292" s="7">
        <v>0</v>
      </c>
      <c r="P292" s="8">
        <v>1</v>
      </c>
      <c r="Q292" s="7">
        <v>0</v>
      </c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>
        <v>1</v>
      </c>
      <c r="C293" s="21">
        <v>2</v>
      </c>
      <c r="D293" s="22">
        <v>1</v>
      </c>
      <c r="E293" s="22">
        <v>27</v>
      </c>
      <c r="F293" s="16" t="s">
        <v>236</v>
      </c>
      <c r="G293" s="23">
        <v>12</v>
      </c>
      <c r="H293" s="23">
        <v>2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0</v>
      </c>
      <c r="O293" s="7">
        <v>0</v>
      </c>
      <c r="P293" s="8">
        <v>1</v>
      </c>
      <c r="Q293" s="7">
        <v>0</v>
      </c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>
        <v>1</v>
      </c>
      <c r="C294" s="21">
        <v>2</v>
      </c>
      <c r="D294" s="22">
        <v>1</v>
      </c>
      <c r="E294" s="22">
        <v>27</v>
      </c>
      <c r="F294" s="16" t="s">
        <v>236</v>
      </c>
      <c r="G294" s="23">
        <v>12</v>
      </c>
      <c r="H294" s="23">
        <v>4</v>
      </c>
      <c r="I294" s="16">
        <v>2</v>
      </c>
      <c r="J294" s="24"/>
      <c r="K294" s="13">
        <v>1</v>
      </c>
      <c r="L294" s="23">
        <v>1</v>
      </c>
      <c r="M294" s="5">
        <v>0</v>
      </c>
      <c r="N294" s="6">
        <v>0</v>
      </c>
      <c r="O294" s="7">
        <v>0</v>
      </c>
      <c r="P294" s="8">
        <v>1</v>
      </c>
      <c r="Q294" s="7">
        <v>0</v>
      </c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>
        <v>1</v>
      </c>
      <c r="C295" s="21">
        <v>2</v>
      </c>
      <c r="D295" s="22">
        <v>1</v>
      </c>
      <c r="E295" s="22">
        <v>27</v>
      </c>
      <c r="F295" s="16" t="s">
        <v>236</v>
      </c>
      <c r="G295" s="23">
        <v>12</v>
      </c>
      <c r="H295" s="23">
        <v>7</v>
      </c>
      <c r="I295" s="16">
        <v>2</v>
      </c>
      <c r="J295" s="24"/>
      <c r="K295" s="13">
        <v>1</v>
      </c>
      <c r="L295" s="23">
        <v>1</v>
      </c>
      <c r="M295" s="5">
        <v>0</v>
      </c>
      <c r="N295" s="6">
        <v>0</v>
      </c>
      <c r="O295" s="7">
        <v>0</v>
      </c>
      <c r="P295" s="8">
        <v>1</v>
      </c>
      <c r="Q295" s="7">
        <v>0</v>
      </c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>
        <v>1</v>
      </c>
      <c r="C296" s="21">
        <v>2</v>
      </c>
      <c r="D296" s="22">
        <v>1</v>
      </c>
      <c r="E296" s="22">
        <v>27</v>
      </c>
      <c r="F296" s="16" t="s">
        <v>236</v>
      </c>
      <c r="G296" s="23">
        <v>12</v>
      </c>
      <c r="H296" s="23">
        <v>2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0</v>
      </c>
      <c r="O296" s="7">
        <v>0</v>
      </c>
      <c r="P296" s="8">
        <v>1</v>
      </c>
      <c r="Q296" s="7">
        <v>0</v>
      </c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>
        <v>1</v>
      </c>
      <c r="C297" s="21">
        <v>2</v>
      </c>
      <c r="D297" s="22">
        <v>1</v>
      </c>
      <c r="E297" s="22">
        <v>27</v>
      </c>
      <c r="F297" s="16" t="s">
        <v>236</v>
      </c>
      <c r="G297" s="23">
        <v>12</v>
      </c>
      <c r="H297" s="23">
        <v>3</v>
      </c>
      <c r="I297" s="16">
        <v>2</v>
      </c>
      <c r="J297" s="24"/>
      <c r="K297" s="13">
        <v>1</v>
      </c>
      <c r="L297" s="23">
        <v>1</v>
      </c>
      <c r="M297" s="5">
        <v>0</v>
      </c>
      <c r="N297" s="6">
        <v>0</v>
      </c>
      <c r="O297" s="7">
        <v>0</v>
      </c>
      <c r="P297" s="8">
        <v>1</v>
      </c>
      <c r="Q297" s="7">
        <v>0</v>
      </c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>
        <v>1</v>
      </c>
      <c r="C298" s="21">
        <v>2</v>
      </c>
      <c r="D298" s="22">
        <v>1</v>
      </c>
      <c r="E298" s="22">
        <v>27</v>
      </c>
      <c r="F298" s="16" t="s">
        <v>236</v>
      </c>
      <c r="G298" s="23">
        <v>12</v>
      </c>
      <c r="H298" s="23">
        <v>4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0</v>
      </c>
      <c r="O298" s="7">
        <v>0</v>
      </c>
      <c r="P298" s="8">
        <v>1</v>
      </c>
      <c r="Q298" s="7">
        <v>0</v>
      </c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>
        <v>1</v>
      </c>
      <c r="C299" s="21">
        <v>2</v>
      </c>
      <c r="D299" s="22">
        <v>1</v>
      </c>
      <c r="E299" s="22">
        <v>27</v>
      </c>
      <c r="F299" s="16" t="s">
        <v>236</v>
      </c>
      <c r="G299" s="23">
        <v>12</v>
      </c>
      <c r="H299" s="23">
        <v>6</v>
      </c>
      <c r="I299" s="16">
        <v>2</v>
      </c>
      <c r="J299" s="24"/>
      <c r="K299" s="13">
        <v>1</v>
      </c>
      <c r="L299" s="23">
        <v>1</v>
      </c>
      <c r="M299" s="5">
        <v>0</v>
      </c>
      <c r="N299" s="6">
        <v>0</v>
      </c>
      <c r="O299" s="7">
        <v>0</v>
      </c>
      <c r="P299" s="8">
        <v>1</v>
      </c>
      <c r="Q299" s="7">
        <v>0</v>
      </c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>
        <v>1</v>
      </c>
      <c r="C300" s="21">
        <v>2</v>
      </c>
      <c r="D300" s="22">
        <v>1</v>
      </c>
      <c r="E300" s="22">
        <v>27</v>
      </c>
      <c r="F300" s="16" t="s">
        <v>236</v>
      </c>
      <c r="G300" s="23">
        <v>12</v>
      </c>
      <c r="H300" s="23">
        <v>3</v>
      </c>
      <c r="I300" s="16">
        <v>2</v>
      </c>
      <c r="J300" s="24"/>
      <c r="K300" s="13">
        <v>1</v>
      </c>
      <c r="L300" s="23">
        <v>1</v>
      </c>
      <c r="M300" s="5">
        <v>0</v>
      </c>
      <c r="N300" s="6">
        <v>0</v>
      </c>
      <c r="O300" s="7">
        <v>0</v>
      </c>
      <c r="P300" s="8">
        <v>1</v>
      </c>
      <c r="Q300" s="7">
        <v>0</v>
      </c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/>
    </row>
    <row r="301" spans="1:27" ht="15.95" customHeight="1" x14ac:dyDescent="0.15">
      <c r="A301" s="1">
        <v>290</v>
      </c>
      <c r="B301" s="30">
        <v>1</v>
      </c>
      <c r="C301" s="21">
        <v>2</v>
      </c>
      <c r="D301" s="22">
        <v>1</v>
      </c>
      <c r="E301" s="22">
        <v>27</v>
      </c>
      <c r="F301" s="16" t="s">
        <v>236</v>
      </c>
      <c r="G301" s="23">
        <v>13</v>
      </c>
      <c r="H301" s="23">
        <v>3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0</v>
      </c>
      <c r="O301" s="7">
        <v>0</v>
      </c>
      <c r="P301" s="8">
        <v>1</v>
      </c>
      <c r="Q301" s="7">
        <v>0</v>
      </c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>
        <v>1</v>
      </c>
      <c r="C302" s="21">
        <v>2</v>
      </c>
      <c r="D302" s="22">
        <v>1</v>
      </c>
      <c r="E302" s="22">
        <v>27</v>
      </c>
      <c r="F302" s="16" t="s">
        <v>236</v>
      </c>
      <c r="G302" s="23">
        <v>13</v>
      </c>
      <c r="H302" s="23">
        <v>2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0</v>
      </c>
      <c r="O302" s="7">
        <v>0</v>
      </c>
      <c r="P302" s="8">
        <v>1</v>
      </c>
      <c r="Q302" s="7">
        <v>0</v>
      </c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>
        <v>1</v>
      </c>
      <c r="C303" s="21">
        <v>2</v>
      </c>
      <c r="D303" s="22">
        <v>1</v>
      </c>
      <c r="E303" s="22">
        <v>27</v>
      </c>
      <c r="F303" s="16" t="s">
        <v>236</v>
      </c>
      <c r="G303" s="23">
        <v>13</v>
      </c>
      <c r="H303" s="23">
        <v>4</v>
      </c>
      <c r="I303" s="16">
        <v>2</v>
      </c>
      <c r="J303" s="24"/>
      <c r="K303" s="13">
        <v>1</v>
      </c>
      <c r="L303" s="23">
        <v>1</v>
      </c>
      <c r="M303" s="5">
        <v>0</v>
      </c>
      <c r="N303" s="6">
        <v>0</v>
      </c>
      <c r="O303" s="7">
        <v>0</v>
      </c>
      <c r="P303" s="8">
        <v>1</v>
      </c>
      <c r="Q303" s="7">
        <v>0</v>
      </c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>
        <v>1</v>
      </c>
      <c r="C304" s="21">
        <v>2</v>
      </c>
      <c r="D304" s="22">
        <v>1</v>
      </c>
      <c r="E304" s="22">
        <v>27</v>
      </c>
      <c r="F304" s="16" t="s">
        <v>236</v>
      </c>
      <c r="G304" s="23">
        <v>13</v>
      </c>
      <c r="H304" s="23">
        <v>3</v>
      </c>
      <c r="I304" s="16">
        <v>2</v>
      </c>
      <c r="J304" s="24"/>
      <c r="K304" s="13">
        <v>1</v>
      </c>
      <c r="L304" s="23">
        <v>1</v>
      </c>
      <c r="M304" s="5">
        <v>0</v>
      </c>
      <c r="N304" s="6">
        <v>0</v>
      </c>
      <c r="O304" s="7">
        <v>0</v>
      </c>
      <c r="P304" s="8">
        <v>1</v>
      </c>
      <c r="Q304" s="7">
        <v>0</v>
      </c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>
        <v>1</v>
      </c>
      <c r="C305" s="21">
        <v>2</v>
      </c>
      <c r="D305" s="22">
        <v>1</v>
      </c>
      <c r="E305" s="22">
        <v>27</v>
      </c>
      <c r="F305" s="16" t="s">
        <v>236</v>
      </c>
      <c r="G305" s="23">
        <v>13</v>
      </c>
      <c r="H305" s="23">
        <v>7</v>
      </c>
      <c r="I305" s="16">
        <v>2</v>
      </c>
      <c r="J305" s="24"/>
      <c r="K305" s="13">
        <v>1</v>
      </c>
      <c r="L305" s="23">
        <v>1</v>
      </c>
      <c r="M305" s="5">
        <v>0</v>
      </c>
      <c r="N305" s="6">
        <v>0</v>
      </c>
      <c r="O305" s="7">
        <v>0</v>
      </c>
      <c r="P305" s="8">
        <v>1</v>
      </c>
      <c r="Q305" s="7">
        <v>0</v>
      </c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/>
    </row>
    <row r="306" spans="1:27" ht="15.95" customHeight="1" x14ac:dyDescent="0.15">
      <c r="A306" s="1">
        <v>295</v>
      </c>
      <c r="B306" s="30">
        <v>1</v>
      </c>
      <c r="C306" s="21">
        <v>2</v>
      </c>
      <c r="D306" s="22">
        <v>1</v>
      </c>
      <c r="E306" s="22">
        <v>27</v>
      </c>
      <c r="F306" s="16" t="s">
        <v>236</v>
      </c>
      <c r="G306" s="23">
        <v>13</v>
      </c>
      <c r="H306" s="23">
        <v>2</v>
      </c>
      <c r="I306" s="16">
        <v>2</v>
      </c>
      <c r="J306" s="24"/>
      <c r="K306" s="13">
        <v>1</v>
      </c>
      <c r="L306" s="23">
        <v>1</v>
      </c>
      <c r="M306" s="5">
        <v>0</v>
      </c>
      <c r="N306" s="6">
        <v>0</v>
      </c>
      <c r="O306" s="7">
        <v>0</v>
      </c>
      <c r="P306" s="8">
        <v>1</v>
      </c>
      <c r="Q306" s="7">
        <v>0</v>
      </c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>
        <v>1</v>
      </c>
      <c r="C307" s="21">
        <v>2</v>
      </c>
      <c r="D307" s="22">
        <v>1</v>
      </c>
      <c r="E307" s="22">
        <v>27</v>
      </c>
      <c r="F307" s="16" t="s">
        <v>236</v>
      </c>
      <c r="G307" s="23">
        <v>13</v>
      </c>
      <c r="H307" s="23">
        <v>5</v>
      </c>
      <c r="I307" s="16">
        <v>2</v>
      </c>
      <c r="J307" s="24"/>
      <c r="K307" s="13">
        <v>1</v>
      </c>
      <c r="L307" s="23">
        <v>1</v>
      </c>
      <c r="M307" s="5">
        <v>0</v>
      </c>
      <c r="N307" s="6">
        <v>0</v>
      </c>
      <c r="O307" s="7">
        <v>0</v>
      </c>
      <c r="P307" s="8">
        <v>1</v>
      </c>
      <c r="Q307" s="7">
        <v>0</v>
      </c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1">
        <v>297</v>
      </c>
      <c r="B308" s="30">
        <v>1</v>
      </c>
      <c r="C308" s="21">
        <v>2</v>
      </c>
      <c r="D308" s="22">
        <v>1</v>
      </c>
      <c r="E308" s="22">
        <v>27</v>
      </c>
      <c r="F308" s="16" t="s">
        <v>236</v>
      </c>
      <c r="G308" s="23">
        <v>13</v>
      </c>
      <c r="H308" s="23">
        <v>8</v>
      </c>
      <c r="I308" s="16">
        <v>2</v>
      </c>
      <c r="J308" s="24"/>
      <c r="K308" s="13">
        <v>1</v>
      </c>
      <c r="L308" s="23">
        <v>1</v>
      </c>
      <c r="M308" s="5">
        <v>0</v>
      </c>
      <c r="N308" s="6">
        <v>0</v>
      </c>
      <c r="O308" s="7">
        <v>0</v>
      </c>
      <c r="P308" s="8">
        <v>1</v>
      </c>
      <c r="Q308" s="7">
        <v>0</v>
      </c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>
        <v>1</v>
      </c>
      <c r="C309" s="21">
        <v>2</v>
      </c>
      <c r="D309" s="22">
        <v>1</v>
      </c>
      <c r="E309" s="22">
        <v>27</v>
      </c>
      <c r="F309" s="16" t="s">
        <v>236</v>
      </c>
      <c r="G309" s="23">
        <v>14</v>
      </c>
      <c r="H309" s="23">
        <v>9</v>
      </c>
      <c r="I309" s="16">
        <v>2</v>
      </c>
      <c r="J309" s="24"/>
      <c r="K309" s="13">
        <v>1</v>
      </c>
      <c r="L309" s="23">
        <v>1</v>
      </c>
      <c r="M309" s="5">
        <v>0</v>
      </c>
      <c r="N309" s="6">
        <v>0</v>
      </c>
      <c r="O309" s="7">
        <v>0</v>
      </c>
      <c r="P309" s="8">
        <v>1</v>
      </c>
      <c r="Q309" s="7">
        <v>0</v>
      </c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>
        <v>1</v>
      </c>
      <c r="C310" s="21">
        <v>2</v>
      </c>
      <c r="D310" s="22">
        <v>1</v>
      </c>
      <c r="E310" s="22">
        <v>27</v>
      </c>
      <c r="F310" s="16" t="s">
        <v>236</v>
      </c>
      <c r="G310" s="23">
        <v>14</v>
      </c>
      <c r="H310" s="23">
        <v>5</v>
      </c>
      <c r="I310" s="16">
        <v>2</v>
      </c>
      <c r="J310" s="24"/>
      <c r="K310" s="13">
        <v>1</v>
      </c>
      <c r="L310" s="23">
        <v>1</v>
      </c>
      <c r="M310" s="5">
        <v>0</v>
      </c>
      <c r="N310" s="6">
        <v>0</v>
      </c>
      <c r="O310" s="7">
        <v>0</v>
      </c>
      <c r="P310" s="8">
        <v>1</v>
      </c>
      <c r="Q310" s="7">
        <v>0</v>
      </c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>
        <v>1</v>
      </c>
      <c r="C311" s="21">
        <v>2</v>
      </c>
      <c r="D311" s="22">
        <v>1</v>
      </c>
      <c r="E311" s="22">
        <v>27</v>
      </c>
      <c r="F311" s="16" t="s">
        <v>236</v>
      </c>
      <c r="G311" s="23">
        <v>14</v>
      </c>
      <c r="H311" s="23">
        <v>5</v>
      </c>
      <c r="I311" s="16">
        <v>2</v>
      </c>
      <c r="J311" s="24"/>
      <c r="K311" s="13">
        <v>1</v>
      </c>
      <c r="L311" s="23">
        <v>1</v>
      </c>
      <c r="M311" s="5">
        <v>0</v>
      </c>
      <c r="N311" s="6">
        <v>0</v>
      </c>
      <c r="O311" s="7">
        <v>0</v>
      </c>
      <c r="P311" s="8">
        <v>1</v>
      </c>
      <c r="Q311" s="7">
        <v>0</v>
      </c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/>
    </row>
    <row r="312" spans="1:27" ht="15.95" customHeight="1" x14ac:dyDescent="0.15">
      <c r="A312" s="1">
        <v>301</v>
      </c>
      <c r="B312" s="30">
        <v>1</v>
      </c>
      <c r="C312" s="21">
        <v>2</v>
      </c>
      <c r="D312" s="22">
        <v>1</v>
      </c>
      <c r="E312" s="22">
        <v>27</v>
      </c>
      <c r="F312" s="16" t="s">
        <v>236</v>
      </c>
      <c r="G312" s="23">
        <v>14</v>
      </c>
      <c r="H312" s="23">
        <v>3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0</v>
      </c>
      <c r="O312" s="7">
        <v>0</v>
      </c>
      <c r="P312" s="8">
        <v>1</v>
      </c>
      <c r="Q312" s="7">
        <v>0</v>
      </c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>
        <v>1</v>
      </c>
      <c r="C313" s="21">
        <v>2</v>
      </c>
      <c r="D313" s="22">
        <v>1</v>
      </c>
      <c r="E313" s="22">
        <v>27</v>
      </c>
      <c r="F313" s="16" t="s">
        <v>236</v>
      </c>
      <c r="G313" s="23">
        <v>14</v>
      </c>
      <c r="H313" s="23">
        <v>5</v>
      </c>
      <c r="I313" s="16">
        <v>2</v>
      </c>
      <c r="J313" s="24"/>
      <c r="K313" s="13">
        <v>1</v>
      </c>
      <c r="L313" s="23">
        <v>1</v>
      </c>
      <c r="M313" s="5">
        <v>0</v>
      </c>
      <c r="N313" s="6">
        <v>0</v>
      </c>
      <c r="O313" s="7">
        <v>0</v>
      </c>
      <c r="P313" s="8">
        <v>1</v>
      </c>
      <c r="Q313" s="7">
        <v>0</v>
      </c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>
        <v>1</v>
      </c>
      <c r="C314" s="21">
        <v>2</v>
      </c>
      <c r="D314" s="22">
        <v>1</v>
      </c>
      <c r="E314" s="22">
        <v>27</v>
      </c>
      <c r="F314" s="16" t="s">
        <v>236</v>
      </c>
      <c r="G314" s="23">
        <v>9</v>
      </c>
      <c r="H314" s="23">
        <v>8</v>
      </c>
      <c r="I314" s="16">
        <v>2</v>
      </c>
      <c r="J314" s="24"/>
      <c r="K314" s="13">
        <v>1</v>
      </c>
      <c r="L314" s="23">
        <v>2</v>
      </c>
      <c r="M314" s="5">
        <v>0</v>
      </c>
      <c r="N314" s="6">
        <v>0</v>
      </c>
      <c r="O314" s="7">
        <v>0</v>
      </c>
      <c r="P314" s="8">
        <v>1</v>
      </c>
      <c r="Q314" s="7">
        <v>0</v>
      </c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>
        <v>1</v>
      </c>
      <c r="C315" s="21">
        <v>2</v>
      </c>
      <c r="D315" s="22">
        <v>1</v>
      </c>
      <c r="E315" s="22">
        <v>27</v>
      </c>
      <c r="F315" s="16" t="s">
        <v>236</v>
      </c>
      <c r="G315" s="23">
        <v>9</v>
      </c>
      <c r="H315" s="23">
        <v>2</v>
      </c>
      <c r="I315" s="16">
        <v>2</v>
      </c>
      <c r="J315" s="24"/>
      <c r="K315" s="13">
        <v>1</v>
      </c>
      <c r="L315" s="23">
        <v>2</v>
      </c>
      <c r="M315" s="5">
        <v>0</v>
      </c>
      <c r="N315" s="6">
        <v>0</v>
      </c>
      <c r="O315" s="7">
        <v>0</v>
      </c>
      <c r="P315" s="8">
        <v>1</v>
      </c>
      <c r="Q315" s="7">
        <v>0</v>
      </c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>
        <v>1</v>
      </c>
      <c r="C316" s="21">
        <v>2</v>
      </c>
      <c r="D316" s="22">
        <v>1</v>
      </c>
      <c r="E316" s="22">
        <v>27</v>
      </c>
      <c r="F316" s="16" t="s">
        <v>236</v>
      </c>
      <c r="G316" s="23">
        <v>9</v>
      </c>
      <c r="H316" s="23">
        <v>4</v>
      </c>
      <c r="I316" s="16">
        <v>2</v>
      </c>
      <c r="J316" s="24"/>
      <c r="K316" s="13">
        <v>1</v>
      </c>
      <c r="L316" s="23">
        <v>2</v>
      </c>
      <c r="M316" s="5">
        <v>0</v>
      </c>
      <c r="N316" s="6">
        <v>0</v>
      </c>
      <c r="O316" s="7">
        <v>0</v>
      </c>
      <c r="P316" s="8">
        <v>1</v>
      </c>
      <c r="Q316" s="7">
        <v>0</v>
      </c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>
        <v>1</v>
      </c>
      <c r="C317" s="21">
        <v>2</v>
      </c>
      <c r="D317" s="22">
        <v>1</v>
      </c>
      <c r="E317" s="22">
        <v>27</v>
      </c>
      <c r="F317" s="16" t="s">
        <v>236</v>
      </c>
      <c r="G317" s="23">
        <v>9</v>
      </c>
      <c r="H317" s="23">
        <v>7</v>
      </c>
      <c r="I317" s="16">
        <v>2</v>
      </c>
      <c r="J317" s="24"/>
      <c r="K317" s="13">
        <v>1</v>
      </c>
      <c r="L317" s="23">
        <v>2</v>
      </c>
      <c r="M317" s="5">
        <v>0</v>
      </c>
      <c r="N317" s="6">
        <v>0</v>
      </c>
      <c r="O317" s="7">
        <v>0</v>
      </c>
      <c r="P317" s="8">
        <v>1</v>
      </c>
      <c r="Q317" s="7">
        <v>0</v>
      </c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>
        <v>1</v>
      </c>
      <c r="C318" s="21">
        <v>2</v>
      </c>
      <c r="D318" s="22">
        <v>1</v>
      </c>
      <c r="E318" s="22">
        <v>27</v>
      </c>
      <c r="F318" s="16" t="s">
        <v>236</v>
      </c>
      <c r="G318" s="23">
        <v>9</v>
      </c>
      <c r="H318" s="23">
        <v>2</v>
      </c>
      <c r="I318" s="16">
        <v>2</v>
      </c>
      <c r="J318" s="24"/>
      <c r="K318" s="13">
        <v>1</v>
      </c>
      <c r="L318" s="23">
        <v>2</v>
      </c>
      <c r="M318" s="5">
        <v>0</v>
      </c>
      <c r="N318" s="6">
        <v>0</v>
      </c>
      <c r="O318" s="7">
        <v>0</v>
      </c>
      <c r="P318" s="8">
        <v>1</v>
      </c>
      <c r="Q318" s="7">
        <v>0</v>
      </c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>
        <v>1</v>
      </c>
      <c r="C319" s="21">
        <v>2</v>
      </c>
      <c r="D319" s="22">
        <v>1</v>
      </c>
      <c r="E319" s="22">
        <v>27</v>
      </c>
      <c r="F319" s="16" t="s">
        <v>236</v>
      </c>
      <c r="G319" s="23">
        <v>10</v>
      </c>
      <c r="H319" s="23">
        <v>3</v>
      </c>
      <c r="I319" s="16">
        <v>2</v>
      </c>
      <c r="J319" s="24"/>
      <c r="K319" s="13">
        <v>1</v>
      </c>
      <c r="L319" s="23">
        <v>2</v>
      </c>
      <c r="M319" s="5">
        <v>0</v>
      </c>
      <c r="N319" s="6">
        <v>0</v>
      </c>
      <c r="O319" s="7">
        <v>0</v>
      </c>
      <c r="P319" s="8">
        <v>1</v>
      </c>
      <c r="Q319" s="7">
        <v>0</v>
      </c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>
        <v>1</v>
      </c>
      <c r="C320" s="21">
        <v>2</v>
      </c>
      <c r="D320" s="22">
        <v>1</v>
      </c>
      <c r="E320" s="22">
        <v>27</v>
      </c>
      <c r="F320" s="16" t="s">
        <v>236</v>
      </c>
      <c r="G320" s="23">
        <v>10</v>
      </c>
      <c r="H320" s="23">
        <v>4</v>
      </c>
      <c r="I320" s="16">
        <v>2</v>
      </c>
      <c r="J320" s="24"/>
      <c r="K320" s="13">
        <v>1</v>
      </c>
      <c r="L320" s="23">
        <v>2</v>
      </c>
      <c r="M320" s="5">
        <v>0</v>
      </c>
      <c r="N320" s="6">
        <v>0</v>
      </c>
      <c r="O320" s="7">
        <v>0</v>
      </c>
      <c r="P320" s="8">
        <v>1</v>
      </c>
      <c r="Q320" s="7">
        <v>0</v>
      </c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>
        <v>1</v>
      </c>
      <c r="C321" s="21">
        <v>2</v>
      </c>
      <c r="D321" s="22">
        <v>1</v>
      </c>
      <c r="E321" s="22">
        <v>27</v>
      </c>
      <c r="F321" s="16" t="s">
        <v>236</v>
      </c>
      <c r="G321" s="23">
        <v>10</v>
      </c>
      <c r="H321" s="23">
        <v>6</v>
      </c>
      <c r="I321" s="16">
        <v>2</v>
      </c>
      <c r="J321" s="24"/>
      <c r="K321" s="13">
        <v>1</v>
      </c>
      <c r="L321" s="23">
        <v>2</v>
      </c>
      <c r="M321" s="5">
        <v>0</v>
      </c>
      <c r="N321" s="6">
        <v>0</v>
      </c>
      <c r="O321" s="7">
        <v>0</v>
      </c>
      <c r="P321" s="8">
        <v>1</v>
      </c>
      <c r="Q321" s="7">
        <v>0</v>
      </c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>
        <v>1</v>
      </c>
      <c r="C322" s="21">
        <v>2</v>
      </c>
      <c r="D322" s="22">
        <v>1</v>
      </c>
      <c r="E322" s="22">
        <v>27</v>
      </c>
      <c r="F322" s="16" t="s">
        <v>236</v>
      </c>
      <c r="G322" s="23">
        <v>10</v>
      </c>
      <c r="H322" s="23">
        <v>3</v>
      </c>
      <c r="I322" s="16">
        <v>2</v>
      </c>
      <c r="J322" s="24"/>
      <c r="K322" s="13">
        <v>1</v>
      </c>
      <c r="L322" s="23">
        <v>2</v>
      </c>
      <c r="M322" s="5">
        <v>0</v>
      </c>
      <c r="N322" s="6">
        <v>0</v>
      </c>
      <c r="O322" s="7">
        <v>0</v>
      </c>
      <c r="P322" s="8">
        <v>1</v>
      </c>
      <c r="Q322" s="7">
        <v>0</v>
      </c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/>
    </row>
    <row r="323" spans="1:27" ht="15.95" customHeight="1" x14ac:dyDescent="0.15">
      <c r="A323" s="1">
        <v>312</v>
      </c>
      <c r="B323" s="30">
        <v>1</v>
      </c>
      <c r="C323" s="21">
        <v>2</v>
      </c>
      <c r="D323" s="22">
        <v>1</v>
      </c>
      <c r="E323" s="22">
        <v>27</v>
      </c>
      <c r="F323" s="16" t="s">
        <v>236</v>
      </c>
      <c r="G323" s="23">
        <v>11</v>
      </c>
      <c r="H323" s="23">
        <v>3</v>
      </c>
      <c r="I323" s="16">
        <v>2</v>
      </c>
      <c r="J323" s="24"/>
      <c r="K323" s="13">
        <v>1</v>
      </c>
      <c r="L323" s="23">
        <v>2</v>
      </c>
      <c r="M323" s="5">
        <v>0</v>
      </c>
      <c r="N323" s="6">
        <v>0</v>
      </c>
      <c r="O323" s="7">
        <v>0</v>
      </c>
      <c r="P323" s="8">
        <v>1</v>
      </c>
      <c r="Q323" s="7">
        <v>0</v>
      </c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>
        <v>1</v>
      </c>
      <c r="C324" s="21">
        <v>2</v>
      </c>
      <c r="D324" s="22">
        <v>1</v>
      </c>
      <c r="E324" s="22">
        <v>27</v>
      </c>
      <c r="F324" s="16" t="s">
        <v>236</v>
      </c>
      <c r="G324" s="23">
        <v>11</v>
      </c>
      <c r="H324" s="23">
        <v>2</v>
      </c>
      <c r="I324" s="16">
        <v>2</v>
      </c>
      <c r="J324" s="24"/>
      <c r="K324" s="13">
        <v>1</v>
      </c>
      <c r="L324" s="23">
        <v>2</v>
      </c>
      <c r="M324" s="5">
        <v>0</v>
      </c>
      <c r="N324" s="6">
        <v>0</v>
      </c>
      <c r="O324" s="7">
        <v>0</v>
      </c>
      <c r="P324" s="8">
        <v>1</v>
      </c>
      <c r="Q324" s="7">
        <v>0</v>
      </c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>
        <v>1</v>
      </c>
      <c r="C325" s="21">
        <v>2</v>
      </c>
      <c r="D325" s="22">
        <v>1</v>
      </c>
      <c r="E325" s="22">
        <v>27</v>
      </c>
      <c r="F325" s="16" t="s">
        <v>236</v>
      </c>
      <c r="G325" s="23">
        <v>11</v>
      </c>
      <c r="H325" s="23">
        <v>4</v>
      </c>
      <c r="I325" s="16">
        <v>2</v>
      </c>
      <c r="J325" s="24"/>
      <c r="K325" s="13">
        <v>1</v>
      </c>
      <c r="L325" s="23">
        <v>2</v>
      </c>
      <c r="M325" s="5">
        <v>0</v>
      </c>
      <c r="N325" s="6">
        <v>0</v>
      </c>
      <c r="O325" s="7">
        <v>0</v>
      </c>
      <c r="P325" s="8">
        <v>1</v>
      </c>
      <c r="Q325" s="7">
        <v>0</v>
      </c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>
        <v>1</v>
      </c>
      <c r="C326" s="21">
        <v>2</v>
      </c>
      <c r="D326" s="22">
        <v>1</v>
      </c>
      <c r="E326" s="22">
        <v>27</v>
      </c>
      <c r="F326" s="16" t="s">
        <v>236</v>
      </c>
      <c r="G326" s="23">
        <v>12</v>
      </c>
      <c r="H326" s="23">
        <v>3</v>
      </c>
      <c r="I326" s="16">
        <v>2</v>
      </c>
      <c r="J326" s="24"/>
      <c r="K326" s="13">
        <v>1</v>
      </c>
      <c r="L326" s="23">
        <v>2</v>
      </c>
      <c r="M326" s="5">
        <v>0</v>
      </c>
      <c r="N326" s="6">
        <v>0</v>
      </c>
      <c r="O326" s="7">
        <v>0</v>
      </c>
      <c r="P326" s="8">
        <v>1</v>
      </c>
      <c r="Q326" s="7">
        <v>0</v>
      </c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>
        <v>1</v>
      </c>
      <c r="C327" s="21">
        <v>2</v>
      </c>
      <c r="D327" s="22">
        <v>1</v>
      </c>
      <c r="E327" s="22">
        <v>27</v>
      </c>
      <c r="F327" s="16" t="s">
        <v>236</v>
      </c>
      <c r="G327" s="23">
        <v>12</v>
      </c>
      <c r="H327" s="23">
        <v>7</v>
      </c>
      <c r="I327" s="16">
        <v>2</v>
      </c>
      <c r="J327" s="24"/>
      <c r="K327" s="13">
        <v>1</v>
      </c>
      <c r="L327" s="23">
        <v>2</v>
      </c>
      <c r="M327" s="5">
        <v>0</v>
      </c>
      <c r="N327" s="6">
        <v>0</v>
      </c>
      <c r="O327" s="7">
        <v>0</v>
      </c>
      <c r="P327" s="8">
        <v>1</v>
      </c>
      <c r="Q327" s="7">
        <v>0</v>
      </c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>
        <v>1</v>
      </c>
      <c r="C328" s="21">
        <v>2</v>
      </c>
      <c r="D328" s="22">
        <v>1</v>
      </c>
      <c r="E328" s="22">
        <v>27</v>
      </c>
      <c r="F328" s="16" t="s">
        <v>236</v>
      </c>
      <c r="G328" s="23">
        <v>12</v>
      </c>
      <c r="H328" s="23">
        <v>2</v>
      </c>
      <c r="I328" s="16">
        <v>2</v>
      </c>
      <c r="J328" s="24"/>
      <c r="K328" s="13">
        <v>1</v>
      </c>
      <c r="L328" s="23">
        <v>2</v>
      </c>
      <c r="M328" s="5">
        <v>0</v>
      </c>
      <c r="N328" s="6">
        <v>0</v>
      </c>
      <c r="O328" s="7">
        <v>0</v>
      </c>
      <c r="P328" s="8">
        <v>1</v>
      </c>
      <c r="Q328" s="7">
        <v>0</v>
      </c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>
        <v>1</v>
      </c>
      <c r="C329" s="21">
        <v>2</v>
      </c>
      <c r="D329" s="22">
        <v>1</v>
      </c>
      <c r="E329" s="22">
        <v>27</v>
      </c>
      <c r="F329" s="16" t="s">
        <v>236</v>
      </c>
      <c r="G329" s="23">
        <v>13</v>
      </c>
      <c r="H329" s="23">
        <v>5</v>
      </c>
      <c r="I329" s="16">
        <v>2</v>
      </c>
      <c r="J329" s="24"/>
      <c r="K329" s="13">
        <v>1</v>
      </c>
      <c r="L329" s="23">
        <v>2</v>
      </c>
      <c r="M329" s="5">
        <v>0</v>
      </c>
      <c r="N329" s="6">
        <v>0</v>
      </c>
      <c r="O329" s="7">
        <v>0</v>
      </c>
      <c r="P329" s="8">
        <v>1</v>
      </c>
      <c r="Q329" s="7">
        <v>0</v>
      </c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>
        <v>1</v>
      </c>
      <c r="C330" s="21">
        <v>2</v>
      </c>
      <c r="D330" s="22">
        <v>1</v>
      </c>
      <c r="E330" s="22">
        <v>27</v>
      </c>
      <c r="F330" s="16" t="s">
        <v>236</v>
      </c>
      <c r="G330" s="23">
        <v>13</v>
      </c>
      <c r="H330" s="23">
        <v>8</v>
      </c>
      <c r="I330" s="16">
        <v>2</v>
      </c>
      <c r="J330" s="24"/>
      <c r="K330" s="13">
        <v>1</v>
      </c>
      <c r="L330" s="23">
        <v>2</v>
      </c>
      <c r="M330" s="5">
        <v>0</v>
      </c>
      <c r="N330" s="6">
        <v>0</v>
      </c>
      <c r="O330" s="7">
        <v>0</v>
      </c>
      <c r="P330" s="8">
        <v>1</v>
      </c>
      <c r="Q330" s="7">
        <v>0</v>
      </c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>
        <v>1</v>
      </c>
      <c r="C331" s="21">
        <v>2</v>
      </c>
      <c r="D331" s="22">
        <v>1</v>
      </c>
      <c r="E331" s="22">
        <v>27</v>
      </c>
      <c r="F331" s="16" t="s">
        <v>236</v>
      </c>
      <c r="G331" s="23">
        <v>14</v>
      </c>
      <c r="H331" s="23">
        <v>9</v>
      </c>
      <c r="I331" s="16">
        <v>2</v>
      </c>
      <c r="J331" s="24"/>
      <c r="K331" s="13">
        <v>1</v>
      </c>
      <c r="L331" s="23">
        <v>2</v>
      </c>
      <c r="M331" s="5">
        <v>0</v>
      </c>
      <c r="N331" s="6">
        <v>0</v>
      </c>
      <c r="O331" s="7">
        <v>0</v>
      </c>
      <c r="P331" s="8">
        <v>1</v>
      </c>
      <c r="Q331" s="7">
        <v>0</v>
      </c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>
        <v>1</v>
      </c>
      <c r="C332" s="21">
        <v>2</v>
      </c>
      <c r="D332" s="22">
        <v>1</v>
      </c>
      <c r="E332" s="22">
        <v>27</v>
      </c>
      <c r="F332" s="16" t="s">
        <v>236</v>
      </c>
      <c r="G332" s="23">
        <v>14</v>
      </c>
      <c r="H332" s="23">
        <v>5</v>
      </c>
      <c r="I332" s="16">
        <v>2</v>
      </c>
      <c r="J332" s="24"/>
      <c r="K332" s="13">
        <v>1</v>
      </c>
      <c r="L332" s="23">
        <v>2</v>
      </c>
      <c r="M332" s="5">
        <v>0</v>
      </c>
      <c r="N332" s="6">
        <v>0</v>
      </c>
      <c r="O332" s="7">
        <v>0</v>
      </c>
      <c r="P332" s="8">
        <v>1</v>
      </c>
      <c r="Q332" s="7">
        <v>0</v>
      </c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/>
    </row>
    <row r="333" spans="1:27" ht="15.95" customHeight="1" x14ac:dyDescent="0.15">
      <c r="A333" s="1">
        <v>322</v>
      </c>
      <c r="B333" s="30">
        <v>1</v>
      </c>
      <c r="C333" s="21">
        <v>2</v>
      </c>
      <c r="D333" s="22">
        <v>1</v>
      </c>
      <c r="E333" s="22">
        <v>27</v>
      </c>
      <c r="F333" s="16" t="s">
        <v>236</v>
      </c>
      <c r="G333" s="23">
        <v>14</v>
      </c>
      <c r="H333" s="23">
        <v>5</v>
      </c>
      <c r="I333" s="16">
        <v>2</v>
      </c>
      <c r="J333" s="24"/>
      <c r="K333" s="13">
        <v>1</v>
      </c>
      <c r="L333" s="23">
        <v>2</v>
      </c>
      <c r="M333" s="5">
        <v>0</v>
      </c>
      <c r="N333" s="6">
        <v>0</v>
      </c>
      <c r="O333" s="7">
        <v>0</v>
      </c>
      <c r="P333" s="8">
        <v>1</v>
      </c>
      <c r="Q333" s="7">
        <v>0</v>
      </c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>
        <v>1</v>
      </c>
      <c r="C334" s="21">
        <v>2</v>
      </c>
      <c r="D334" s="22">
        <v>1</v>
      </c>
      <c r="E334" s="22">
        <v>27</v>
      </c>
      <c r="F334" s="16" t="s">
        <v>236</v>
      </c>
      <c r="G334" s="23">
        <v>15</v>
      </c>
      <c r="H334" s="23">
        <v>3</v>
      </c>
      <c r="I334" s="16">
        <v>2</v>
      </c>
      <c r="J334" s="24"/>
      <c r="K334" s="13">
        <v>1</v>
      </c>
      <c r="L334" s="23">
        <v>2</v>
      </c>
      <c r="M334" s="5">
        <v>0</v>
      </c>
      <c r="N334" s="6">
        <v>0</v>
      </c>
      <c r="O334" s="7">
        <v>0</v>
      </c>
      <c r="P334" s="8">
        <v>1</v>
      </c>
      <c r="Q334" s="7">
        <v>0</v>
      </c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>
        <v>1</v>
      </c>
      <c r="C335" s="21">
        <v>2</v>
      </c>
      <c r="D335" s="22">
        <v>1</v>
      </c>
      <c r="E335" s="22">
        <v>27</v>
      </c>
      <c r="F335" s="16" t="s">
        <v>236</v>
      </c>
      <c r="G335" s="23">
        <v>15</v>
      </c>
      <c r="H335" s="23">
        <v>5</v>
      </c>
      <c r="I335" s="16">
        <v>2</v>
      </c>
      <c r="J335" s="24"/>
      <c r="K335" s="13">
        <v>1</v>
      </c>
      <c r="L335" s="23">
        <v>2</v>
      </c>
      <c r="M335" s="5">
        <v>0</v>
      </c>
      <c r="N335" s="6">
        <v>0</v>
      </c>
      <c r="O335" s="7">
        <v>0</v>
      </c>
      <c r="P335" s="8">
        <v>1</v>
      </c>
      <c r="Q335" s="7">
        <v>0</v>
      </c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>
        <v>1</v>
      </c>
      <c r="C336" s="21">
        <v>2</v>
      </c>
      <c r="D336" s="22">
        <v>1</v>
      </c>
      <c r="E336" s="22">
        <v>27</v>
      </c>
      <c r="F336" s="16" t="s">
        <v>236</v>
      </c>
      <c r="G336" s="23">
        <v>15</v>
      </c>
      <c r="H336" s="23">
        <v>8</v>
      </c>
      <c r="I336" s="16">
        <v>2</v>
      </c>
      <c r="J336" s="24"/>
      <c r="K336" s="13">
        <v>1</v>
      </c>
      <c r="L336" s="23">
        <v>2</v>
      </c>
      <c r="M336" s="5">
        <v>0</v>
      </c>
      <c r="N336" s="6">
        <v>0</v>
      </c>
      <c r="O336" s="7">
        <v>0</v>
      </c>
      <c r="P336" s="8">
        <v>1</v>
      </c>
      <c r="Q336" s="7">
        <v>0</v>
      </c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>
        <v>1</v>
      </c>
      <c r="C337" s="21">
        <v>2</v>
      </c>
      <c r="D337" s="22">
        <v>1</v>
      </c>
      <c r="E337" s="22">
        <v>27</v>
      </c>
      <c r="F337" s="16" t="s">
        <v>236</v>
      </c>
      <c r="G337" s="23">
        <v>16</v>
      </c>
      <c r="H337" s="23">
        <v>4</v>
      </c>
      <c r="I337" s="16">
        <v>2</v>
      </c>
      <c r="J337" s="24"/>
      <c r="K337" s="13">
        <v>1</v>
      </c>
      <c r="L337" s="23">
        <v>2</v>
      </c>
      <c r="M337" s="5">
        <v>0</v>
      </c>
      <c r="N337" s="6">
        <v>0</v>
      </c>
      <c r="O337" s="7">
        <v>0</v>
      </c>
      <c r="P337" s="8">
        <v>1</v>
      </c>
      <c r="Q337" s="7">
        <v>0</v>
      </c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>
        <v>1</v>
      </c>
      <c r="C338" s="21">
        <v>2</v>
      </c>
      <c r="D338" s="22">
        <v>1</v>
      </c>
      <c r="E338" s="22">
        <v>27</v>
      </c>
      <c r="F338" s="16" t="s">
        <v>236</v>
      </c>
      <c r="G338" s="23">
        <v>17</v>
      </c>
      <c r="H338" s="23">
        <v>5</v>
      </c>
      <c r="I338" s="16">
        <v>2</v>
      </c>
      <c r="J338" s="24"/>
      <c r="K338" s="13">
        <v>1</v>
      </c>
      <c r="L338" s="23">
        <v>2</v>
      </c>
      <c r="M338" s="5">
        <v>0</v>
      </c>
      <c r="N338" s="6">
        <v>0</v>
      </c>
      <c r="O338" s="7">
        <v>0</v>
      </c>
      <c r="P338" s="8">
        <v>1</v>
      </c>
      <c r="Q338" s="7">
        <v>0</v>
      </c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/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3 I13 G14:I1011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11</v>
      </c>
      <c r="H4" s="147" t="s">
        <v>53</v>
      </c>
      <c r="K4" s="228">
        <f>COUNTIFS(ローデータ!B12:B1011,1,ローデータ!G12:G1011,$G$4)</f>
        <v>42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8</v>
      </c>
      <c r="G10" s="56">
        <f>COUNTIFS(ローデータ!$B$12:$B$1011,1,ローデータ!$G$12:$G$1011,$G$4,ローデータ!$H$12:$H$1011,G8)</f>
        <v>7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6</v>
      </c>
      <c r="J10" s="56">
        <f>COUNTIFS(ローデータ!$B$12:$B$1011,1,ローデータ!$G$12:$G$1011,$G$4,ローデータ!$H$12:$H$1011,J8)</f>
        <v>3</v>
      </c>
      <c r="K10" s="56">
        <f>SUM(B10:J10)</f>
        <v>42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42</v>
      </c>
      <c r="D16" s="56">
        <f>SUM(B16:C16)</f>
        <v>42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34</v>
      </c>
      <c r="C23" s="213"/>
      <c r="D23" s="211">
        <f>COUNTIFS(ローデータ!$B$12:$B$1011,1,ローデータ!$G$12:$G$1011,$G$4,ローデータ!$K$12:$K$1011,D21)</f>
        <v>5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8</v>
      </c>
      <c r="K29" s="86">
        <f>SUMIFS(ローデータ!N12:N1011,ローデータ!$B$12:$B$1011,1,ローデータ!$G$12:$G$1011,$G$4,ローデータ!$K$12:$K$1011,$B$21)</f>
        <v>11</v>
      </c>
      <c r="L29" s="86">
        <f>SUMIFS(ローデータ!O12:O1011,ローデータ!$B$12:$B$1011,1,ローデータ!$G$12:$G$1011,$G$4,ローデータ!$K$12:$K$1011,$B$21)</f>
        <v>9</v>
      </c>
      <c r="M29" s="86">
        <f>SUMIFS(ローデータ!P12:P1011,ローデータ!$B$12:$B$1011,1,ローデータ!$G$12:$G$1011,$G$4,ローデータ!$K$12:$K$1011,$B$21)</f>
        <v>10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38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28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2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2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1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6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7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8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8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7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7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6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6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3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3</v>
      </c>
    </row>
    <row r="68" spans="1:15" ht="14.1" customHeight="1" thickTop="1" x14ac:dyDescent="0.15">
      <c r="A68" s="400" t="s">
        <v>50</v>
      </c>
      <c r="B68" s="401"/>
      <c r="C68" s="100">
        <f>SUM(C59:C67)</f>
        <v>42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42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3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6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6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6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7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6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8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5</v>
      </c>
      <c r="D80" s="213"/>
      <c r="E80" s="211">
        <f>COUNTIFS(ローデータ!$B$12:$B$1011,1,ローデータ!$G$12:$G$1011,$G$4,ローデータ!$H$12:$H$1011,$A$80,ローデータ!$K$12:$K$1011,E73)</f>
        <v>2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7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5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1</v>
      </c>
      <c r="H82" s="212"/>
      <c r="I82" s="212"/>
      <c r="J82" s="104">
        <f t="shared" si="2"/>
        <v>6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3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3</v>
      </c>
    </row>
    <row r="84" spans="1:17" ht="14.1" customHeight="1" thickTop="1" x14ac:dyDescent="0.15">
      <c r="A84" s="400" t="s">
        <v>50</v>
      </c>
      <c r="B84" s="401"/>
      <c r="C84" s="402">
        <f>SUM(C75:D83)</f>
        <v>34</v>
      </c>
      <c r="D84" s="403"/>
      <c r="E84" s="402">
        <f>SUM(E75:F83)</f>
        <v>5</v>
      </c>
      <c r="F84" s="403"/>
      <c r="G84" s="404">
        <f>SUM(G75:I83)</f>
        <v>3</v>
      </c>
      <c r="H84" s="404"/>
      <c r="I84" s="402"/>
      <c r="J84" s="106">
        <f t="shared" si="2"/>
        <v>42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2</v>
      </c>
      <c r="O94" s="88">
        <f>SUMIFS(ローデータ!$P$12:$P$1011,ローデータ!$B$12:$B$1011,1,ローデータ!$G$12:$G$1011,$G$4,ローデータ!$K$12:$K$1011,$B$21,ローデータ!$H$12:$H$1011,J94)</f>
        <v>2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7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1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6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3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7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5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7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4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1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5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2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5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4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5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2</v>
      </c>
      <c r="O100" s="88">
        <f>SUMIFS(ローデータ!$P$12:$P$1011,ローデータ!$B$12:$B$1011,1,ローデータ!$G$12:$G$1011,$G$4,ローデータ!$K$12:$K$1011,$B$21,ローデータ!$H$12:$H$1011,J100)</f>
        <v>1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3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3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3</v>
      </c>
      <c r="J101" s="140" t="s">
        <v>50</v>
      </c>
      <c r="K101" s="141"/>
      <c r="L101" s="103">
        <f>SUM(L92:L100)</f>
        <v>8</v>
      </c>
      <c r="M101" s="103">
        <f>SUM(M92:M100)</f>
        <v>11</v>
      </c>
      <c r="N101" s="103">
        <f>SUM(N92:N100)</f>
        <v>9</v>
      </c>
      <c r="O101" s="103">
        <f>SUM(O92:O100)</f>
        <v>10</v>
      </c>
      <c r="P101" s="103">
        <f>SUM(P92:P100)</f>
        <v>0</v>
      </c>
      <c r="Q101" s="103">
        <f t="shared" si="3"/>
        <v>38</v>
      </c>
    </row>
    <row r="102" spans="1:17" ht="14.1" customHeight="1" x14ac:dyDescent="0.15">
      <c r="A102" s="140" t="s">
        <v>50</v>
      </c>
      <c r="B102" s="141"/>
      <c r="C102" s="56">
        <f>SUM(C93:C101)</f>
        <v>28</v>
      </c>
      <c r="D102" s="56">
        <f>SUM(D93:D101)</f>
        <v>4</v>
      </c>
      <c r="E102" s="56">
        <f>SUM(E93:E101)</f>
        <v>2</v>
      </c>
      <c r="F102" s="56">
        <f>SUM(F93:F101)</f>
        <v>0</v>
      </c>
      <c r="G102" s="56">
        <f>SUM(G93:G101)</f>
        <v>0</v>
      </c>
      <c r="H102" s="56">
        <f t="shared" si="4"/>
        <v>34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1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1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1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1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2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2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1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3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3</v>
      </c>
      <c r="D118" s="109">
        <f t="shared" ref="D118:E118" si="7">SUM(D109:D117)</f>
        <v>2</v>
      </c>
      <c r="E118" s="109">
        <f t="shared" si="7"/>
        <v>0</v>
      </c>
      <c r="F118" s="109">
        <f>SUM(C118:E118)</f>
        <v>5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2</v>
      </c>
      <c r="P118" s="109">
        <f t="shared" si="8"/>
        <v>1</v>
      </c>
      <c r="Q118" s="109">
        <f t="shared" si="5"/>
        <v>7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1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1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1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COUNTIFS(ローデータ!$B$12:$B$1011,1,ローデータ!$G$12:$G$1011,$G$4,ローデータ!$K$12:$K$1011,$F$21,ローデータ!$S$12:$S$1011,$I$124,ローデータ!$H$12:$H$1011,A134)</f>
        <v>1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2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2</v>
      </c>
      <c r="J136" s="109">
        <f>SUM(J127:J135)</f>
        <v>1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1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1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1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2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2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34</v>
      </c>
      <c r="G159" s="213"/>
      <c r="H159" s="211">
        <f>COUNTIFS(ローデータ!$B$12:$B$1011,1,ローデータ!$G$12:$G$1011,$G$4,ローデータ!$I$12:$I$1011,$C$14,ローデータ!$K$12:$K$1011,H157)</f>
        <v>5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42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34</v>
      </c>
      <c r="G171" s="213"/>
      <c r="H171" s="211">
        <f>SUM(H159:I170)</f>
        <v>5</v>
      </c>
      <c r="I171" s="213"/>
      <c r="J171" s="211">
        <f>SUM(J159:L170)</f>
        <v>3</v>
      </c>
      <c r="K171" s="212"/>
      <c r="L171" s="213"/>
      <c r="M171" s="56">
        <f t="shared" si="16"/>
        <v>42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28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2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34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28</v>
      </c>
      <c r="G191" s="56">
        <f>SUM(G179:G190)</f>
        <v>4</v>
      </c>
      <c r="H191" s="56">
        <f>SUM(H179:H190)</f>
        <v>2</v>
      </c>
      <c r="I191" s="56">
        <f>SUM(I179:I190)</f>
        <v>0</v>
      </c>
      <c r="J191" s="56">
        <f>SUM(J179:J190)</f>
        <v>0</v>
      </c>
      <c r="K191" s="107">
        <f t="shared" si="17"/>
        <v>34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8</v>
      </c>
      <c r="G198" s="90">
        <f>SUMIFS(ローデータ!N12:N1011,ローデータ!$B$12:$B$1011,1,ローデータ!$G$12:$G$1011,$G$4,ローデータ!$I$12:$I$1011,$C$14,ローデータ!$K$12:$K$1011,$B$21)</f>
        <v>11</v>
      </c>
      <c r="H198" s="90">
        <f>SUMIFS(ローデータ!O12:O1011,ローデータ!$B$12:$B$1011,1,ローデータ!$G$12:$G$1011,$G$4,ローデータ!$I$12:$I$1011,$C$14,ローデータ!$K$12:$K$1011,$B$21)</f>
        <v>9</v>
      </c>
      <c r="I198" s="90">
        <f>SUMIFS(ローデータ!P12:P1011,ローデータ!$B$12:$B$1011,1,ローデータ!$G$12:$G$1011,$G$4,ローデータ!$I$12:$I$1011,$C$14,ローデータ!$K$12:$K$1011,$B$21)</f>
        <v>10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38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8</v>
      </c>
      <c r="G210" s="95">
        <f t="shared" ref="G210:I210" si="19">SUM(G198:G209)</f>
        <v>11</v>
      </c>
      <c r="H210" s="95">
        <f>SUM(H198:H209)</f>
        <v>9</v>
      </c>
      <c r="I210" s="95">
        <f t="shared" si="19"/>
        <v>10</v>
      </c>
      <c r="J210" s="95">
        <f>SUM(J198:J209)</f>
        <v>0</v>
      </c>
      <c r="K210" s="119">
        <f t="shared" si="18"/>
        <v>38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2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3</v>
      </c>
      <c r="G228" s="56">
        <f>SUM(G216:G227)</f>
        <v>2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1</v>
      </c>
      <c r="M234" s="56">
        <f t="shared" ref="M234:M246" si="21">SUM(F234:L234)</f>
        <v>7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2</v>
      </c>
      <c r="L246" s="95">
        <f t="shared" si="22"/>
        <v>1</v>
      </c>
      <c r="M246" s="56">
        <f t="shared" si="21"/>
        <v>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2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2</v>
      </c>
      <c r="M266" s="95">
        <f>SUM(M254:M265)</f>
        <v>1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1</v>
      </c>
      <c r="O284" s="95">
        <f t="shared" si="29"/>
        <v>0</v>
      </c>
      <c r="P284" s="95">
        <f t="shared" si="29"/>
        <v>2</v>
      </c>
      <c r="Q284" s="95">
        <f t="shared" si="29"/>
        <v>0</v>
      </c>
      <c r="R284" s="95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12</v>
      </c>
      <c r="H4" s="147" t="s">
        <v>53</v>
      </c>
      <c r="K4" s="228">
        <f>COUNTIFS(ローデータ!B12:B1011,1,ローデータ!G12:G1011,$G$4)</f>
        <v>39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11</v>
      </c>
      <c r="E10" s="56">
        <f>COUNTIFS(ローデータ!$B$12:$B$1011,1,ローデータ!$G$12:$G$1011,$G$4,ローデータ!$H$12:$H$1011,E8)</f>
        <v>10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39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39</v>
      </c>
      <c r="D16" s="56">
        <f>SUM(B16:C16)</f>
        <v>39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27</v>
      </c>
      <c r="C23" s="213"/>
      <c r="D23" s="211">
        <f>COUNTIFS(ローデータ!$B$12:$B$1011,1,ローデータ!$G$12:$G$1011,$G$4,ローデータ!$K$12:$K$1011,D21)</f>
        <v>11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5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11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23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8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3</v>
      </c>
      <c r="E36" s="56">
        <f>SUM(B36:D36)</f>
        <v>11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5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11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39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39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4</v>
      </c>
      <c r="D76" s="213"/>
      <c r="E76" s="211">
        <f>COUNTIFS(ローデータ!$B$12:$B$1011,1,ローデータ!$G$12:$G$1011,$G$4,ローデータ!$H$12:$H$1011,$A$76,ローデータ!$K$12:$K$1011,E73)</f>
        <v>3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8</v>
      </c>
      <c r="D77" s="213"/>
      <c r="E77" s="211">
        <f>COUNTIFS(ローデータ!$B$12:$B$1011,1,ローデータ!$G$12:$G$1011,$G$4,ローデータ!$H$12:$H$1011,$A$77,ローデータ!$K$12:$K$1011,E73)</f>
        <v>3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11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7</v>
      </c>
      <c r="D78" s="213"/>
      <c r="E78" s="211">
        <f>COUNTIFS(ローデータ!$B$12:$B$1011,1,ローデータ!$G$12:$G$1011,$G$4,ローデータ!$H$12:$H$1011,$A$78,ローデータ!$K$12:$K$1011,E73)</f>
        <v>3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10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2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2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3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2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27</v>
      </c>
      <c r="D84" s="403"/>
      <c r="E84" s="402">
        <f>SUM(E75:F83)</f>
        <v>11</v>
      </c>
      <c r="F84" s="403"/>
      <c r="G84" s="404">
        <f>SUM(G75:I83)</f>
        <v>1</v>
      </c>
      <c r="H84" s="404"/>
      <c r="I84" s="402"/>
      <c r="J84" s="106">
        <f t="shared" si="2"/>
        <v>39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3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4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2</v>
      </c>
      <c r="O94" s="88">
        <f>SUMIFS(ローデータ!$P$12:$P$1011,ローデータ!$B$12:$B$1011,1,ローデータ!$G$12:$G$1011,$G$4,ローデータ!$K$12:$K$1011,$B$21,ローデータ!$H$12:$H$1011,J94)</f>
        <v>3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8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7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8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1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2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5</v>
      </c>
      <c r="N101" s="103">
        <f>SUM(N92:N100)</f>
        <v>7</v>
      </c>
      <c r="O101" s="103">
        <f>SUM(O92:O100)</f>
        <v>11</v>
      </c>
      <c r="P101" s="103">
        <f>SUM(P92:P100)</f>
        <v>0</v>
      </c>
      <c r="Q101" s="103">
        <f t="shared" si="3"/>
        <v>27</v>
      </c>
    </row>
    <row r="102" spans="1:17" ht="14.1" customHeight="1" x14ac:dyDescent="0.15">
      <c r="A102" s="140" t="s">
        <v>50</v>
      </c>
      <c r="B102" s="141"/>
      <c r="C102" s="56">
        <f>SUM(C93:C101)</f>
        <v>23</v>
      </c>
      <c r="D102" s="56">
        <f>SUM(D93:D101)</f>
        <v>3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2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1</v>
      </c>
      <c r="F111" s="110">
        <f t="shared" si="6"/>
        <v>3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1</v>
      </c>
      <c r="K111" s="109">
        <f>SUMIFS(ローデータ!$U$12:$U$1011,ローデータ!$B$12:$B$1011,1,ローデータ!$G$12:$G$1011,$G$4,ローデータ!$K$12:$K$1011,$D$21,ローデータ!$H$12:$H$1011,H111)</f>
        <v>3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4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2</v>
      </c>
      <c r="F112" s="110">
        <f t="shared" si="6"/>
        <v>3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1</v>
      </c>
      <c r="K112" s="109">
        <f>SUMIFS(ローデータ!$U$12:$U$1011,ローデータ!$B$12:$B$1011,1,ローデータ!$G$12:$G$1011,$G$4,ローデータ!$K$12:$K$1011,$D$21,ローデータ!$H$12:$H$1011,H112)</f>
        <v>2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2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2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8</v>
      </c>
      <c r="D118" s="109">
        <f t="shared" ref="D118:E118" si="7">SUM(D109:D117)</f>
        <v>0</v>
      </c>
      <c r="E118" s="109">
        <f t="shared" si="7"/>
        <v>3</v>
      </c>
      <c r="F118" s="109">
        <f>SUM(C118:E118)</f>
        <v>11</v>
      </c>
      <c r="G118" s="78"/>
      <c r="H118" s="313" t="s">
        <v>50</v>
      </c>
      <c r="I118" s="315"/>
      <c r="J118" s="109">
        <f t="shared" ref="J118:P118" si="8">SUM(J109:J117)</f>
        <v>2</v>
      </c>
      <c r="K118" s="109">
        <f t="shared" si="8"/>
        <v>6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5</v>
      </c>
      <c r="P118" s="109">
        <f t="shared" si="8"/>
        <v>0</v>
      </c>
      <c r="Q118" s="109">
        <f t="shared" si="5"/>
        <v>13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27</v>
      </c>
      <c r="G159" s="213"/>
      <c r="H159" s="211">
        <f>COUNTIFS(ローデータ!$B$12:$B$1011,1,ローデータ!$G$12:$G$1011,$G$4,ローデータ!$I$12:$I$1011,$C$14,ローデータ!$K$12:$K$1011,H157)</f>
        <v>11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39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27</v>
      </c>
      <c r="G171" s="213"/>
      <c r="H171" s="211">
        <f>SUM(H159:I170)</f>
        <v>11</v>
      </c>
      <c r="I171" s="213"/>
      <c r="J171" s="211">
        <f>SUM(J159:L170)</f>
        <v>1</v>
      </c>
      <c r="K171" s="212"/>
      <c r="L171" s="213"/>
      <c r="M171" s="56">
        <f t="shared" si="16"/>
        <v>39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23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27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23</v>
      </c>
      <c r="G191" s="56">
        <f>SUM(G179:G190)</f>
        <v>3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27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5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11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27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4</v>
      </c>
      <c r="G210" s="95">
        <f t="shared" ref="G210:I210" si="19">SUM(G198:G209)</f>
        <v>5</v>
      </c>
      <c r="H210" s="95">
        <f>SUM(H198:H209)</f>
        <v>7</v>
      </c>
      <c r="I210" s="95">
        <f t="shared" si="19"/>
        <v>11</v>
      </c>
      <c r="J210" s="95">
        <f>SUM(J198:J209)</f>
        <v>0</v>
      </c>
      <c r="K210" s="119">
        <f t="shared" si="18"/>
        <v>27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8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3</v>
      </c>
      <c r="I216" s="56">
        <f>SUM(F216:H216)</f>
        <v>11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8</v>
      </c>
      <c r="G228" s="56">
        <f>SUM(G216:G227)</f>
        <v>0</v>
      </c>
      <c r="H228" s="56">
        <f>SUM(H216:H227)</f>
        <v>3</v>
      </c>
      <c r="I228" s="56">
        <f t="shared" si="20"/>
        <v>11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6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5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13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2</v>
      </c>
      <c r="G246" s="95">
        <f t="shared" ref="G246:L246" si="22">SUM(G234:G245)</f>
        <v>6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5</v>
      </c>
      <c r="L246" s="95">
        <f t="shared" si="22"/>
        <v>0</v>
      </c>
      <c r="M246" s="56">
        <f t="shared" si="21"/>
        <v>13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13</v>
      </c>
      <c r="H4" s="147" t="s">
        <v>53</v>
      </c>
      <c r="K4" s="228">
        <f>COUNTIFS(ローデータ!B12:B1011,1,ローデータ!G12:G1011,$G$4)</f>
        <v>37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9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5</v>
      </c>
      <c r="J10" s="56">
        <f>COUNTIFS(ローデータ!$B$12:$B$1011,1,ローデータ!$G$12:$G$1011,$G$4,ローデータ!$H$12:$H$1011,J8)</f>
        <v>1</v>
      </c>
      <c r="K10" s="56">
        <f>SUM(B10:J10)</f>
        <v>37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37</v>
      </c>
      <c r="D16" s="56">
        <f>SUM(B16:C16)</f>
        <v>37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27</v>
      </c>
      <c r="C23" s="213"/>
      <c r="D23" s="211">
        <f>COUNTIFS(ローデータ!$B$12:$B$1011,1,ローデータ!$G$12:$G$1011,$G$4,ローデータ!$K$12:$K$1011,D21)</f>
        <v>9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9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10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24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9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9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9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9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5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5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37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6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4</v>
      </c>
      <c r="D77" s="213"/>
      <c r="E77" s="211">
        <f>COUNTIFS(ローデータ!$B$12:$B$1011,1,ローデータ!$G$12:$G$1011,$G$4,ローデータ!$H$12:$H$1011,$A$77,ローデータ!$K$12:$K$1011,E73)</f>
        <v>3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2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3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6</v>
      </c>
      <c r="D79" s="213"/>
      <c r="E79" s="211">
        <f>COUNTIFS(ローデータ!$B$12:$B$1011,1,ローデータ!$G$12:$G$1011,$G$4,ローデータ!$H$12:$H$1011,$A$79,ローデータ!$K$12:$K$1011,E73)</f>
        <v>2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9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3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3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4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5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27</v>
      </c>
      <c r="D84" s="403"/>
      <c r="E84" s="402">
        <f>SUM(E75:F83)</f>
        <v>9</v>
      </c>
      <c r="F84" s="403"/>
      <c r="G84" s="404">
        <f>SUM(G75:I83)</f>
        <v>1</v>
      </c>
      <c r="H84" s="404"/>
      <c r="I84" s="402"/>
      <c r="J84" s="106">
        <f t="shared" si="2"/>
        <v>37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2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5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2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2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3</v>
      </c>
      <c r="O96" s="88">
        <f>SUMIFS(ローデータ!$P$12:$P$1011,ローデータ!$B$12:$B$1011,1,ローデータ!$G$12:$G$1011,$G$4,ローデータ!$K$12:$K$1011,$B$21,ローデータ!$H$12:$H$1011,J96)</f>
        <v>2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2</v>
      </c>
      <c r="O98" s="88">
        <f>SUMIFS(ローデータ!$P$12:$P$1011,ローデータ!$B$12:$B$1011,1,ローデータ!$G$12:$G$1011,$G$4,ローデータ!$K$12:$K$1011,$B$21,ローデータ!$H$12:$H$1011,J98)</f>
        <v>1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4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2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4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4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1</v>
      </c>
      <c r="M101" s="103">
        <f>SUM(M92:M100)</f>
        <v>9</v>
      </c>
      <c r="N101" s="103">
        <f>SUM(N92:N100)</f>
        <v>7</v>
      </c>
      <c r="O101" s="103">
        <f>SUM(O92:O100)</f>
        <v>10</v>
      </c>
      <c r="P101" s="103">
        <f>SUM(P92:P100)</f>
        <v>0</v>
      </c>
      <c r="Q101" s="103">
        <f t="shared" si="3"/>
        <v>27</v>
      </c>
    </row>
    <row r="102" spans="1:17" ht="14.1" customHeight="1" x14ac:dyDescent="0.15">
      <c r="A102" s="140" t="s">
        <v>50</v>
      </c>
      <c r="B102" s="141"/>
      <c r="C102" s="56">
        <f>SUM(C93:C101)</f>
        <v>24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3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3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2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3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1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3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5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1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9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9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5</v>
      </c>
      <c r="L118" s="109">
        <f t="shared" si="8"/>
        <v>0</v>
      </c>
      <c r="M118" s="109">
        <f t="shared" si="8"/>
        <v>0</v>
      </c>
      <c r="N118" s="109">
        <f t="shared" si="8"/>
        <v>3</v>
      </c>
      <c r="O118" s="109">
        <f t="shared" si="8"/>
        <v>3</v>
      </c>
      <c r="P118" s="109">
        <f t="shared" si="8"/>
        <v>0</v>
      </c>
      <c r="Q118" s="109">
        <f t="shared" si="5"/>
        <v>12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1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1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0</v>
      </c>
      <c r="J136" s="109">
        <f>SUM(J127:J135)</f>
        <v>1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27</v>
      </c>
      <c r="G159" s="213"/>
      <c r="H159" s="211">
        <f>COUNTIFS(ローデータ!$B$12:$B$1011,1,ローデータ!$G$12:$G$1011,$G$4,ローデータ!$I$12:$I$1011,$C$14,ローデータ!$K$12:$K$1011,H157)</f>
        <v>9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37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27</v>
      </c>
      <c r="G171" s="213"/>
      <c r="H171" s="211">
        <f>SUM(H159:I170)</f>
        <v>9</v>
      </c>
      <c r="I171" s="213"/>
      <c r="J171" s="211">
        <f>SUM(J159:L170)</f>
        <v>1</v>
      </c>
      <c r="K171" s="212"/>
      <c r="L171" s="213"/>
      <c r="M171" s="56">
        <f t="shared" si="16"/>
        <v>37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24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26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24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9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10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27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9</v>
      </c>
      <c r="H210" s="95">
        <f>SUM(H198:H209)</f>
        <v>7</v>
      </c>
      <c r="I210" s="95">
        <f t="shared" si="19"/>
        <v>10</v>
      </c>
      <c r="J210" s="95">
        <f>SUM(J198:J209)</f>
        <v>0</v>
      </c>
      <c r="K210" s="119">
        <f t="shared" si="18"/>
        <v>27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9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9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9</v>
      </c>
      <c r="G228" s="56">
        <f>SUM(G216:G227)</f>
        <v>0</v>
      </c>
      <c r="H228" s="56">
        <f>SUM(H216:H227)</f>
        <v>0</v>
      </c>
      <c r="I228" s="56">
        <f t="shared" si="20"/>
        <v>9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5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3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5</v>
      </c>
      <c r="H246" s="95">
        <f t="shared" si="22"/>
        <v>0</v>
      </c>
      <c r="I246" s="95">
        <f>SUM(I234:I245)</f>
        <v>0</v>
      </c>
      <c r="J246" s="95">
        <f t="shared" si="22"/>
        <v>3</v>
      </c>
      <c r="K246" s="95">
        <f>SUM(K234:K245)</f>
        <v>3</v>
      </c>
      <c r="L246" s="95">
        <f t="shared" si="22"/>
        <v>0</v>
      </c>
      <c r="M246" s="56">
        <f t="shared" si="21"/>
        <v>12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0</v>
      </c>
      <c r="M266" s="95">
        <f>SUM(M254:M265)</f>
        <v>1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14</v>
      </c>
      <c r="H4" s="147" t="s">
        <v>53</v>
      </c>
      <c r="K4" s="228">
        <f>COUNTIFS(ローデータ!B12:B1011,1,ローデータ!G12:G1011,$G$4)</f>
        <v>31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11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2</v>
      </c>
      <c r="K10" s="56">
        <f>SUM(B10:J10)</f>
        <v>31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31</v>
      </c>
      <c r="D16" s="56">
        <f>SUM(B16:C16)</f>
        <v>31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28</v>
      </c>
      <c r="C23" s="213"/>
      <c r="D23" s="211">
        <f>COUNTIFS(ローデータ!$B$12:$B$1011,1,ローデータ!$G$12:$G$1011,$G$4,ローデータ!$K$12:$K$1011,D21)</f>
        <v>2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14</v>
      </c>
      <c r="L29" s="86">
        <f>SUMIFS(ローデータ!O12:O1011,ローデータ!$B$12:$B$1011,1,ローデータ!$G$12:$G$1011,$G$4,ローデータ!$K$12:$K$1011,$B$21)</f>
        <v>3</v>
      </c>
      <c r="M29" s="86">
        <f>SUMIFS(ローデータ!P12:P1011,ローデータ!$B$12:$B$1011,1,ローデータ!$G$12:$G$1011,$G$4,ローデータ!$K$12:$K$1011,$B$21)</f>
        <v>8</v>
      </c>
      <c r="N29" s="86">
        <f>SUMIFS(ローデータ!Q12:Q1011,ローデータ!$B$12:$B$1011,1,ローデータ!$G$12:$G$1011,$G$4,ローデータ!$K$12:$K$1011,$B$21)</f>
        <v>2</v>
      </c>
      <c r="O29" s="86">
        <f>SUM(J29:N29)</f>
        <v>30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20</v>
      </c>
      <c r="C30" s="56">
        <f>COUNTIFS(ローデータ!$B$12:$B$1011,1,ローデータ!$G$12:$G$1011,$G$4,ローデータ!$K$12:$K$1011,$B$21,ローデータ!$L$12:$L$1011,C27)</f>
        <v>7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28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2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4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5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11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2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2</v>
      </c>
    </row>
    <row r="68" spans="1:15" ht="14.1" customHeight="1" thickTop="1" x14ac:dyDescent="0.15">
      <c r="A68" s="400" t="s">
        <v>50</v>
      </c>
      <c r="B68" s="401"/>
      <c r="C68" s="100">
        <f>SUM(C59:C67)</f>
        <v>31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3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4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3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4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5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5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11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11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2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2</v>
      </c>
    </row>
    <row r="84" spans="1:17" ht="14.1" customHeight="1" thickTop="1" x14ac:dyDescent="0.15">
      <c r="A84" s="400" t="s">
        <v>50</v>
      </c>
      <c r="B84" s="401"/>
      <c r="C84" s="402">
        <f>SUM(C75:D83)</f>
        <v>28</v>
      </c>
      <c r="D84" s="403"/>
      <c r="E84" s="402">
        <f>SUM(E75:F83)</f>
        <v>2</v>
      </c>
      <c r="F84" s="403"/>
      <c r="G84" s="404">
        <f>SUM(G75:I83)</f>
        <v>1</v>
      </c>
      <c r="H84" s="404"/>
      <c r="I84" s="402"/>
      <c r="J84" s="106">
        <f t="shared" si="2"/>
        <v>31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1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1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4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5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9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11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1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2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2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1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2</v>
      </c>
      <c r="J101" s="140" t="s">
        <v>50</v>
      </c>
      <c r="K101" s="141"/>
      <c r="L101" s="103">
        <f>SUM(L92:L100)</f>
        <v>3</v>
      </c>
      <c r="M101" s="103">
        <f>SUM(M92:M100)</f>
        <v>14</v>
      </c>
      <c r="N101" s="103">
        <f>SUM(N92:N100)</f>
        <v>3</v>
      </c>
      <c r="O101" s="103">
        <f>SUM(O92:O100)</f>
        <v>8</v>
      </c>
      <c r="P101" s="103">
        <f>SUM(P92:P100)</f>
        <v>2</v>
      </c>
      <c r="Q101" s="103">
        <f t="shared" si="3"/>
        <v>30</v>
      </c>
    </row>
    <row r="102" spans="1:17" ht="14.1" customHeight="1" x14ac:dyDescent="0.15">
      <c r="A102" s="140" t="s">
        <v>50</v>
      </c>
      <c r="B102" s="141"/>
      <c r="C102" s="56">
        <f>SUM(C93:C101)</f>
        <v>20</v>
      </c>
      <c r="D102" s="56">
        <f>SUM(D93:D101)</f>
        <v>7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1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1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1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2</v>
      </c>
      <c r="G118" s="78"/>
      <c r="H118" s="313" t="s">
        <v>50</v>
      </c>
      <c r="I118" s="315"/>
      <c r="J118" s="109">
        <f t="shared" ref="J118:P118" si="8">SUM(J109:J117)</f>
        <v>2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28</v>
      </c>
      <c r="G159" s="213"/>
      <c r="H159" s="211">
        <f>COUNTIFS(ローデータ!$B$12:$B$1011,1,ローデータ!$G$12:$G$1011,$G$4,ローデータ!$I$12:$I$1011,$C$14,ローデータ!$K$12:$K$1011,H157)</f>
        <v>2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31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28</v>
      </c>
      <c r="G171" s="213"/>
      <c r="H171" s="211">
        <f>SUM(H159:I170)</f>
        <v>2</v>
      </c>
      <c r="I171" s="213"/>
      <c r="J171" s="211">
        <f>SUM(J159:L170)</f>
        <v>1</v>
      </c>
      <c r="K171" s="212"/>
      <c r="L171" s="213"/>
      <c r="M171" s="56">
        <f t="shared" si="16"/>
        <v>31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20</v>
      </c>
      <c r="G179" s="56">
        <f>COUNTIFS(ローデータ!$B$12:$B$1011,1,ローデータ!$G$12:$G$1011,$G$4,ローデータ!$I$12:$I$1011,$C$14,ローデータ!$K$12:$K$1011,$B$21,ローデータ!$L$12:$L$1011,G176)</f>
        <v>7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28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20</v>
      </c>
      <c r="G191" s="56">
        <f>SUM(G179:G190)</f>
        <v>7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28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14</v>
      </c>
      <c r="H198" s="90">
        <f>SUMIFS(ローデータ!O12:O1011,ローデータ!$B$12:$B$1011,1,ローデータ!$G$12:$G$1011,$G$4,ローデータ!$I$12:$I$1011,$C$14,ローデータ!$K$12:$K$1011,$B$21)</f>
        <v>3</v>
      </c>
      <c r="I198" s="90">
        <f>SUMIFS(ローデータ!P12:P1011,ローデータ!$B$12:$B$1011,1,ローデータ!$G$12:$G$1011,$G$4,ローデータ!$I$12:$I$1011,$C$14,ローデータ!$K$12:$K$1011,$B$21)</f>
        <v>8</v>
      </c>
      <c r="J198" s="90">
        <f>SUMIFS(ローデータ!Q12:Q1011,ローデータ!$B$12:$B$1011,1,ローデータ!$G$12:$G$1011,$G$4,ローデータ!$I$12:$I$1011,$C$14,ローデータ!$K$12:$K$1011,$B$21)</f>
        <v>2</v>
      </c>
      <c r="K198" s="119">
        <f>SUM(F198:J198)</f>
        <v>30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</v>
      </c>
      <c r="G210" s="95">
        <f t="shared" ref="G210:I210" si="19">SUM(G198:G209)</f>
        <v>14</v>
      </c>
      <c r="H210" s="95">
        <f>SUM(H198:H209)</f>
        <v>3</v>
      </c>
      <c r="I210" s="95">
        <f t="shared" si="19"/>
        <v>8</v>
      </c>
      <c r="J210" s="95">
        <f>SUM(J198:J209)</f>
        <v>2</v>
      </c>
      <c r="K210" s="119">
        <f t="shared" si="18"/>
        <v>30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2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</v>
      </c>
      <c r="G228" s="56">
        <f>SUM(G216:G227)</f>
        <v>0</v>
      </c>
      <c r="H228" s="56">
        <f>SUM(H216:H227)</f>
        <v>1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2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15</v>
      </c>
      <c r="H4" s="147" t="s">
        <v>53</v>
      </c>
      <c r="K4" s="228">
        <f>COUNTIFS(ローデータ!B12:B1011,1,ローデータ!G12:G1011,$G$4)</f>
        <v>29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0</v>
      </c>
      <c r="K10" s="56">
        <f>SUM(B10:J10)</f>
        <v>29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29</v>
      </c>
      <c r="D16" s="56">
        <f>SUM(B16:C16)</f>
        <v>29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17</v>
      </c>
      <c r="C23" s="213"/>
      <c r="D23" s="211">
        <f>COUNTIFS(ローデータ!$B$12:$B$1011,1,ローデータ!$G$12:$G$1011,$G$4,ローデータ!$K$12:$K$1011,D21)</f>
        <v>7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9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19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12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4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5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7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3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6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29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29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3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6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3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3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4</v>
      </c>
      <c r="D79" s="213"/>
      <c r="E79" s="211">
        <f>COUNTIFS(ローデータ!$B$12:$B$1011,1,ローデータ!$G$12:$G$1011,$G$4,ローデータ!$H$12:$H$1011,$A$79,ローデータ!$K$12:$K$1011,E73)</f>
        <v>2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2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17</v>
      </c>
      <c r="D84" s="403"/>
      <c r="E84" s="402">
        <f>SUM(E75:F83)</f>
        <v>7</v>
      </c>
      <c r="F84" s="403"/>
      <c r="G84" s="404">
        <f>SUM(G75:I83)</f>
        <v>5</v>
      </c>
      <c r="H84" s="404"/>
      <c r="I84" s="402"/>
      <c r="J84" s="106">
        <f t="shared" si="2"/>
        <v>29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4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1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3</v>
      </c>
      <c r="M101" s="103">
        <f>SUM(M92:M100)</f>
        <v>9</v>
      </c>
      <c r="N101" s="103">
        <f>SUM(N92:N100)</f>
        <v>4</v>
      </c>
      <c r="O101" s="103">
        <f>SUM(O92:O100)</f>
        <v>3</v>
      </c>
      <c r="P101" s="103">
        <f>SUM(P92:P100)</f>
        <v>0</v>
      </c>
      <c r="Q101" s="103">
        <f t="shared" si="3"/>
        <v>19</v>
      </c>
    </row>
    <row r="102" spans="1:17" ht="14.1" customHeight="1" x14ac:dyDescent="0.15">
      <c r="A102" s="140" t="s">
        <v>50</v>
      </c>
      <c r="B102" s="141"/>
      <c r="C102" s="56">
        <f>SUM(C93:C101)</f>
        <v>12</v>
      </c>
      <c r="D102" s="56">
        <f>SUM(D93:D101)</f>
        <v>4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3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1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1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1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1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7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7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4</v>
      </c>
      <c r="O118" s="109">
        <f t="shared" si="8"/>
        <v>2</v>
      </c>
      <c r="P118" s="109">
        <f t="shared" si="8"/>
        <v>0</v>
      </c>
      <c r="Q118" s="109">
        <f t="shared" si="5"/>
        <v>11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4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2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2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1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5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7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3</v>
      </c>
      <c r="L152" s="56">
        <f t="shared" si="15"/>
        <v>0</v>
      </c>
      <c r="M152" s="56">
        <f t="shared" si="15"/>
        <v>3</v>
      </c>
      <c r="N152" s="56">
        <f t="shared" si="15"/>
        <v>0</v>
      </c>
      <c r="O152" s="56">
        <f t="shared" si="15"/>
        <v>0</v>
      </c>
      <c r="P152" s="56">
        <f t="shared" si="13"/>
        <v>10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17</v>
      </c>
      <c r="G159" s="213"/>
      <c r="H159" s="211">
        <f>COUNTIFS(ローデータ!$B$12:$B$1011,1,ローデータ!$G$12:$G$1011,$G$4,ローデータ!$I$12:$I$1011,$C$14,ローデータ!$K$12:$K$1011,H157)</f>
        <v>7</v>
      </c>
      <c r="I159" s="213"/>
      <c r="J159" s="211">
        <f>COUNTIFS(ローデータ!$B$12:$B$1011,1,ローデータ!$G$12:$G$1011,$G$4,ローデータ!$I$12:$I$1011,$C$14,ローデータ!$K$12:$K$1011,J157)</f>
        <v>5</v>
      </c>
      <c r="K159" s="212"/>
      <c r="L159" s="213"/>
      <c r="M159" s="56">
        <f t="shared" ref="M159:M171" si="16">SUM(F159:L159)</f>
        <v>29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17</v>
      </c>
      <c r="G171" s="213"/>
      <c r="H171" s="211">
        <f>SUM(H159:I170)</f>
        <v>7</v>
      </c>
      <c r="I171" s="213"/>
      <c r="J171" s="211">
        <f>SUM(J159:L170)</f>
        <v>5</v>
      </c>
      <c r="K171" s="212"/>
      <c r="L171" s="213"/>
      <c r="M171" s="56">
        <f t="shared" si="16"/>
        <v>29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12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17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12</v>
      </c>
      <c r="G191" s="56">
        <f>SUM(G179:G190)</f>
        <v>4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17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9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19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</v>
      </c>
      <c r="G210" s="95">
        <f t="shared" ref="G210:I210" si="19">SUM(G198:G209)</f>
        <v>9</v>
      </c>
      <c r="H210" s="95">
        <f>SUM(H198:H209)</f>
        <v>4</v>
      </c>
      <c r="I210" s="95">
        <f t="shared" si="19"/>
        <v>3</v>
      </c>
      <c r="J210" s="95">
        <f>SUM(J198:J209)</f>
        <v>0</v>
      </c>
      <c r="K210" s="119">
        <f t="shared" si="18"/>
        <v>19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7</v>
      </c>
      <c r="G228" s="56">
        <f>SUM(G216:G227)</f>
        <v>0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4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11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4</v>
      </c>
      <c r="K246" s="95">
        <f>SUM(K234:K245)</f>
        <v>2</v>
      </c>
      <c r="L246" s="95">
        <f t="shared" si="22"/>
        <v>0</v>
      </c>
      <c r="M246" s="56">
        <f t="shared" si="21"/>
        <v>11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5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5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3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5</v>
      </c>
      <c r="J284" s="56">
        <f t="shared" si="28"/>
        <v>0</v>
      </c>
      <c r="K284" s="96">
        <f t="shared" si="26"/>
        <v>5</v>
      </c>
      <c r="L284" s="95">
        <f>SUM(L272:L283)</f>
        <v>0</v>
      </c>
      <c r="M284" s="95">
        <f t="shared" ref="M284:R284" si="29">SUM(M272:M283)</f>
        <v>4</v>
      </c>
      <c r="N284" s="95">
        <f t="shared" si="29"/>
        <v>3</v>
      </c>
      <c r="O284" s="95">
        <f t="shared" si="29"/>
        <v>0</v>
      </c>
      <c r="P284" s="95">
        <f t="shared" si="29"/>
        <v>3</v>
      </c>
      <c r="Q284" s="95">
        <f t="shared" si="29"/>
        <v>0</v>
      </c>
      <c r="R284" s="95">
        <f t="shared" si="29"/>
        <v>0</v>
      </c>
      <c r="S284" s="56">
        <f t="shared" si="27"/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B38" sqref="B38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A3" s="126"/>
      <c r="B3" s="122" t="s">
        <v>46</v>
      </c>
      <c r="C3" s="211" t="str">
        <f>ローデータ!B2</f>
        <v>東成区</v>
      </c>
      <c r="D3" s="212"/>
      <c r="E3" s="212"/>
      <c r="F3" s="213"/>
    </row>
    <row r="4" spans="1:20" ht="18" customHeight="1" x14ac:dyDescent="0.15">
      <c r="A4" s="126"/>
      <c r="B4" s="214" t="s">
        <v>47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5.95" customHeight="1" x14ac:dyDescent="0.15">
      <c r="A5" s="126"/>
      <c r="B5" s="214"/>
      <c r="C5" s="127" t="str">
        <f>ローデータ!B4</f>
        <v>令和2年</v>
      </c>
      <c r="D5" s="124">
        <f>ローデータ!C4</f>
        <v>1</v>
      </c>
      <c r="E5" s="124">
        <f>ローデータ!D4</f>
        <v>27</v>
      </c>
      <c r="F5" s="124" t="str">
        <f>ローデータ!E4</f>
        <v>月</v>
      </c>
    </row>
    <row r="6" spans="1:20" ht="15.95" customHeight="1" x14ac:dyDescent="0.15">
      <c r="A6" s="126"/>
    </row>
    <row r="7" spans="1:20" ht="15.95" customHeight="1" x14ac:dyDescent="0.15">
      <c r="A7" s="126"/>
      <c r="B7" s="214" t="s">
        <v>227</v>
      </c>
      <c r="C7" s="214"/>
      <c r="E7" t="s">
        <v>230</v>
      </c>
    </row>
    <row r="8" spans="1:20" ht="15.95" customHeight="1" x14ac:dyDescent="0.15">
      <c r="A8" s="126"/>
      <c r="B8" s="211">
        <f>COUNTIFS(ローデータ!B12:B1011,1)+COUNTIFS(ローデータ!B12:B1011,2)</f>
        <v>327</v>
      </c>
      <c r="C8" s="213"/>
    </row>
    <row r="9" spans="1:20" ht="15.95" customHeight="1" x14ac:dyDescent="0.15">
      <c r="A9" s="126"/>
      <c r="B9" s="126"/>
    </row>
    <row r="10" spans="1:20" ht="15.75" customHeight="1" x14ac:dyDescent="0.15">
      <c r="A10" s="126"/>
      <c r="B10" s="126" t="s">
        <v>48</v>
      </c>
    </row>
    <row r="11" spans="1:20" ht="15.75" customHeight="1" x14ac:dyDescent="0.15">
      <c r="A11" s="126"/>
    </row>
    <row r="12" spans="1:20" ht="15.95" customHeight="1" x14ac:dyDescent="0.15">
      <c r="A12" s="126"/>
      <c r="C12" s="84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A13" s="126"/>
      <c r="C13" s="125" t="s">
        <v>51</v>
      </c>
      <c r="D13" s="124">
        <f>COUNTIFS(ローデータ!B12:B1011,1)</f>
        <v>298</v>
      </c>
      <c r="E13" s="124">
        <f>COUNTIFS(ローデータ!B12:B1011,2)</f>
        <v>29</v>
      </c>
      <c r="F13" s="124">
        <f>SUM(D13:E13)</f>
        <v>327</v>
      </c>
    </row>
    <row r="14" spans="1:20" ht="15.95" customHeight="1" x14ac:dyDescent="0.15">
      <c r="A14" s="126"/>
    </row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70" t="s">
        <v>46</v>
      </c>
      <c r="B16" s="211" t="str">
        <f>ローデータ!B2</f>
        <v>東成区</v>
      </c>
      <c r="C16" s="212"/>
      <c r="D16" s="212"/>
      <c r="E16" s="213"/>
      <c r="G16" s="222" t="s">
        <v>195</v>
      </c>
      <c r="H16" s="223"/>
      <c r="I16" s="224"/>
      <c r="K16" s="83"/>
      <c r="L16" s="62"/>
    </row>
    <row r="17" spans="1:19" ht="15.95" customHeight="1" x14ac:dyDescent="0.15">
      <c r="A17" s="215" t="s">
        <v>47</v>
      </c>
      <c r="B17" s="74" t="s">
        <v>3</v>
      </c>
      <c r="C17" s="74" t="s">
        <v>4</v>
      </c>
      <c r="D17" s="74" t="s">
        <v>5</v>
      </c>
      <c r="E17" s="74" t="s">
        <v>8</v>
      </c>
      <c r="G17" s="225"/>
      <c r="H17" s="226"/>
      <c r="I17" s="227"/>
      <c r="K17" s="62"/>
      <c r="L17" s="62"/>
    </row>
    <row r="18" spans="1:19" ht="15.95" customHeight="1" x14ac:dyDescent="0.15">
      <c r="A18" s="216"/>
      <c r="B18" s="58" t="str">
        <f>ローデータ!B4</f>
        <v>令和2年</v>
      </c>
      <c r="C18" s="121">
        <f>ローデータ!C4</f>
        <v>1</v>
      </c>
      <c r="D18" s="121">
        <f>ローデータ!D4</f>
        <v>27</v>
      </c>
      <c r="E18" s="121" t="str">
        <f>ローデータ!E4</f>
        <v>月</v>
      </c>
      <c r="G18" s="228">
        <f>COUNTIFS(ローデータ!B12:B1011,2)</f>
        <v>29</v>
      </c>
      <c r="H18" s="228"/>
      <c r="I18" s="228"/>
      <c r="K18" s="62"/>
      <c r="L18" s="62"/>
    </row>
    <row r="19" spans="1:19" ht="15.95" customHeight="1" x14ac:dyDescent="0.15">
      <c r="A19" s="32"/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5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18"/>
      <c r="B24" s="229" t="s">
        <v>72</v>
      </c>
      <c r="C24" s="230"/>
      <c r="D24" s="229" t="s">
        <v>74</v>
      </c>
      <c r="E24" s="230"/>
      <c r="F24" s="229" t="s">
        <v>84</v>
      </c>
      <c r="G24" s="231"/>
      <c r="H24" s="230"/>
      <c r="I24" s="216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73" t="s">
        <v>51</v>
      </c>
      <c r="B25" s="211">
        <f>COUNTIFS(ローデータ!$B$12:$B$1011,2,ローデータ!$K$12:$K$1011,B23)</f>
        <v>29</v>
      </c>
      <c r="C25" s="213"/>
      <c r="D25" s="211">
        <f>COUNTIFS(ローデータ!$B$12:$B$1011,2,ローデータ!$K$12:$K$1011,D23)</f>
        <v>0</v>
      </c>
      <c r="E25" s="213"/>
      <c r="F25" s="211">
        <f>COUNTIFS(ローデータ!$B$12:$B$1011,2,ローデータ!$K$12:$K$1011,F23)</f>
        <v>0</v>
      </c>
      <c r="G25" s="212"/>
      <c r="H25" s="213"/>
      <c r="I25" s="56">
        <f>SUM(B25:H25)</f>
        <v>29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A26" s="3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32">
        <v>1.1000000000000001</v>
      </c>
      <c r="B27" s="40" t="s">
        <v>198</v>
      </c>
    </row>
    <row r="28" spans="1:19" ht="15.95" customHeight="1" x14ac:dyDescent="0.15">
      <c r="A28" s="32" t="s">
        <v>199</v>
      </c>
      <c r="B28" s="34" t="s">
        <v>158</v>
      </c>
      <c r="I28" s="71" t="s">
        <v>200</v>
      </c>
      <c r="J28" s="39" t="s">
        <v>164</v>
      </c>
    </row>
    <row r="29" spans="1:19" ht="15.95" customHeight="1" x14ac:dyDescent="0.15">
      <c r="A29" s="217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3" t="s">
        <v>50</v>
      </c>
      <c r="I29" s="247"/>
      <c r="J29" s="249" t="s">
        <v>96</v>
      </c>
      <c r="K29" s="251" t="s">
        <v>97</v>
      </c>
      <c r="L29" s="245" t="s">
        <v>98</v>
      </c>
      <c r="M29" s="251" t="s">
        <v>99</v>
      </c>
      <c r="N29" s="245" t="s">
        <v>100</v>
      </c>
      <c r="O29" s="236" t="s">
        <v>50</v>
      </c>
    </row>
    <row r="30" spans="1:19" ht="15.95" customHeight="1" x14ac:dyDescent="0.15">
      <c r="A30" s="232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4"/>
      <c r="H30" s="39"/>
      <c r="I30" s="248"/>
      <c r="J30" s="250"/>
      <c r="K30" s="252"/>
      <c r="L30" s="246"/>
      <c r="M30" s="252"/>
      <c r="N30" s="246"/>
      <c r="O30" s="236"/>
    </row>
    <row r="31" spans="1:19" ht="15.95" customHeight="1" x14ac:dyDescent="0.15">
      <c r="A31" s="218"/>
      <c r="B31" s="238"/>
      <c r="C31" s="238"/>
      <c r="D31" s="240"/>
      <c r="E31" s="242"/>
      <c r="F31" s="244"/>
      <c r="G31" s="235"/>
      <c r="H31" s="39"/>
      <c r="I31" s="73" t="s">
        <v>51</v>
      </c>
      <c r="J31" s="86">
        <f>SUMIFS(ローデータ!M12:M1011,ローデータ!$B$12:$B$1011,2,ローデータ!$K$12:$K$1011,$B$23)</f>
        <v>25</v>
      </c>
      <c r="K31" s="86">
        <f>SUMIFS(ローデータ!N12:N1011,ローデータ!$B$12:$B$1011,2,ローデータ!$K$12:$K$1011,$B$23)</f>
        <v>20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45</v>
      </c>
    </row>
    <row r="32" spans="1:19" ht="15.95" customHeight="1" x14ac:dyDescent="0.15">
      <c r="A32" s="73" t="s">
        <v>51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29</v>
      </c>
      <c r="G32" s="56">
        <f>SUM(B32:F32)</f>
        <v>29</v>
      </c>
    </row>
    <row r="33" spans="1:17" ht="15.95" customHeight="1" x14ac:dyDescent="0.15">
      <c r="A33" s="71"/>
      <c r="B33" s="9"/>
      <c r="C33" s="9"/>
      <c r="D33" s="9"/>
      <c r="E33" s="9"/>
      <c r="F33" s="9"/>
      <c r="G33" s="9"/>
    </row>
    <row r="34" spans="1:17" ht="15.95" customHeight="1" x14ac:dyDescent="0.15">
      <c r="A34" s="32">
        <v>1.2</v>
      </c>
      <c r="B34" s="77" t="s">
        <v>201</v>
      </c>
      <c r="H34" s="9"/>
      <c r="J34" s="71"/>
      <c r="K34" s="57"/>
      <c r="L34" s="57"/>
      <c r="M34" s="57"/>
      <c r="N34" s="57"/>
      <c r="O34" s="57"/>
      <c r="P34" s="57"/>
    </row>
    <row r="35" spans="1:17" ht="15.95" customHeight="1" x14ac:dyDescent="0.15">
      <c r="A35" s="32" t="s">
        <v>202</v>
      </c>
      <c r="B35" s="34" t="s">
        <v>160</v>
      </c>
      <c r="I35" s="32" t="s">
        <v>203</v>
      </c>
      <c r="J35" s="40" t="s">
        <v>88</v>
      </c>
    </row>
    <row r="36" spans="1:17" ht="15.95" customHeight="1" x14ac:dyDescent="0.15">
      <c r="A36" s="217"/>
      <c r="B36" s="70">
        <v>1</v>
      </c>
      <c r="C36" s="70">
        <v>2</v>
      </c>
      <c r="D36" s="70">
        <v>3</v>
      </c>
      <c r="E36" s="215" t="s">
        <v>50</v>
      </c>
      <c r="F36" s="39"/>
      <c r="I36" s="247"/>
      <c r="J36" s="272" t="s">
        <v>104</v>
      </c>
      <c r="K36" s="253" t="s">
        <v>105</v>
      </c>
      <c r="L36" s="253" t="s">
        <v>98</v>
      </c>
      <c r="M36" s="253" t="s">
        <v>106</v>
      </c>
      <c r="N36" s="255" t="s">
        <v>107</v>
      </c>
      <c r="O36" s="253" t="s">
        <v>36</v>
      </c>
      <c r="P36" s="255" t="s">
        <v>69</v>
      </c>
      <c r="Q36" s="233" t="s">
        <v>50</v>
      </c>
    </row>
    <row r="37" spans="1:17" ht="15.95" customHeight="1" x14ac:dyDescent="0.15">
      <c r="A37" s="218"/>
      <c r="B37" s="74" t="s">
        <v>67</v>
      </c>
      <c r="C37" s="74" t="s">
        <v>66</v>
      </c>
      <c r="D37" s="74" t="s">
        <v>68</v>
      </c>
      <c r="E37" s="216"/>
      <c r="G37" s="39"/>
      <c r="I37" s="248"/>
      <c r="J37" s="273"/>
      <c r="K37" s="254"/>
      <c r="L37" s="254"/>
      <c r="M37" s="254"/>
      <c r="N37" s="256"/>
      <c r="O37" s="254"/>
      <c r="P37" s="256"/>
      <c r="Q37" s="235"/>
    </row>
    <row r="38" spans="1:17" ht="15.95" customHeight="1" x14ac:dyDescent="0.15">
      <c r="A38" s="73" t="s">
        <v>51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0</v>
      </c>
      <c r="I38" s="73" t="s">
        <v>51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32">
        <v>1.3</v>
      </c>
      <c r="B40" s="78" t="s">
        <v>204</v>
      </c>
    </row>
    <row r="41" spans="1:17" ht="15.95" customHeight="1" x14ac:dyDescent="0.15">
      <c r="A41" s="32" t="s">
        <v>205</v>
      </c>
      <c r="B41" s="40" t="s">
        <v>222</v>
      </c>
    </row>
    <row r="42" spans="1:17" ht="15.95" customHeight="1" x14ac:dyDescent="0.15">
      <c r="A42" s="257"/>
      <c r="B42" s="260" t="s">
        <v>16</v>
      </c>
      <c r="C42" s="261"/>
      <c r="D42" s="261"/>
      <c r="E42" s="261"/>
      <c r="F42" s="262"/>
      <c r="G42" s="263" t="s">
        <v>50</v>
      </c>
      <c r="H42" s="266" t="s">
        <v>13</v>
      </c>
      <c r="I42" s="267"/>
      <c r="J42" s="268"/>
      <c r="K42" s="269" t="s">
        <v>50</v>
      </c>
    </row>
    <row r="43" spans="1:17" ht="15.95" customHeight="1" x14ac:dyDescent="0.15">
      <c r="A43" s="258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4"/>
      <c r="H43" s="64">
        <v>1</v>
      </c>
      <c r="I43" s="63">
        <v>2</v>
      </c>
      <c r="J43" s="63">
        <v>3</v>
      </c>
      <c r="K43" s="270"/>
      <c r="M43" s="39"/>
      <c r="N43" s="39"/>
      <c r="O43" s="39"/>
      <c r="P43" s="39"/>
    </row>
    <row r="44" spans="1:17" ht="15.95" customHeight="1" x14ac:dyDescent="0.15">
      <c r="A44" s="258"/>
      <c r="B44" s="237" t="s">
        <v>65</v>
      </c>
      <c r="C44" s="237" t="s">
        <v>66</v>
      </c>
      <c r="D44" s="274" t="s">
        <v>101</v>
      </c>
      <c r="E44" s="276" t="s">
        <v>102</v>
      </c>
      <c r="F44" s="278" t="s">
        <v>103</v>
      </c>
      <c r="G44" s="264"/>
      <c r="H44" s="280" t="s">
        <v>67</v>
      </c>
      <c r="I44" s="292" t="s">
        <v>66</v>
      </c>
      <c r="J44" s="292" t="s">
        <v>68</v>
      </c>
      <c r="K44" s="270"/>
      <c r="M44" s="39"/>
      <c r="N44" s="39"/>
      <c r="O44" s="39"/>
      <c r="P44" s="39"/>
    </row>
    <row r="45" spans="1:17" ht="15.95" customHeight="1" x14ac:dyDescent="0.15">
      <c r="A45" s="259"/>
      <c r="B45" s="238"/>
      <c r="C45" s="238"/>
      <c r="D45" s="275"/>
      <c r="E45" s="277"/>
      <c r="F45" s="279"/>
      <c r="G45" s="265"/>
      <c r="H45" s="281"/>
      <c r="I45" s="279"/>
      <c r="J45" s="279"/>
      <c r="K45" s="271"/>
      <c r="M45" s="39"/>
      <c r="N45" s="39"/>
      <c r="O45" s="39"/>
      <c r="P45" s="39"/>
    </row>
    <row r="46" spans="1:17" ht="15.95" customHeight="1" x14ac:dyDescent="0.15">
      <c r="A46" s="73" t="s">
        <v>51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5.95" customHeight="1" x14ac:dyDescent="0.15">
      <c r="A47" s="32"/>
      <c r="C47" s="71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32" t="s">
        <v>206</v>
      </c>
      <c r="B48" s="40" t="s">
        <v>163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17"/>
      <c r="B49" s="282" t="s">
        <v>165</v>
      </c>
      <c r="C49" s="283"/>
      <c r="D49" s="283"/>
      <c r="E49" s="283"/>
      <c r="F49" s="284"/>
      <c r="G49" s="285" t="s">
        <v>50</v>
      </c>
      <c r="H49" s="288" t="s">
        <v>71</v>
      </c>
      <c r="I49" s="221"/>
      <c r="J49" s="221"/>
      <c r="K49" s="221"/>
      <c r="L49" s="221"/>
      <c r="M49" s="221"/>
      <c r="N49" s="220"/>
      <c r="O49" s="293" t="s">
        <v>50</v>
      </c>
    </row>
    <row r="50" spans="1:15" ht="15.95" customHeight="1" x14ac:dyDescent="0.15">
      <c r="A50" s="232"/>
      <c r="B50" s="296" t="s">
        <v>96</v>
      </c>
      <c r="C50" s="298" t="s">
        <v>97</v>
      </c>
      <c r="D50" s="300" t="s">
        <v>98</v>
      </c>
      <c r="E50" s="298" t="s">
        <v>99</v>
      </c>
      <c r="F50" s="300" t="s">
        <v>100</v>
      </c>
      <c r="G50" s="286"/>
      <c r="H50" s="302" t="s">
        <v>104</v>
      </c>
      <c r="I50" s="290" t="s">
        <v>105</v>
      </c>
      <c r="J50" s="290" t="s">
        <v>98</v>
      </c>
      <c r="K50" s="290" t="s">
        <v>106</v>
      </c>
      <c r="L50" s="289" t="s">
        <v>107</v>
      </c>
      <c r="M50" s="290" t="s">
        <v>36</v>
      </c>
      <c r="N50" s="289" t="s">
        <v>69</v>
      </c>
      <c r="O50" s="294"/>
    </row>
    <row r="51" spans="1:15" ht="15.95" customHeight="1" x14ac:dyDescent="0.15">
      <c r="A51" s="218"/>
      <c r="B51" s="297"/>
      <c r="C51" s="299"/>
      <c r="D51" s="301"/>
      <c r="E51" s="299"/>
      <c r="F51" s="301"/>
      <c r="G51" s="287"/>
      <c r="H51" s="303"/>
      <c r="I51" s="291"/>
      <c r="J51" s="291"/>
      <c r="K51" s="291"/>
      <c r="L51" s="242"/>
      <c r="M51" s="291"/>
      <c r="N51" s="242"/>
      <c r="O51" s="295"/>
    </row>
    <row r="52" spans="1:15" ht="15.95" customHeight="1" x14ac:dyDescent="0.15">
      <c r="A52" s="73" t="s">
        <v>51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87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16</v>
      </c>
      <c r="H4" s="147" t="s">
        <v>53</v>
      </c>
      <c r="K4" s="228">
        <f>COUNTIFS(ローデータ!B12:B1011,1,ローデータ!G12:G1011,$G$4)</f>
        <v>26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2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1</v>
      </c>
      <c r="K10" s="56">
        <f>SUM(B10:J10)</f>
        <v>26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26</v>
      </c>
      <c r="D16" s="56">
        <f>SUM(B16:C16)</f>
        <v>26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22</v>
      </c>
      <c r="C23" s="213"/>
      <c r="D23" s="211">
        <f>COUNTIFS(ローデータ!$B$12:$B$1011,1,ローデータ!$G$12:$G$1011,$G$4,ローデータ!$K$12:$K$1011,D21)</f>
        <v>2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13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24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19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1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2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4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9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5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26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2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4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4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8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9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5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5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2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22</v>
      </c>
      <c r="D84" s="403"/>
      <c r="E84" s="402">
        <f>SUM(E75:F83)</f>
        <v>2</v>
      </c>
      <c r="F84" s="403"/>
      <c r="G84" s="404">
        <f>SUM(G75:I83)</f>
        <v>1</v>
      </c>
      <c r="H84" s="404"/>
      <c r="I84" s="402"/>
      <c r="J84" s="106">
        <f t="shared" si="2"/>
        <v>25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3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5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3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8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1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8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4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3</v>
      </c>
      <c r="M101" s="103">
        <f>SUM(M92:M100)</f>
        <v>13</v>
      </c>
      <c r="N101" s="103">
        <f>SUM(N92:N100)</f>
        <v>7</v>
      </c>
      <c r="O101" s="103">
        <f>SUM(O92:O100)</f>
        <v>1</v>
      </c>
      <c r="P101" s="103">
        <f>SUM(P92:P100)</f>
        <v>0</v>
      </c>
      <c r="Q101" s="103">
        <f t="shared" si="3"/>
        <v>24</v>
      </c>
    </row>
    <row r="102" spans="1:17" ht="14.1" customHeight="1" x14ac:dyDescent="0.15">
      <c r="A102" s="140" t="s">
        <v>50</v>
      </c>
      <c r="B102" s="141"/>
      <c r="C102" s="56">
        <f>SUM(C93:C101)</f>
        <v>19</v>
      </c>
      <c r="D102" s="56">
        <f>SUM(D93:D101)</f>
        <v>2</v>
      </c>
      <c r="E102" s="56">
        <f>SUM(E93:E101)</f>
        <v>0</v>
      </c>
      <c r="F102" s="56">
        <f>SUM(F93:F101)</f>
        <v>1</v>
      </c>
      <c r="G102" s="56">
        <f>SUM(G93:G101)</f>
        <v>0</v>
      </c>
      <c r="H102" s="56">
        <f t="shared" si="4"/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2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2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22</v>
      </c>
      <c r="G159" s="213"/>
      <c r="H159" s="211">
        <f>COUNTIFS(ローデータ!$B$12:$B$1011,1,ローデータ!$G$12:$G$1011,$G$4,ローデータ!$I$12:$I$1011,$C$14,ローデータ!$K$12:$K$1011,H157)</f>
        <v>2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25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22</v>
      </c>
      <c r="G171" s="213"/>
      <c r="H171" s="211">
        <f>SUM(H159:I170)</f>
        <v>2</v>
      </c>
      <c r="I171" s="213"/>
      <c r="J171" s="211">
        <f>SUM(J159:L170)</f>
        <v>1</v>
      </c>
      <c r="K171" s="212"/>
      <c r="L171" s="213"/>
      <c r="M171" s="56">
        <f t="shared" si="16"/>
        <v>25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19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1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22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19</v>
      </c>
      <c r="G191" s="56">
        <f>SUM(G179:G190)</f>
        <v>2</v>
      </c>
      <c r="H191" s="56">
        <f>SUM(H179:H190)</f>
        <v>0</v>
      </c>
      <c r="I191" s="56">
        <f>SUM(I179:I190)</f>
        <v>1</v>
      </c>
      <c r="J191" s="56">
        <f>SUM(J179:J190)</f>
        <v>0</v>
      </c>
      <c r="K191" s="107">
        <f t="shared" si="17"/>
        <v>22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13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24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</v>
      </c>
      <c r="G210" s="95">
        <f t="shared" ref="G210:I210" si="19">SUM(G198:G209)</f>
        <v>13</v>
      </c>
      <c r="H210" s="95">
        <f>SUM(H198:H209)</f>
        <v>7</v>
      </c>
      <c r="I210" s="95">
        <f t="shared" si="19"/>
        <v>1</v>
      </c>
      <c r="J210" s="95">
        <f>SUM(J198:J209)</f>
        <v>0</v>
      </c>
      <c r="K210" s="119">
        <f t="shared" si="18"/>
        <v>24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2</v>
      </c>
      <c r="G228" s="56">
        <f>SUM(G216:G227)</f>
        <v>0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1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1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17</v>
      </c>
      <c r="H4" s="147" t="s">
        <v>53</v>
      </c>
      <c r="K4" s="228">
        <f>COUNTIFS(ローデータ!B12:B1011,1,ローデータ!G12:G1011,$G$4)</f>
        <v>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</v>
      </c>
      <c r="D10" s="56">
        <f>COUNTIFS(ローデータ!$B$12:$B$1011,1,ローデータ!$G$12:$G$1011,$G$4,ローデータ!$H$12:$H$1011,D8)</f>
        <v>1</v>
      </c>
      <c r="E10" s="56">
        <f>COUNTIFS(ローデータ!$B$12:$B$1011,1,ローデータ!$G$12:$G$1011,$G$4,ローデータ!$H$12:$H$1011,E8)</f>
        <v>2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7</v>
      </c>
      <c r="D16" s="56">
        <f>SUM(B16:C16)</f>
        <v>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5</v>
      </c>
      <c r="C23" s="213"/>
      <c r="D23" s="211">
        <f>COUNTIFS(ローデータ!$B$12:$B$1011,1,ローデータ!$G$12:$G$1011,$G$4,ローデータ!$K$12:$K$1011,D21)</f>
        <v>1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3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5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3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2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2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1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1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1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2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5</v>
      </c>
      <c r="D84" s="403"/>
      <c r="E84" s="402">
        <f>SUM(E75:F83)</f>
        <v>1</v>
      </c>
      <c r="F84" s="403"/>
      <c r="G84" s="404">
        <f>SUM(G75:I83)</f>
        <v>1</v>
      </c>
      <c r="H84" s="404"/>
      <c r="I84" s="402"/>
      <c r="J84" s="106">
        <f t="shared" si="2"/>
        <v>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1</v>
      </c>
      <c r="M101" s="103">
        <f>SUM(M92:M100)</f>
        <v>3</v>
      </c>
      <c r="N101" s="103">
        <f>SUM(N92:N100)</f>
        <v>0</v>
      </c>
      <c r="O101" s="103">
        <f>SUM(O92:O100)</f>
        <v>1</v>
      </c>
      <c r="P101" s="103">
        <f>SUM(P92:P100)</f>
        <v>0</v>
      </c>
      <c r="Q101" s="103">
        <f t="shared" si="3"/>
        <v>5</v>
      </c>
    </row>
    <row r="102" spans="1:17" ht="14.1" customHeight="1" x14ac:dyDescent="0.15">
      <c r="A102" s="140" t="s">
        <v>50</v>
      </c>
      <c r="B102" s="141"/>
      <c r="C102" s="56">
        <f>SUM(C93:C101)</f>
        <v>3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5</v>
      </c>
      <c r="G159" s="213"/>
      <c r="H159" s="211">
        <f>COUNTIFS(ローデータ!$B$12:$B$1011,1,ローデータ!$G$12:$G$1011,$G$4,ローデータ!$I$12:$I$1011,$C$14,ローデータ!$K$12:$K$1011,H157)</f>
        <v>1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7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5</v>
      </c>
      <c r="G171" s="213"/>
      <c r="H171" s="211">
        <f>SUM(H159:I170)</f>
        <v>1</v>
      </c>
      <c r="I171" s="213"/>
      <c r="J171" s="211">
        <f>SUM(J159:L170)</f>
        <v>1</v>
      </c>
      <c r="K171" s="212"/>
      <c r="L171" s="213"/>
      <c r="M171" s="56">
        <f t="shared" si="16"/>
        <v>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3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5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3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3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5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3</v>
      </c>
      <c r="H210" s="95">
        <f>SUM(H198:H209)</f>
        <v>0</v>
      </c>
      <c r="I210" s="95">
        <f t="shared" si="19"/>
        <v>1</v>
      </c>
      <c r="J210" s="95">
        <f>SUM(J198:J209)</f>
        <v>0</v>
      </c>
      <c r="K210" s="119">
        <f t="shared" si="18"/>
        <v>5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</v>
      </c>
      <c r="G228" s="56">
        <f>SUM(G216:G227)</f>
        <v>0</v>
      </c>
      <c r="H228" s="56">
        <f>SUM(H216:H227)</f>
        <v>0</v>
      </c>
      <c r="I228" s="56">
        <f t="shared" si="20"/>
        <v>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1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1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18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19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20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121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54" t="s">
        <v>46</v>
      </c>
      <c r="B2" s="211" t="str">
        <f>ローデータ!B2</f>
        <v>東成区</v>
      </c>
      <c r="C2" s="212"/>
      <c r="D2" s="212"/>
      <c r="E2" s="213"/>
      <c r="G2" s="167"/>
      <c r="H2" s="309" t="s">
        <v>94</v>
      </c>
      <c r="I2" s="214"/>
      <c r="K2" s="83"/>
      <c r="L2" s="62"/>
    </row>
    <row r="3" spans="1:19" ht="14.1" customHeight="1" x14ac:dyDescent="0.15">
      <c r="A3" s="215" t="s">
        <v>47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214"/>
      <c r="I3" s="214"/>
      <c r="K3" s="62"/>
      <c r="L3" s="62"/>
    </row>
    <row r="4" spans="1:19" ht="14.1" customHeight="1" x14ac:dyDescent="0.15">
      <c r="A4" s="216"/>
      <c r="B4" s="162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68"/>
      <c r="H4" s="228">
        <f>COUNTIFS(ローデータ!B12:B1011,1)</f>
        <v>298</v>
      </c>
      <c r="I4" s="228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66">
        <v>1</v>
      </c>
      <c r="B7" s="34" t="s">
        <v>155</v>
      </c>
    </row>
    <row r="8" spans="1:19" ht="14.1" customHeight="1" x14ac:dyDescent="0.15">
      <c r="A8" s="217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61" t="s">
        <v>51</v>
      </c>
      <c r="B10" s="56">
        <f>COUNTIFS(ローデータ!$B$12:$B$1011,1,ローデータ!$H$12:$H$1011,B8)</f>
        <v>2</v>
      </c>
      <c r="C10" s="56">
        <f>COUNTIFS(ローデータ!$B$12:$B$1011,1,ローデータ!$H$12:$H$1011,C8)</f>
        <v>49</v>
      </c>
      <c r="D10" s="56">
        <f>COUNTIFS(ローデータ!$B$12:$B$1011,1,ローデータ!$H$12:$H$1011,D8)</f>
        <v>62</v>
      </c>
      <c r="E10" s="56">
        <f>COUNTIFS(ローデータ!$B$12:$B$1011,1,ローデータ!$H$12:$H$1011,E8)</f>
        <v>55</v>
      </c>
      <c r="F10" s="56">
        <f>COUNTIFS(ローデータ!$B$12:$B$1011,1,ローデータ!$H$12:$H$1011,F8)</f>
        <v>56</v>
      </c>
      <c r="G10" s="56">
        <f>COUNTIFS(ローデータ!$B$12:$B$1011,1,ローデータ!$H$12:$H$1011,G8)</f>
        <v>26</v>
      </c>
      <c r="H10" s="56">
        <f>COUNTIFS(ローデータ!$B$12:$B$1011,1,ローデータ!$H$12:$H$1011,H8)</f>
        <v>13</v>
      </c>
      <c r="I10" s="56">
        <f>COUNTIFS(ローデータ!$B$12:$B$1011,1,ローデータ!$H$12:$H$1011,I8)</f>
        <v>27</v>
      </c>
      <c r="J10" s="56">
        <f>COUNTIFS(ローデータ!$B$12:$B$1011,1,ローデータ!$H$12:$H$1011,J8)</f>
        <v>8</v>
      </c>
      <c r="K10" s="56">
        <f>SUM(B10:J10)</f>
        <v>298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207</v>
      </c>
    </row>
    <row r="13" spans="1:19" ht="14.1" customHeight="1" x14ac:dyDescent="0.15">
      <c r="A13" s="166">
        <v>2.1</v>
      </c>
      <c r="B13" s="34" t="s">
        <v>156</v>
      </c>
      <c r="F13" s="166">
        <v>2.2000000000000002</v>
      </c>
      <c r="G13" s="34" t="s">
        <v>231</v>
      </c>
    </row>
    <row r="14" spans="1:19" ht="14.1" customHeight="1" x14ac:dyDescent="0.15">
      <c r="A14" s="217"/>
      <c r="B14" s="154">
        <v>1</v>
      </c>
      <c r="C14" s="154">
        <v>2</v>
      </c>
      <c r="D14" s="215" t="s">
        <v>50</v>
      </c>
      <c r="F14" s="217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33" t="s">
        <v>50</v>
      </c>
    </row>
    <row r="15" spans="1:19" ht="14.1" customHeight="1" x14ac:dyDescent="0.15">
      <c r="A15" s="218"/>
      <c r="B15" s="160" t="s">
        <v>63</v>
      </c>
      <c r="C15" s="160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61" t="s">
        <v>51</v>
      </c>
      <c r="B16" s="56">
        <f>COUNTIFS(ローデータ!$B$12:$B$1011,1,ローデータ!$I$12:$I$1011,B14)</f>
        <v>1</v>
      </c>
      <c r="C16" s="56">
        <f>COUNTIFS(ローデータ!$B$12:$B$1011,1,ローデータ!$I$12:$I$1011,C14)</f>
        <v>297</v>
      </c>
      <c r="D16" s="56">
        <f>SUM(B16:C16)</f>
        <v>298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65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58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1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51</v>
      </c>
      <c r="B23" s="211">
        <f>COUNTIFS(ローデータ!$B$12:$B$1011,1,ローデータ!$K$12:$K$1011,B21)</f>
        <v>225</v>
      </c>
      <c r="C23" s="213"/>
      <c r="D23" s="211">
        <f>COUNTIFS(ローデータ!$B$12:$B$1011,1,ローデータ!$K$12:$K$1011,D21)</f>
        <v>53</v>
      </c>
      <c r="E23" s="213"/>
      <c r="F23" s="211">
        <f>COUNTIFS(ローデータ!$B$12:$B$1011,1,ローデータ!$K$12:$K$1011,F21)</f>
        <v>19</v>
      </c>
      <c r="G23" s="212"/>
      <c r="H23" s="213"/>
      <c r="I23" s="56">
        <f>SUM(B23:H23)</f>
        <v>297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167</v>
      </c>
    </row>
    <row r="26" spans="1:19" ht="14.1" customHeight="1" x14ac:dyDescent="0.15">
      <c r="A26" s="166" t="s">
        <v>89</v>
      </c>
      <c r="B26" s="34" t="s">
        <v>158</v>
      </c>
      <c r="I26" s="165" t="s">
        <v>159</v>
      </c>
      <c r="J26" s="39" t="s">
        <v>164</v>
      </c>
    </row>
    <row r="27" spans="1:19" ht="14.1" customHeight="1" x14ac:dyDescent="0.15">
      <c r="A27" s="217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61" t="s">
        <v>51</v>
      </c>
      <c r="J29" s="86">
        <f>SUMIFS(ローデータ!M12:M1011,ローデータ!$B$12:$B$1011,1,ローデータ!$K$12:$K$1011,$B$21)</f>
        <v>38</v>
      </c>
      <c r="K29" s="86">
        <f>SUMIFS(ローデータ!N12:N1011,ローデータ!$B$12:$B$1011,1,ローデータ!$K$12:$K$1011,$B$21)</f>
        <v>83</v>
      </c>
      <c r="L29" s="86">
        <f>SUMIFS(ローデータ!O12:O1011,ローデータ!$B$12:$B$1011,1,ローデータ!$K$12:$K$1011,$B$21)</f>
        <v>50</v>
      </c>
      <c r="M29" s="86">
        <f>SUMIFS(ローデータ!P12:P1011,ローデータ!$B$12:$B$1011,1,ローデータ!$K$12:$K$1011,$B$21)</f>
        <v>68</v>
      </c>
      <c r="N29" s="86">
        <f>SUMIFS(ローデータ!Q12:Q1011,ローデータ!$B$12:$B$1011,1,ローデータ!$K$12:$K$1011,$B$21)</f>
        <v>2</v>
      </c>
      <c r="O29" s="86">
        <f>SUM(J29:N29)</f>
        <v>241</v>
      </c>
    </row>
    <row r="30" spans="1:19" ht="14.1" customHeight="1" x14ac:dyDescent="0.15">
      <c r="A30" s="161" t="s">
        <v>51</v>
      </c>
      <c r="B30" s="56">
        <f>COUNTIFS(ローデータ!$B$12:$B$1011,1,ローデータ!$K$12:$K$1011,$B$21,ローデータ!$L$12:$L$1011,B27)</f>
        <v>181</v>
      </c>
      <c r="C30" s="56">
        <f>COUNTIFS(ローデータ!$B$12:$B$1011,1,ローデータ!$K$12:$K$1011,$B$21,ローデータ!$L$12:$L$1011,C27)</f>
        <v>35</v>
      </c>
      <c r="D30" s="56">
        <f>COUNTIFS(ローデータ!$B$12:$B$1011,1,ローデータ!$K$12:$K$1011,$B$21,ローデータ!$L$12:$L$1011,D27)</f>
        <v>5</v>
      </c>
      <c r="E30" s="56">
        <f>COUNTIFS(ローデータ!$B$12:$B$1011,1,ローデータ!$K$12:$K$1011,$B$21,ローデータ!$L$12:$L$1011,E27)</f>
        <v>2</v>
      </c>
      <c r="F30" s="56">
        <f>COUNTIFS(ローデータ!$B$12:$B$1011,1,ローデータ!$K$12:$K$1011,$B$21,ローデータ!$L$12:$L$1011,F27)</f>
        <v>0</v>
      </c>
      <c r="G30" s="56">
        <f>SUM(B30:F30)</f>
        <v>223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232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90</v>
      </c>
      <c r="B33" s="34" t="s">
        <v>160</v>
      </c>
      <c r="I33" s="166" t="s">
        <v>161</v>
      </c>
      <c r="J33" s="40" t="s">
        <v>88</v>
      </c>
    </row>
    <row r="34" spans="1:17" ht="14.1" customHeight="1" x14ac:dyDescent="0.15">
      <c r="A34" s="217"/>
      <c r="B34" s="154">
        <v>1</v>
      </c>
      <c r="C34" s="154">
        <v>2</v>
      </c>
      <c r="D34" s="15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60" t="s">
        <v>67</v>
      </c>
      <c r="C35" s="160" t="s">
        <v>66</v>
      </c>
      <c r="D35" s="160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61" t="s">
        <v>51</v>
      </c>
      <c r="B36" s="56">
        <f>COUNTIFS(ローデータ!$B$12:$B$1011,1,ローデータ!$K$12:$K$1011,$D$21,ローデータ!$S$12:$S$1011,B34)</f>
        <v>42</v>
      </c>
      <c r="C36" s="56">
        <f>COUNTIFS(ローデータ!$B$12:$B$1011,1,ローデータ!$K$12:$K$1011,$D$21,ローデータ!$S$12:$S$1011,C34)</f>
        <v>6</v>
      </c>
      <c r="D36" s="56">
        <f>COUNTIFS(ローデータ!$B$12:$B$1011,1,ローデータ!$K$12:$K$1011,$D$21,ローデータ!$S$12:$S$1011,D34)</f>
        <v>4</v>
      </c>
      <c r="E36" s="56">
        <f>SUM(B36:D36)</f>
        <v>52</v>
      </c>
      <c r="I36" s="161" t="s">
        <v>51</v>
      </c>
      <c r="J36" s="56">
        <f>SUMIFS(ローデータ!T12:T1011,ローデータ!$B$12:$B$1011,1,ローデータ!$K$12:$K$1011,$D$21)</f>
        <v>7</v>
      </c>
      <c r="K36" s="56">
        <f>SUMIFS(ローデータ!U12:U1011,ローデータ!$B$12:$B$1011,1,ローデータ!$K$12:$K$1011,$D$21)</f>
        <v>29</v>
      </c>
      <c r="L36" s="56">
        <f>SUMIFS(ローデータ!V12:V1011,ローデータ!$B$12:$B$1011,1,ローデータ!$K$12:$K$1011,$D$21)</f>
        <v>0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15</v>
      </c>
      <c r="O36" s="56">
        <f>SUMIFS(ローデータ!Y12:Y1011,ローデータ!$B$12:$B$1011,1,ローデータ!$K$12:$K$1011,$D$21)</f>
        <v>19</v>
      </c>
      <c r="P36" s="56">
        <f>SUMIFS(ローデータ!Z12:Z1011,ローデータ!$B$12:$B$1011,1,ローデータ!$K$12:$K$1011,$D$21)</f>
        <v>2</v>
      </c>
      <c r="Q36" s="56">
        <f>SUM(J36:P36)</f>
        <v>72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170</v>
      </c>
    </row>
    <row r="39" spans="1:17" ht="14.1" customHeight="1" x14ac:dyDescent="0.15">
      <c r="A39" s="166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61" t="s">
        <v>51</v>
      </c>
      <c r="B44" s="86">
        <f>COUNTIFS(ローデータ!$B$12:$B$1011,1,ローデータ!$K$12:$K$1011,$F$21,ローデータ!$L$12:$L$1011,B41)</f>
        <v>17</v>
      </c>
      <c r="C44" s="86">
        <f>COUNTIFS(ローデータ!$B$12:$B$1011,1,ローデータ!$K$12:$K$1011,$F$21,ローデータ!$L$12:$L$1011,C41)</f>
        <v>2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19</v>
      </c>
      <c r="H44" s="89">
        <f>COUNTIFS(ローデータ!$B$12:$B$1011,1,ローデータ!$K$12:$K$1011,$F$21,ローデータ!$S$12:$S$1011,H41)</f>
        <v>17</v>
      </c>
      <c r="I44" s="90">
        <f>COUNTIFS(ローデータ!$B$12:$B$1011,1,ローデータ!$K$12:$K$1011,$F$21,ローデータ!$S$12:$S$1011,I41)</f>
        <v>2</v>
      </c>
      <c r="J44" s="90">
        <f>COUNTIFS(ローデータ!$B$12:$B$1011,1,ローデータ!$K$12:$K$1011,$F$21,ローデータ!$S$12:$S$1011,J41)</f>
        <v>0</v>
      </c>
      <c r="K44" s="90">
        <f>SUM(H44:J44)</f>
        <v>19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92</v>
      </c>
      <c r="B46" s="40" t="s">
        <v>163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61" t="s">
        <v>51</v>
      </c>
      <c r="B50" s="91">
        <f>SUMIFS(ローデータ!M12:M1011,ローデータ!$B$12:$B$1011,1,ローデータ!$K$12:$K$1011,$F$21)</f>
        <v>2</v>
      </c>
      <c r="C50" s="91">
        <f>SUMIFS(ローデータ!N12:N1011,ローデータ!$B$12:$B$1011,1,ローデータ!$K$12:$K$1011,$F$21)</f>
        <v>16</v>
      </c>
      <c r="D50" s="91">
        <f>SUMIFS(ローデータ!O12:O1011,ローデータ!$B$12:$B$1011,1,ローデータ!$K$12:$K$1011,$F$21)</f>
        <v>5</v>
      </c>
      <c r="E50" s="92">
        <f>SUMIFS(ローデータ!P12:P1011,ローデータ!$B$12:$B$1011,1,ローデータ!$K$12:$K$1011,$F$21)</f>
        <v>0</v>
      </c>
      <c r="F50" s="91">
        <f>SUMIFS(ローデータ!Q12:Q1011,ローデータ!$B$12:$B$1011,1,ローデータ!$K$12:$K$1011,$F$21)</f>
        <v>0</v>
      </c>
      <c r="G50" s="93">
        <f>SUM(B50:F50)</f>
        <v>23</v>
      </c>
      <c r="H50" s="94">
        <f>SUMIFS(ローデータ!T12:T1011,ローデータ!$B$12:$B$1011,1,ローデータ!$K$12:$K$1011,$F$21)</f>
        <v>1</v>
      </c>
      <c r="I50" s="91">
        <f>SUMIFS(ローデータ!U12:U1011,ローデータ!$B$12:$B$1011,1,ローデータ!$K$12:$K$1011,$F$21)</f>
        <v>15</v>
      </c>
      <c r="J50" s="91">
        <f>SUMIFS(ローデータ!V12:V1011,ローデータ!$B$12:$B$1011,1,ローデータ!$K$12:$K$1011,$F$21)</f>
        <v>9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10</v>
      </c>
      <c r="M50" s="91">
        <f>SUMIFS(ローデータ!Y12:Y1011,ローデータ!$B$12:$B$1011,1,ローデータ!$K$12:$K$1011,$F$21)</f>
        <v>4</v>
      </c>
      <c r="N50" s="91">
        <f>SUMIFS(ローデータ!Z12:Z1011,ローデータ!$B$12:$B$1011,1,ローデータ!$K$12:$K$1011,$F$21)</f>
        <v>0</v>
      </c>
      <c r="O50" s="95">
        <f>SUM(H50:N50)</f>
        <v>39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66"/>
    </row>
    <row r="53" spans="1:15" ht="14.1" customHeight="1" x14ac:dyDescent="0.15">
      <c r="A53" s="166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61">
        <v>1</v>
      </c>
      <c r="B59" s="50" t="s">
        <v>54</v>
      </c>
      <c r="C59" s="56">
        <f>COUNTIFS(ローデータ!$B$12:$B$1011,1,ローデータ!$I$12:$I$1011,$C$14,ローデータ!$H$12:$H$1011,A59)</f>
        <v>2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61">
        <v>2</v>
      </c>
      <c r="B60" s="50" t="s">
        <v>55</v>
      </c>
      <c r="C60" s="56">
        <f>COUNTIFS(ローデータ!$B$12:$B$1011,1,ローデータ!$I$12:$I$1011,$C$14,ローデータ!$H$12:$H$1011,A60)</f>
        <v>49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49</v>
      </c>
    </row>
    <row r="61" spans="1:15" ht="14.1" customHeight="1" x14ac:dyDescent="0.15">
      <c r="A61" s="161">
        <v>3</v>
      </c>
      <c r="B61" s="50" t="s">
        <v>56</v>
      </c>
      <c r="C61" s="56">
        <f>COUNTIFS(ローデータ!$B$12:$B$1011,1,ローデータ!$I$12:$I$1011,$C$14,ローデータ!$H$12:$H$1011,A61)</f>
        <v>62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62</v>
      </c>
    </row>
    <row r="62" spans="1:15" ht="14.1" customHeight="1" x14ac:dyDescent="0.15">
      <c r="A62" s="161">
        <v>4</v>
      </c>
      <c r="B62" s="50" t="s">
        <v>57</v>
      </c>
      <c r="C62" s="56">
        <f>COUNTIFS(ローデータ!$B$12:$B$1011,1,ローデータ!$I$12:$I$1011,$C$14,ローデータ!$H$12:$H$1011,A62)</f>
        <v>55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55</v>
      </c>
    </row>
    <row r="63" spans="1:15" ht="14.1" customHeight="1" x14ac:dyDescent="0.15">
      <c r="A63" s="161">
        <v>5</v>
      </c>
      <c r="B63" s="50" t="s">
        <v>58</v>
      </c>
      <c r="C63" s="56">
        <f>COUNTIFS(ローデータ!$B$12:$B$1011,1,ローデータ!$I$12:$I$1011,$C$14,ローデータ!$H$12:$H$1011,A63)</f>
        <v>55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1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56</v>
      </c>
    </row>
    <row r="64" spans="1:15" ht="14.1" customHeight="1" x14ac:dyDescent="0.15">
      <c r="A64" s="161">
        <v>6</v>
      </c>
      <c r="B64" s="50" t="s">
        <v>59</v>
      </c>
      <c r="C64" s="56">
        <f>COUNTIFS(ローデータ!$B$12:$B$1011,1,ローデータ!$I$12:$I$1011,$C$14,ローデータ!$H$12:$H$1011,A64)</f>
        <v>26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26</v>
      </c>
    </row>
    <row r="65" spans="1:15" ht="14.1" customHeight="1" x14ac:dyDescent="0.15">
      <c r="A65" s="161">
        <v>7</v>
      </c>
      <c r="B65" s="50" t="s">
        <v>60</v>
      </c>
      <c r="C65" s="56">
        <f>COUNTIFS(ローデータ!$B$12:$B$1011,1,ローデータ!$I$12:$I$1011,$C$14,ローデータ!$H$12:$H$1011,A65)</f>
        <v>13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13</v>
      </c>
    </row>
    <row r="66" spans="1:15" ht="14.1" customHeight="1" x14ac:dyDescent="0.15">
      <c r="A66" s="161">
        <v>8</v>
      </c>
      <c r="B66" s="50" t="s">
        <v>61</v>
      </c>
      <c r="C66" s="56">
        <f>COUNTIFS(ローデータ!$B$12:$B$1011,1,ローデータ!$I$12:$I$1011,$C$14,ローデータ!$H$12:$H$1011,A66)</f>
        <v>27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27</v>
      </c>
    </row>
    <row r="67" spans="1:15" ht="14.1" customHeight="1" thickBot="1" x14ac:dyDescent="0.2">
      <c r="A67" s="159">
        <v>9</v>
      </c>
      <c r="B67" s="68" t="s">
        <v>62</v>
      </c>
      <c r="C67" s="97">
        <f>COUNTIFS(ローデータ!$B$12:$B$1011,1,ローデータ!$I$12:$I$1011,$C$14,ローデータ!$H$12:$H$1011,A67)</f>
        <v>8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8</v>
      </c>
    </row>
    <row r="68" spans="1:15" ht="14.1" customHeight="1" thickTop="1" x14ac:dyDescent="0.15">
      <c r="A68" s="400" t="s">
        <v>50</v>
      </c>
      <c r="B68" s="401"/>
      <c r="C68" s="100">
        <f>SUM(C59:C67)</f>
        <v>297</v>
      </c>
      <c r="D68" s="100">
        <f t="shared" ref="D68:M68" si="1">SUM(D59:D67)</f>
        <v>0</v>
      </c>
      <c r="E68" s="100">
        <f t="shared" si="1"/>
        <v>1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298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210</v>
      </c>
    </row>
    <row r="71" spans="1:15" ht="14.1" customHeight="1" x14ac:dyDescent="0.15">
      <c r="A71" s="166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61">
        <v>1</v>
      </c>
      <c r="B75" s="50" t="s">
        <v>54</v>
      </c>
      <c r="C75" s="211">
        <f>COUNTIFS(ローデータ!$B$12:$B$1011,1,ローデータ!$H$12:$H$1011,$A$75,ローデータ!$K$12:$K$1011,C73)</f>
        <v>2</v>
      </c>
      <c r="D75" s="213"/>
      <c r="E75" s="211">
        <f>COUNTIFS(ローデータ!$B$12:$B$1011,1,ローデータ!$H$12:$H$1011,$A$75,ローデータ!$K$12:$K$1011,E73)</f>
        <v>0</v>
      </c>
      <c r="F75" s="213"/>
      <c r="G75" s="211">
        <f>COUNTIFS(ローデータ!$B$12:$B$1011,1,ローデータ!$H$12:$H$1011,$A$75,ローデータ!$K$12:$K$1011,G73)</f>
        <v>0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61">
        <v>2</v>
      </c>
      <c r="B76" s="50" t="s">
        <v>55</v>
      </c>
      <c r="C76" s="211">
        <f>COUNTIFS(ローデータ!$B$12:$B$1011,1,ローデータ!$H$12:$H$1011,$A$76,ローデータ!$K$12:$K$1011,C73)</f>
        <v>30</v>
      </c>
      <c r="D76" s="213"/>
      <c r="E76" s="211">
        <f>COUNTIFS(ローデータ!$B$12:$B$1011,1,ローデータ!$H$12:$H$1011,$A$76,ローデータ!$K$12:$K$1011,E73)</f>
        <v>11</v>
      </c>
      <c r="F76" s="213"/>
      <c r="G76" s="211">
        <f>COUNTIFS(ローデータ!$B$12:$B$1011,1,ローデータ!$H$12:$H$1011,$A$76,ローデータ!$K$12:$K$1011,G73)</f>
        <v>8</v>
      </c>
      <c r="H76" s="212"/>
      <c r="I76" s="212"/>
      <c r="J76" s="104">
        <f t="shared" si="2"/>
        <v>49</v>
      </c>
    </row>
    <row r="77" spans="1:15" ht="14.1" customHeight="1" x14ac:dyDescent="0.15">
      <c r="A77" s="161">
        <v>3</v>
      </c>
      <c r="B77" s="50" t="s">
        <v>56</v>
      </c>
      <c r="C77" s="211">
        <f>COUNTIFS(ローデータ!$B$12:$B$1011,1,ローデータ!$H$12:$H$1011,$A$77,ローデータ!$K$12:$K$1011,C73)</f>
        <v>44</v>
      </c>
      <c r="D77" s="213"/>
      <c r="E77" s="211">
        <f>COUNTIFS(ローデータ!$B$12:$B$1011,1,ローデータ!$H$12:$H$1011,$A$77,ローデータ!$K$12:$K$1011,E73)</f>
        <v>14</v>
      </c>
      <c r="F77" s="213"/>
      <c r="G77" s="211">
        <f>COUNTIFS(ローデータ!$B$12:$B$1011,1,ローデータ!$H$12:$H$1011,$A$77,ローデータ!$K$12:$K$1011,G73)</f>
        <v>4</v>
      </c>
      <c r="H77" s="212"/>
      <c r="I77" s="212"/>
      <c r="J77" s="104">
        <f t="shared" si="2"/>
        <v>62</v>
      </c>
    </row>
    <row r="78" spans="1:15" ht="14.1" customHeight="1" x14ac:dyDescent="0.15">
      <c r="A78" s="161">
        <v>4</v>
      </c>
      <c r="B78" s="50" t="s">
        <v>57</v>
      </c>
      <c r="C78" s="211">
        <f>COUNTIFS(ローデータ!$B$12:$B$1011,1,ローデータ!$H$12:$H$1011,$A$78,ローデータ!$K$12:$K$1011,C73)</f>
        <v>42</v>
      </c>
      <c r="D78" s="213"/>
      <c r="E78" s="211">
        <f>COUNTIFS(ローデータ!$B$12:$B$1011,1,ローデータ!$H$12:$H$1011,$A$78,ローデータ!$K$12:$K$1011,E73)</f>
        <v>11</v>
      </c>
      <c r="F78" s="213"/>
      <c r="G78" s="211">
        <f>COUNTIFS(ローデータ!$B$12:$B$1011,1,ローデータ!$H$12:$H$1011,$A$78,ローデータ!$K$12:$K$1011,G73)</f>
        <v>2</v>
      </c>
      <c r="H78" s="212"/>
      <c r="I78" s="212"/>
      <c r="J78" s="104">
        <f t="shared" si="2"/>
        <v>55</v>
      </c>
    </row>
    <row r="79" spans="1:15" ht="14.1" customHeight="1" x14ac:dyDescent="0.15">
      <c r="A79" s="161">
        <v>5</v>
      </c>
      <c r="B79" s="50" t="s">
        <v>58</v>
      </c>
      <c r="C79" s="211">
        <f>COUNTIFS(ローデータ!$B$12:$B$1011,1,ローデータ!$H$12:$H$1011,$A$79,ローデータ!$K$12:$K$1011,C73)</f>
        <v>44</v>
      </c>
      <c r="D79" s="213"/>
      <c r="E79" s="211">
        <f>COUNTIFS(ローデータ!$B$12:$B$1011,1,ローデータ!$H$12:$H$1011,$A$79,ローデータ!$K$12:$K$1011,E73)</f>
        <v>8</v>
      </c>
      <c r="F79" s="213"/>
      <c r="G79" s="211">
        <f>COUNTIFS(ローデータ!$B$12:$B$1011,1,ローデータ!$H$12:$H$1011,$A$79,ローデータ!$K$12:$K$1011,G73)</f>
        <v>4</v>
      </c>
      <c r="H79" s="212"/>
      <c r="I79" s="212"/>
      <c r="J79" s="104">
        <f t="shared" si="2"/>
        <v>56</v>
      </c>
    </row>
    <row r="80" spans="1:15" ht="14.1" customHeight="1" x14ac:dyDescent="0.15">
      <c r="A80" s="161">
        <v>6</v>
      </c>
      <c r="B80" s="50" t="s">
        <v>59</v>
      </c>
      <c r="C80" s="211">
        <f>COUNTIFS(ローデータ!$B$12:$B$1011,1,ローデータ!$H$12:$H$1011,$A$80,ローデータ!$K$12:$K$1011,C73)</f>
        <v>21</v>
      </c>
      <c r="D80" s="213"/>
      <c r="E80" s="211">
        <f>COUNTIFS(ローデータ!$B$12:$B$1011,1,ローデータ!$H$12:$H$1011,$A$80,ローデータ!$K$12:$K$1011,E73)</f>
        <v>4</v>
      </c>
      <c r="F80" s="213"/>
      <c r="G80" s="211">
        <f>COUNTIFS(ローデータ!$B$12:$B$1011,1,ローデータ!$H$12:$H$1011,$A$80,ローデータ!$K$12:$K$1011,G73)</f>
        <v>0</v>
      </c>
      <c r="H80" s="212"/>
      <c r="I80" s="212"/>
      <c r="J80" s="104">
        <f t="shared" si="2"/>
        <v>25</v>
      </c>
    </row>
    <row r="81" spans="1:17" ht="14.1" customHeight="1" x14ac:dyDescent="0.15">
      <c r="A81" s="161">
        <v>7</v>
      </c>
      <c r="B81" s="50" t="s">
        <v>60</v>
      </c>
      <c r="C81" s="211">
        <f>COUNTIFS(ローデータ!$B$12:$B$1011,1,ローデータ!$H$12:$H$1011,$A$81,ローデータ!$K$12:$K$1011,C73)</f>
        <v>11</v>
      </c>
      <c r="D81" s="213"/>
      <c r="E81" s="211">
        <f>COUNTIFS(ローデータ!$B$12:$B$1011,1,ローデータ!$H$12:$H$1011,$A$81,ローデータ!$K$12:$K$1011,E73)</f>
        <v>2</v>
      </c>
      <c r="F81" s="213"/>
      <c r="G81" s="211">
        <f>COUNTIFS(ローデータ!$B$12:$B$1011,1,ローデータ!$H$12:$H$1011,$A$81,ローデータ!$K$12:$K$1011,G73)</f>
        <v>0</v>
      </c>
      <c r="H81" s="212"/>
      <c r="I81" s="212"/>
      <c r="J81" s="104">
        <f t="shared" si="2"/>
        <v>13</v>
      </c>
    </row>
    <row r="82" spans="1:17" ht="14.1" customHeight="1" x14ac:dyDescent="0.15">
      <c r="A82" s="161">
        <v>8</v>
      </c>
      <c r="B82" s="50" t="s">
        <v>61</v>
      </c>
      <c r="C82" s="211">
        <f>COUNTIFS(ローデータ!$B$12:$B$1011,1,ローデータ!$H$12:$H$1011,$A$82,ローデータ!$K$12:$K$1011,C73)</f>
        <v>24</v>
      </c>
      <c r="D82" s="213"/>
      <c r="E82" s="211">
        <f>COUNTIFS(ローデータ!$B$12:$B$1011,1,ローデータ!$H$12:$H$1011,$A$82,ローデータ!$K$12:$K$1011,E73)</f>
        <v>2</v>
      </c>
      <c r="F82" s="213"/>
      <c r="G82" s="211">
        <f>COUNTIFS(ローデータ!$B$12:$B$1011,1,ローデータ!$H$12:$H$1011,$A$82,ローデータ!$K$12:$K$1011,G73)</f>
        <v>1</v>
      </c>
      <c r="H82" s="212"/>
      <c r="I82" s="212"/>
      <c r="J82" s="104">
        <f t="shared" si="2"/>
        <v>27</v>
      </c>
    </row>
    <row r="83" spans="1:17" ht="14.1" customHeight="1" thickBot="1" x14ac:dyDescent="0.2">
      <c r="A83" s="159">
        <v>9</v>
      </c>
      <c r="B83" s="68" t="s">
        <v>62</v>
      </c>
      <c r="C83" s="397">
        <f>COUNTIFS(ローデータ!$B$12:$B$1011,1,ローデータ!$H$12:$H$1011,$A$83,ローデータ!$K$12:$K$1011,C73)</f>
        <v>7</v>
      </c>
      <c r="D83" s="398"/>
      <c r="E83" s="397">
        <f>COUNTIFS(ローデータ!$B$12:$B$1011,1,ローデータ!$H$12:$H$1011,$A$83,ローデータ!$K$12:$K$1011,E73)</f>
        <v>1</v>
      </c>
      <c r="F83" s="398"/>
      <c r="G83" s="399">
        <f>COUNTIFS(ローデータ!$B$12:$B$1011,1,ローデータ!$H$12:$H$1011,$A$83,ローデータ!$K$12:$K$1011,G73)</f>
        <v>0</v>
      </c>
      <c r="H83" s="399"/>
      <c r="I83" s="397"/>
      <c r="J83" s="105">
        <f t="shared" si="2"/>
        <v>8</v>
      </c>
    </row>
    <row r="84" spans="1:17" ht="14.1" customHeight="1" thickTop="1" x14ac:dyDescent="0.15">
      <c r="A84" s="400" t="s">
        <v>50</v>
      </c>
      <c r="B84" s="401"/>
      <c r="C84" s="402">
        <f>SUM(C75:D83)</f>
        <v>225</v>
      </c>
      <c r="D84" s="403"/>
      <c r="E84" s="402">
        <f>SUM(E75:F83)</f>
        <v>53</v>
      </c>
      <c r="F84" s="403"/>
      <c r="G84" s="404">
        <f>SUM(G75:I83)</f>
        <v>19</v>
      </c>
      <c r="H84" s="404"/>
      <c r="I84" s="402"/>
      <c r="J84" s="106">
        <f t="shared" si="2"/>
        <v>297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169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65"/>
      <c r="E88" s="9"/>
      <c r="F88" s="9"/>
      <c r="G88" s="9"/>
      <c r="H88" s="9"/>
      <c r="J88" s="166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61">
        <v>1</v>
      </c>
      <c r="K92" s="50" t="s">
        <v>54</v>
      </c>
      <c r="L92" s="88">
        <f>SUMIFS(ローデータ!$M$12:$M$1011,ローデータ!$B$12:$B$1011,1,ローデータ!$K$12:$K$1011,$B$21,ローデータ!$H$12:$H$1011,J92)</f>
        <v>1</v>
      </c>
      <c r="M92" s="88">
        <f>SUMIFS(ローデータ!$N$12:$N$1011,ローデータ!$B$12:$B$1011,1,ローデータ!$K$12:$K$1011,$B$21,ローデータ!$H$12:$H$1011,J92)</f>
        <v>2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3</v>
      </c>
    </row>
    <row r="93" spans="1:17" ht="14.1" customHeight="1" x14ac:dyDescent="0.15">
      <c r="A93" s="161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2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2</v>
      </c>
      <c r="J93" s="161">
        <v>2</v>
      </c>
      <c r="K93" s="50" t="s">
        <v>55</v>
      </c>
      <c r="L93" s="88">
        <f>SUMIFS(ローデータ!$M$12:$M$1011,ローデータ!$B$12:$B$1011,1,ローデータ!$K$12:$K$1011,$B$21,ローデータ!$H$12:$H$1011,J93)</f>
        <v>2</v>
      </c>
      <c r="M93" s="88">
        <f>SUMIFS(ローデータ!$N$12:$N$1011,ローデータ!$B$12:$B$1011,1,ローデータ!$K$12:$K$1011,$B$21,ローデータ!$H$12:$H$1011,J93)</f>
        <v>12</v>
      </c>
      <c r="N93" s="88">
        <f>SUMIFS(ローデータ!$O$12:$O$1011,ローデータ!$B$12:$B$1011,1,ローデータ!$K$12:$K$1011,$B$21,ローデータ!$H$12:$H$1011,J93)</f>
        <v>2</v>
      </c>
      <c r="O93" s="88">
        <f>SUMIFS(ローデータ!$P$12:$P$1011,ローデータ!$B$12:$B$1011,1,ローデータ!$K$12:$K$1011,$B$21,ローデータ!$H$12:$H$1011,J93)</f>
        <v>12</v>
      </c>
      <c r="P93" s="108">
        <f>SUMIFS(ローデータ!$Q$12:$Q$1011,ローデータ!$B$12:$B$1011,1,ローデータ!$K$12:$K$1011,$B$21,ローデータ!$H$12:$H$1011,J93)</f>
        <v>1</v>
      </c>
      <c r="Q93" s="103">
        <f t="shared" si="3"/>
        <v>29</v>
      </c>
    </row>
    <row r="94" spans="1:17" ht="14.1" customHeight="1" x14ac:dyDescent="0.15">
      <c r="A94" s="161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23</v>
      </c>
      <c r="D94" s="56">
        <f>COUNTIFS(ローデータ!$B$12:$B$1011,1,ローデータ!$K$12:$K$1011,$B$21,ローデータ!$L$12:$L$1011,$D$90,ローデータ!$H$12:$H$1011,A94)</f>
        <v>6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29</v>
      </c>
      <c r="J94" s="161">
        <v>3</v>
      </c>
      <c r="K94" s="50" t="s">
        <v>56</v>
      </c>
      <c r="L94" s="103">
        <f>SUMIFS(ローデータ!$M$12:$M$1011,ローデータ!$B$12:$B$1011,1,ローデータ!$K$12:$K$1011,$B$21,ローデータ!$H$12:$H$1011,J94)</f>
        <v>7</v>
      </c>
      <c r="M94" s="88">
        <f>SUMIFS(ローデータ!$N$12:$N$1011,ローデータ!$B$12:$B$1011,1,ローデータ!$K$12:$K$1011,$B$21,ローデータ!$H$12:$H$1011,J94)</f>
        <v>17</v>
      </c>
      <c r="N94" s="88">
        <f>SUMIFS(ローデータ!$O$12:$O$1011,ローデータ!$B$12:$B$1011,1,ローデータ!$K$12:$K$1011,$B$21,ローデータ!$H$12:$H$1011,J94)</f>
        <v>7</v>
      </c>
      <c r="O94" s="88">
        <f>SUMIFS(ローデータ!$P$12:$P$1011,ローデータ!$B$12:$B$1011,1,ローデータ!$K$12:$K$1011,$B$21,ローデータ!$H$12:$H$1011,J94)</f>
        <v>15</v>
      </c>
      <c r="P94" s="108">
        <f>SUMIFS(ローデータ!$Q$12:$Q$1011,ローデータ!$B$12:$B$1011,1,ローデータ!$K$12:$K$1011,$B$21,ローデータ!$H$12:$H$1011,J94)</f>
        <v>0</v>
      </c>
      <c r="Q94" s="103">
        <f t="shared" si="3"/>
        <v>46</v>
      </c>
    </row>
    <row r="95" spans="1:17" ht="14.1" customHeight="1" x14ac:dyDescent="0.15">
      <c r="A95" s="161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35</v>
      </c>
      <c r="D95" s="56">
        <f>COUNTIFS(ローデータ!$B$12:$B$1011,1,ローデータ!$K$12:$K$1011,$B$21,ローデータ!$L$12:$L$1011,$D$90,ローデータ!$H$12:$H$1011,A95)</f>
        <v>7</v>
      </c>
      <c r="E95" s="56">
        <f>COUNTIFS(ローデータ!$B$12:$B$1011,1,ローデータ!$K$12:$K$1011,$B$21,ローデータ!$L$12:$L$1011,$E$90,ローデータ!$H$12:$H$1011,A95)</f>
        <v>1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43</v>
      </c>
      <c r="J95" s="161">
        <v>4</v>
      </c>
      <c r="K95" s="50" t="s">
        <v>57</v>
      </c>
      <c r="L95" s="103">
        <f>SUMIFS(ローデータ!$M$12:$M$1011,ローデータ!$B$12:$B$1011,1,ローデータ!$K$12:$K$1011,$B$21,ローデータ!$H$12:$H$1011,J95)</f>
        <v>6</v>
      </c>
      <c r="M95" s="88">
        <f>SUMIFS(ローデータ!$N$12:$N$1011,ローデータ!$B$12:$B$1011,1,ローデータ!$K$12:$K$1011,$B$21,ローデータ!$H$12:$H$1011,J95)</f>
        <v>18</v>
      </c>
      <c r="N95" s="88">
        <f>SUMIFS(ローデータ!$O$12:$O$1011,ローデータ!$B$12:$B$1011,1,ローデータ!$K$12:$K$1011,$B$21,ローデータ!$H$12:$H$1011,J95)</f>
        <v>9</v>
      </c>
      <c r="O95" s="88">
        <f>SUMIFS(ローデータ!$P$12:$P$1011,ローデータ!$B$12:$B$1011,1,ローデータ!$K$12:$K$1011,$B$21,ローデータ!$H$12:$H$1011,J95)</f>
        <v>10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43</v>
      </c>
    </row>
    <row r="96" spans="1:17" ht="14.1" customHeight="1" x14ac:dyDescent="0.15">
      <c r="A96" s="161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33</v>
      </c>
      <c r="D96" s="56">
        <f>COUNTIFS(ローデータ!$B$12:$B$1011,1,ローデータ!$K$12:$K$1011,$B$21,ローデータ!$L$12:$L$1011,$D$90,ローデータ!$H$12:$H$1011,A96)</f>
        <v>6</v>
      </c>
      <c r="E96" s="56">
        <f>COUNTIFS(ローデータ!$B$12:$B$1011,1,ローデータ!$K$12:$K$1011,$B$21,ローデータ!$L$12:$L$1011,$E$90,ローデータ!$H$12:$H$1011,A96)</f>
        <v>2</v>
      </c>
      <c r="F96" s="56">
        <f>COUNTIFS(ローデータ!$B$12:$B$1011,1,ローデータ!$K$12:$K$1011,$B$21,ローデータ!$L$12:$L$1011,$F$90,ローデータ!$H$12:$H$1011,A96)</f>
        <v>1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42</v>
      </c>
      <c r="J96" s="161">
        <v>5</v>
      </c>
      <c r="K96" s="50" t="s">
        <v>58</v>
      </c>
      <c r="L96" s="103">
        <f>SUMIFS(ローデータ!$M$12:$M$1011,ローデータ!$B$12:$B$1011,1,ローデータ!$K$12:$K$1011,$B$21,ローデータ!$H$12:$H$1011,J96)</f>
        <v>11</v>
      </c>
      <c r="M96" s="88">
        <f>SUMIFS(ローデータ!$N$12:$N$1011,ローデータ!$B$12:$B$1011,1,ローデータ!$K$12:$K$1011,$B$21,ローデータ!$H$12:$H$1011,J96)</f>
        <v>16</v>
      </c>
      <c r="N96" s="88">
        <f>SUMIFS(ローデータ!$O$12:$O$1011,ローデータ!$B$12:$B$1011,1,ローデータ!$K$12:$K$1011,$B$21,ローデータ!$H$12:$H$1011,J96)</f>
        <v>12</v>
      </c>
      <c r="O96" s="88">
        <f>SUMIFS(ローデータ!$P$12:$P$1011,ローデータ!$B$12:$B$1011,1,ローデータ!$K$12:$K$1011,$B$21,ローデータ!$H$12:$H$1011,J96)</f>
        <v>13</v>
      </c>
      <c r="P96" s="108">
        <f>SUMIFS(ローデータ!$Q$12:$Q$1011,ローデータ!$B$12:$B$1011,1,ローデータ!$K$12:$K$1011,$B$21,ローデータ!$H$12:$H$1011,J96)</f>
        <v>0</v>
      </c>
      <c r="Q96" s="103">
        <f t="shared" si="3"/>
        <v>52</v>
      </c>
    </row>
    <row r="97" spans="1:17" ht="14.1" customHeight="1" x14ac:dyDescent="0.15">
      <c r="A97" s="161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36</v>
      </c>
      <c r="D97" s="56">
        <f>COUNTIFS(ローデータ!$B$12:$B$1011,1,ローデータ!$K$12:$K$1011,$B$21,ローデータ!$L$12:$L$1011,$D$90,ローデータ!$H$12:$H$1011,A97)</f>
        <v>7</v>
      </c>
      <c r="E97" s="56">
        <f>COUNTIFS(ローデータ!$B$12:$B$1011,1,ローデータ!$K$12:$K$1011,$B$21,ローデータ!$L$12:$L$1011,$E$90,ローデータ!$H$12:$H$1011,A97)</f>
        <v>1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44</v>
      </c>
      <c r="J97" s="161">
        <v>6</v>
      </c>
      <c r="K97" s="50" t="s">
        <v>59</v>
      </c>
      <c r="L97" s="103">
        <f>SUMIFS(ローデータ!$M$12:$M$1011,ローデータ!$B$12:$B$1011,1,ローデータ!$K$12:$K$1011,$B$21,ローデータ!$H$12:$H$1011,J97)</f>
        <v>7</v>
      </c>
      <c r="M97" s="88">
        <f>SUMIFS(ローデータ!$N$12:$N$1011,ローデータ!$B$12:$B$1011,1,ローデータ!$K$12:$K$1011,$B$21,ローデータ!$H$12:$H$1011,J97)</f>
        <v>9</v>
      </c>
      <c r="N97" s="88">
        <f>SUMIFS(ローデータ!$O$12:$O$1011,ローデータ!$B$12:$B$1011,1,ローデータ!$K$12:$K$1011,$B$21,ローデータ!$H$12:$H$1011,J97)</f>
        <v>3</v>
      </c>
      <c r="O97" s="88">
        <f>SUMIFS(ローデータ!$P$12:$P$1011,ローデータ!$B$12:$B$1011,1,ローデータ!$K$12:$K$1011,$B$21,ローデータ!$H$12:$H$1011,J97)</f>
        <v>3</v>
      </c>
      <c r="P97" s="108">
        <f>SUMIFS(ローデータ!$Q$12:$Q$1011,ローデータ!$B$12:$B$1011,1,ローデータ!$K$12:$K$1011,$B$21,ローデータ!$H$12:$H$1011,J97)</f>
        <v>1</v>
      </c>
      <c r="Q97" s="103">
        <f t="shared" si="3"/>
        <v>23</v>
      </c>
    </row>
    <row r="98" spans="1:17" ht="14.1" customHeight="1" x14ac:dyDescent="0.15">
      <c r="A98" s="161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17</v>
      </c>
      <c r="D98" s="56">
        <f>COUNTIFS(ローデータ!$B$12:$B$1011,1,ローデータ!$K$12:$K$1011,$B$21,ローデータ!$L$12:$L$1011,$D$90,ローデータ!$H$12:$H$1011,A98)</f>
        <v>2</v>
      </c>
      <c r="E98" s="56">
        <f>COUNTIFS(ローデータ!$B$12:$B$1011,1,ローデータ!$K$12:$K$1011,$B$21,ローデータ!$L$12:$L$1011,$E$90,ローデータ!$H$12:$H$1011,A98)</f>
        <v>1</v>
      </c>
      <c r="F98" s="56">
        <f>COUNTIFS(ローデータ!$B$12:$B$1011,1,ローデータ!$K$12:$K$1011,$B$21,ローデータ!$L$12:$L$1011,$F$90,ローデータ!$H$12:$H$1011,A98)</f>
        <v>1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21</v>
      </c>
      <c r="J98" s="161">
        <v>7</v>
      </c>
      <c r="K98" s="50" t="s">
        <v>60</v>
      </c>
      <c r="L98" s="103">
        <f>SUMIFS(ローデータ!$M$12:$M$1011,ローデータ!$B$12:$B$1011,1,ローデータ!$K$12:$K$1011,$B$21,ローデータ!$H$12:$H$1011,J98)</f>
        <v>1</v>
      </c>
      <c r="M98" s="88">
        <f>SUMIFS(ローデータ!$N$12:$N$1011,ローデータ!$B$12:$B$1011,1,ローデータ!$K$12:$K$1011,$B$21,ローデータ!$H$12:$H$1011,J98)</f>
        <v>2</v>
      </c>
      <c r="N98" s="88">
        <f>SUMIFS(ローデータ!$O$12:$O$1011,ローデータ!$B$12:$B$1011,1,ローデータ!$K$12:$K$1011,$B$21,ローデータ!$H$12:$H$1011,J98)</f>
        <v>3</v>
      </c>
      <c r="O98" s="88">
        <f>SUMIFS(ローデータ!$P$12:$P$1011,ローデータ!$B$12:$B$1011,1,ローデータ!$K$12:$K$1011,$B$21,ローデータ!$H$12:$H$1011,J98)</f>
        <v>6</v>
      </c>
      <c r="P98" s="108">
        <f>SUMIFS(ローデータ!$Q$12:$Q$1011,ローデータ!$B$12:$B$1011,1,ローデータ!$K$12:$K$1011,$B$21,ローデータ!$H$12:$H$1011,J98)</f>
        <v>0</v>
      </c>
      <c r="Q98" s="103">
        <f t="shared" si="3"/>
        <v>12</v>
      </c>
    </row>
    <row r="99" spans="1:17" ht="14.1" customHeight="1" x14ac:dyDescent="0.15">
      <c r="A99" s="161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9</v>
      </c>
      <c r="D99" s="56">
        <f>COUNTIFS(ローデータ!$B$12:$B$1011,1,ローデータ!$K$12:$K$1011,$B$21,ローデータ!$L$12:$L$1011,$D$90,ローデータ!$H$12:$H$1011,A99)</f>
        <v>2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11</v>
      </c>
      <c r="J99" s="161">
        <v>8</v>
      </c>
      <c r="K99" s="50" t="s">
        <v>61</v>
      </c>
      <c r="L99" s="103">
        <f>SUMIFS(ローデータ!$M$12:$M$1011,ローデータ!$B$12:$B$1011,1,ローデータ!$K$12:$K$1011,$B$21,ローデータ!$H$12:$H$1011,J99)</f>
        <v>3</v>
      </c>
      <c r="M99" s="88">
        <f>SUMIFS(ローデータ!$N$12:$N$1011,ローデータ!$B$12:$B$1011,1,ローデータ!$K$12:$K$1011,$B$21,ローデータ!$H$12:$H$1011,J99)</f>
        <v>6</v>
      </c>
      <c r="N99" s="88">
        <f>SUMIFS(ローデータ!$O$12:$O$1011,ローデータ!$B$12:$B$1011,1,ローデータ!$K$12:$K$1011,$B$21,ローデータ!$H$12:$H$1011,J99)</f>
        <v>11</v>
      </c>
      <c r="O99" s="88">
        <f>SUMIFS(ローデータ!$P$12:$P$1011,ローデータ!$B$12:$B$1011,1,ローデータ!$K$12:$K$1011,$B$21,ローデータ!$H$12:$H$1011,J99)</f>
        <v>6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26</v>
      </c>
    </row>
    <row r="100" spans="1:17" ht="14.1" customHeight="1" x14ac:dyDescent="0.15">
      <c r="A100" s="161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20</v>
      </c>
      <c r="D100" s="56">
        <f>COUNTIFS(ローデータ!$B$12:$B$1011,1,ローデータ!$K$12:$K$1011,$B$21,ローデータ!$L$12:$L$1011,$D$90,ローデータ!$H$12:$H$1011,A100)</f>
        <v>4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24</v>
      </c>
      <c r="J100" s="159">
        <v>9</v>
      </c>
      <c r="K100" s="68" t="s">
        <v>62</v>
      </c>
      <c r="L100" s="103">
        <f>SUMIFS(ローデータ!$M$12:$M$1011,ローデータ!$B$12:$B$1011,1,ローデータ!$K$12:$K$1011,$B$21,ローデータ!$H$12:$H$1011,J100)</f>
        <v>0</v>
      </c>
      <c r="M100" s="88">
        <f>SUMIFS(ローデータ!$N$12:$N$1011,ローデータ!$B$12:$B$1011,1,ローデータ!$K$12:$K$1011,$B$21,ローデータ!$H$12:$H$1011,J100)</f>
        <v>1</v>
      </c>
      <c r="N100" s="88">
        <f>SUMIFS(ローデータ!$O$12:$O$1011,ローデータ!$B$12:$B$1011,1,ローデータ!$K$12:$K$1011,$B$21,ローデータ!$H$12:$H$1011,J100)</f>
        <v>3</v>
      </c>
      <c r="O100" s="88">
        <f>SUMIFS(ローデータ!$P$12:$P$1011,ローデータ!$B$12:$B$1011,1,ローデータ!$K$12:$K$1011,$B$21,ローデータ!$H$12:$H$1011,J100)</f>
        <v>3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7</v>
      </c>
    </row>
    <row r="101" spans="1:17" ht="14.1" customHeight="1" x14ac:dyDescent="0.15">
      <c r="A101" s="159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6</v>
      </c>
      <c r="D101" s="56">
        <f>COUNTIFS(ローデータ!$B$12:$B$1011,1,ローデータ!$K$12:$K$1011,$B$21,ローデータ!$L$12:$L$1011,$D$90,ローデータ!$H$12:$H$1011,A101)</f>
        <v>1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7</v>
      </c>
      <c r="J101" s="155" t="s">
        <v>50</v>
      </c>
      <c r="K101" s="156"/>
      <c r="L101" s="103">
        <f>SUM(L92:L100)</f>
        <v>38</v>
      </c>
      <c r="M101" s="103">
        <f>SUM(M92:M100)</f>
        <v>83</v>
      </c>
      <c r="N101" s="103">
        <f>SUM(N92:N100)</f>
        <v>50</v>
      </c>
      <c r="O101" s="103">
        <f>SUM(O92:O100)</f>
        <v>68</v>
      </c>
      <c r="P101" s="103">
        <f>SUM(P92:P100)</f>
        <v>2</v>
      </c>
      <c r="Q101" s="103">
        <f t="shared" si="3"/>
        <v>241</v>
      </c>
    </row>
    <row r="102" spans="1:17" ht="14.1" customHeight="1" x14ac:dyDescent="0.15">
      <c r="A102" s="155" t="s">
        <v>50</v>
      </c>
      <c r="B102" s="156"/>
      <c r="C102" s="56">
        <f>SUM(C93:C101)</f>
        <v>181</v>
      </c>
      <c r="D102" s="56">
        <f>SUM(D93:D101)</f>
        <v>35</v>
      </c>
      <c r="E102" s="56">
        <f>SUM(E93:E101)</f>
        <v>5</v>
      </c>
      <c r="F102" s="56">
        <f>SUM(F93:F101)</f>
        <v>2</v>
      </c>
      <c r="G102" s="56">
        <f>SUM(G93:G101)</f>
        <v>0</v>
      </c>
      <c r="H102" s="56">
        <f t="shared" si="4"/>
        <v>223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174</v>
      </c>
      <c r="B104" s="34" t="s">
        <v>214</v>
      </c>
      <c r="L104" s="34"/>
    </row>
    <row r="105" spans="1:17" ht="14.1" customHeight="1" x14ac:dyDescent="0.15">
      <c r="A105" s="166" t="s">
        <v>175</v>
      </c>
      <c r="B105" s="40" t="s">
        <v>114</v>
      </c>
      <c r="C105" s="165"/>
      <c r="D105" s="9"/>
      <c r="E105" s="9"/>
      <c r="F105" s="9"/>
      <c r="G105" s="9"/>
      <c r="I105" s="166" t="s">
        <v>177</v>
      </c>
      <c r="J105" s="40" t="s">
        <v>88</v>
      </c>
      <c r="K105" s="165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54">
        <v>1</v>
      </c>
      <c r="D107" s="154">
        <v>2</v>
      </c>
      <c r="E107" s="15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60" t="s">
        <v>67</v>
      </c>
      <c r="D108" s="160" t="s">
        <v>66</v>
      </c>
      <c r="E108" s="160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COUNTIFS(ローデータ!$B$12:$B$1011,1,ローデータ!$K$12:$K$1011,$D$21,ローデータ!$S$12:$S$1011,$C$107,ローデータ!$H$12:$H$1011,A109)</f>
        <v>0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0</v>
      </c>
      <c r="L109" s="109">
        <f>SUMIFS(ローデータ!$V$12:$V$1011,ローデータ!$B$12:$B$1011,1,ローデータ!$K$12:$K$1011,$D$21,ローデータ!$H$12:$H$1011,H109)</f>
        <v>0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0</v>
      </c>
      <c r="O109" s="109">
        <f>SUMIFS(ローデータ!$Y$12:$Y$1011,ローデータ!$B$12:$B$1011,1,ローデータ!$K$12:$K$1011,$D$21,ローデータ!$H$12:$H$1011,H109)</f>
        <v>0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COUNTIFS(ローデータ!$B$12:$B$1011,1,ローデータ!$K$12:$K$1011,$D$21,ローデータ!$S$12:$S$1011,$C$107,ローデータ!$H$12:$H$1011,A110)</f>
        <v>11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11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SUMIFS(ローデータ!$T$12:$T$1011,ローデータ!$B$12:$B$1011,1,ローデータ!$K$12:$K$1011,$D$21,ローデータ!$H$12:$H$1011,H110)</f>
        <v>0</v>
      </c>
      <c r="K110" s="109">
        <f>SUMIFS(ローデータ!$U$12:$U$1011,ローデータ!$B$12:$B$1011,1,ローデータ!$K$12:$K$1011,$D$21,ローデータ!$H$12:$H$1011,H110)</f>
        <v>6</v>
      </c>
      <c r="L110" s="109">
        <f>SUMIFS(ローデータ!$V$12:$V$1011,ローデータ!$B$12:$B$1011,1,ローデータ!$K$12:$K$1011,$D$21,ローデータ!$H$12:$H$1011,H110)</f>
        <v>0</v>
      </c>
      <c r="M110" s="109">
        <f>SUMIFS(ローデータ!$W$12:$W$1011,ローデータ!$B$12:$B$1011,1,ローデータ!$K$12:$K$1011,$D$21,ローデータ!$H$12:$H$1011,H110)</f>
        <v>0</v>
      </c>
      <c r="N110" s="109">
        <f>SUMIFS(ローデータ!$X$12:$X$1011,ローデータ!$B$12:$B$1011,1,ローデータ!$K$12:$K$1011,$D$21,ローデータ!$H$12:$H$1011,H110)</f>
        <v>1</v>
      </c>
      <c r="O110" s="109">
        <f>SUMIFS(ローデータ!$Y$12:$Y$1011,ローデータ!$B$12:$B$1011,1,ローデータ!$K$12:$K$1011,$D$21,ローデータ!$H$12:$H$1011,H110)</f>
        <v>5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12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COUNTIFS(ローデータ!$B$12:$B$1011,1,ローデータ!$K$12:$K$1011,$D$21,ローデータ!$S$12:$S$1011,$C$107,ローデータ!$H$12:$H$1011,A111)</f>
        <v>10</v>
      </c>
      <c r="D111" s="109">
        <f>COUNTIFS(ローデータ!$B$12:$B$1011,1,ローデータ!$K$12:$K$1011,$D$21,ローデータ!$S$12:$S$1011,$D$107,ローデータ!$H$12:$H$1011,A111)</f>
        <v>2</v>
      </c>
      <c r="E111" s="109">
        <f>COUNTIFS(ローデータ!$B$12:$B$1011,1,ローデータ!$K$12:$K$1011,$D$21,ローデータ!$S$12:$S$1011,$E$107,ローデータ!$H$12:$H$1011,A111)</f>
        <v>1</v>
      </c>
      <c r="F111" s="110">
        <f t="shared" si="6"/>
        <v>13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SUMIFS(ローデータ!$T$12:$T$1011,ローデータ!$B$12:$B$1011,1,ローデータ!$K$12:$K$1011,$D$21,ローデータ!$H$12:$H$1011,H111)</f>
        <v>2</v>
      </c>
      <c r="K111" s="109">
        <f>SUMIFS(ローデータ!$U$12:$U$1011,ローデータ!$B$12:$B$1011,1,ローデータ!$K$12:$K$1011,$D$21,ローデータ!$H$12:$H$1011,H111)</f>
        <v>8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0</v>
      </c>
      <c r="N111" s="109">
        <f>SUMIFS(ローデータ!$X$12:$X$1011,ローデータ!$B$12:$B$1011,1,ローデータ!$K$12:$K$1011,$D$21,ローデータ!$H$12:$H$1011,H111)</f>
        <v>4</v>
      </c>
      <c r="O111" s="109">
        <f>SUMIFS(ローデータ!$Y$12:$Y$1011,ローデータ!$B$12:$B$1011,1,ローデータ!$K$12:$K$1011,$D$21,ローデータ!$H$12:$H$1011,H111)</f>
        <v>5</v>
      </c>
      <c r="P111" s="109">
        <f>SUMIFS(ローデータ!$Z$12:$Z$1011,ローデータ!$B$12:$B$1011,1,ローデータ!$K$12:$K$1011,$D$21,ローデータ!$H$12:$H$1011,H111)</f>
        <v>0</v>
      </c>
      <c r="Q111" s="111">
        <f t="shared" si="5"/>
        <v>19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COUNTIFS(ローデータ!$B$12:$B$1011,1,ローデータ!$K$12:$K$1011,$D$21,ローデータ!$S$12:$S$1011,$C$107,ローデータ!$H$12:$H$1011,A112)</f>
        <v>9</v>
      </c>
      <c r="D112" s="109">
        <f>COUNTIFS(ローデータ!$B$12:$B$1011,1,ローデータ!$K$12:$K$1011,$D$21,ローデータ!$S$12:$S$1011,$D$107,ローデータ!$H$12:$H$1011,A112)</f>
        <v>0</v>
      </c>
      <c r="E112" s="109">
        <f>COUNTIFS(ローデータ!$B$12:$B$1011,1,ローデータ!$K$12:$K$1011,$D$21,ローデータ!$S$12:$S$1011,$E$107,ローデータ!$H$12:$H$1011,A112)</f>
        <v>2</v>
      </c>
      <c r="F112" s="110">
        <f t="shared" si="6"/>
        <v>11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SUMIFS(ローデータ!$T$12:$T$1011,ローデータ!$B$12:$B$1011,1,ローデータ!$K$12:$K$1011,$D$21,ローデータ!$H$12:$H$1011,H112)</f>
        <v>2</v>
      </c>
      <c r="K112" s="109">
        <f>SUMIFS(ローデータ!$U$12:$U$1011,ローデータ!$B$12:$B$1011,1,ローデータ!$K$12:$K$1011,$D$21,ローデータ!$H$12:$H$1011,H112)</f>
        <v>7</v>
      </c>
      <c r="L112" s="109">
        <f>SUMIFS(ローデータ!$V$12:$V$1011,ローデータ!$B$12:$B$1011,1,ローデータ!$K$12:$K$1011,$D$21,ローデータ!$H$12:$H$1011,H112)</f>
        <v>0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5</v>
      </c>
      <c r="O112" s="109">
        <f>SUMIFS(ローデータ!$Y$12:$Y$1011,ローデータ!$B$12:$B$1011,1,ローデータ!$K$12:$K$1011,$D$21,ローデータ!$H$12:$H$1011,H112)</f>
        <v>2</v>
      </c>
      <c r="P112" s="109">
        <f>SUMIFS(ローデータ!$Z$12:$Z$1011,ローデータ!$B$12:$B$1011,1,ローデータ!$K$12:$K$1011,$D$21,ローデータ!$H$12:$H$1011,H112)</f>
        <v>1</v>
      </c>
      <c r="Q112" s="111">
        <f t="shared" si="5"/>
        <v>17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COUNTIFS(ローデータ!$B$12:$B$1011,1,ローデータ!$K$12:$K$1011,$D$21,ローデータ!$S$12:$S$1011,$C$107,ローデータ!$H$12:$H$1011,A113)</f>
        <v>5</v>
      </c>
      <c r="D113" s="109">
        <f>COUNTIFS(ローデータ!$B$12:$B$1011,1,ローデータ!$K$12:$K$1011,$D$21,ローデータ!$S$12:$S$1011,$D$107,ローデータ!$H$12:$H$1011,A113)</f>
        <v>3</v>
      </c>
      <c r="E113" s="109">
        <f>COUNTIFS(ローデータ!$B$12:$B$1011,1,ローデータ!$K$12:$K$1011,$D$21,ローデータ!$S$12:$S$1011,$E$107,ローデータ!$H$12:$H$1011,A113)</f>
        <v>0</v>
      </c>
      <c r="F113" s="110">
        <f t="shared" si="6"/>
        <v>8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SUMIFS(ローデータ!$T$12:$T$1011,ローデータ!$B$12:$B$1011,1,ローデータ!$K$12:$K$1011,$D$21,ローデータ!$H$12:$H$1011,H113)</f>
        <v>2</v>
      </c>
      <c r="K113" s="109">
        <f>SUMIFS(ローデータ!$U$12:$U$1011,ローデータ!$B$12:$B$1011,1,ローデータ!$K$12:$K$1011,$D$21,ローデータ!$H$12:$H$1011,H113)</f>
        <v>4</v>
      </c>
      <c r="L113" s="109">
        <f>SUMIFS(ローデータ!$V$12:$V$1011,ローデータ!$B$12:$B$1011,1,ローデータ!$K$12:$K$1011,$D$21,ローデータ!$H$12:$H$1011,H113)</f>
        <v>0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4</v>
      </c>
      <c r="O113" s="109">
        <f>SUMIFS(ローデータ!$Y$12:$Y$1011,ローデータ!$B$12:$B$1011,1,ローデータ!$K$12:$K$1011,$D$21,ローデータ!$H$12:$H$1011,H113)</f>
        <v>1</v>
      </c>
      <c r="P113" s="109">
        <f>SUMIFS(ローデータ!$Z$12:$Z$1011,ローデータ!$B$12:$B$1011,1,ローデータ!$K$12:$K$1011,$D$21,ローデータ!$H$12:$H$1011,H113)</f>
        <v>1</v>
      </c>
      <c r="Q113" s="111">
        <f t="shared" si="5"/>
        <v>12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COUNTIFS(ローデータ!$B$12:$B$1011,1,ローデータ!$K$12:$K$1011,$D$21,ローデータ!$S$12:$S$1011,$C$107,ローデータ!$H$12:$H$1011,A114)</f>
        <v>3</v>
      </c>
      <c r="D114" s="109">
        <f>COUNTIFS(ローデータ!$B$12:$B$1011,1,ローデータ!$K$12:$K$1011,$D$21,ローデータ!$S$12:$S$1011,$D$107,ローデータ!$H$12:$H$1011,A114)</f>
        <v>1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4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2</v>
      </c>
      <c r="L114" s="109">
        <f>SUMIFS(ローデータ!$V$12:$V$1011,ローデータ!$B$12:$B$1011,1,ローデータ!$K$12:$K$1011,$D$21,ローデータ!$H$12:$H$1011,H114)</f>
        <v>0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1</v>
      </c>
      <c r="O114" s="109">
        <f>SUMIFS(ローデータ!$Y$12:$Y$1011,ローデータ!$B$12:$B$1011,1,ローデータ!$K$12:$K$1011,$D$21,ローデータ!$H$12:$H$1011,H114)</f>
        <v>3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6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COUNTIFS(ローデータ!$B$12:$B$1011,1,ローデータ!$K$12:$K$1011,$D$21,ローデータ!$S$12:$S$1011,$C$107,ローデータ!$H$12:$H$1011,A115)</f>
        <v>1</v>
      </c>
      <c r="D115" s="109">
        <f>COUNTIFS(ローデータ!$B$12:$B$1011,1,ローデータ!$K$12:$K$1011,$D$21,ローデータ!$S$12:$S$1011,$D$107,ローデータ!$H$12:$H$1011,A115)</f>
        <v>0</v>
      </c>
      <c r="E115" s="109">
        <f>COUNTIFS(ローデータ!$B$12:$B$1011,1,ローデータ!$K$12:$K$1011,$D$21,ローデータ!$S$12:$S$1011,$E$107,ローデータ!$H$12:$H$1011,A115)</f>
        <v>1</v>
      </c>
      <c r="F115" s="110">
        <f t="shared" si="6"/>
        <v>2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SUMIFS(ローデータ!$T$12:$T$1011,ローデータ!$B$12:$B$1011,1,ローデータ!$K$12:$K$1011,$D$21,ローデータ!$H$12:$H$1011,H115)</f>
        <v>1</v>
      </c>
      <c r="K115" s="109">
        <f>SUMIFS(ローデータ!$U$12:$U$1011,ローデータ!$B$12:$B$1011,1,ローデータ!$K$12:$K$1011,$D$21,ローデータ!$H$12:$H$1011,H115)</f>
        <v>0</v>
      </c>
      <c r="L115" s="109">
        <f>SUMIFS(ローデータ!$V$12:$V$1011,ローデータ!$B$12:$B$1011,1,ローデータ!$K$12:$K$1011,$D$21,ローデータ!$H$12:$H$1011,H115)</f>
        <v>0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1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2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COUNTIFS(ローデータ!$B$12:$B$1011,1,ローデータ!$K$12:$K$1011,$D$21,ローデータ!$S$12:$S$1011,$C$107,ローデータ!$H$12:$H$1011,A116)</f>
        <v>2</v>
      </c>
      <c r="D116" s="109">
        <f>COUNTIFS(ローデータ!$B$12:$B$1011,1,ローデータ!$K$12:$K$1011,$D$21,ローデータ!$S$12:$S$1011,$D$107,ローデータ!$H$12:$H$1011,A116)</f>
        <v>0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2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SUMIFS(ローデータ!$T$12:$T$1011,ローデータ!$B$12:$B$1011,1,ローデータ!$K$12:$K$1011,$D$21,ローデータ!$H$12:$H$1011,H116)</f>
        <v>0</v>
      </c>
      <c r="K116" s="109">
        <f>SUMIFS(ローデータ!$U$12:$U$1011,ローデータ!$B$12:$B$1011,1,ローデータ!$K$12:$K$1011,$D$21,ローデータ!$H$12:$H$1011,H116)</f>
        <v>2</v>
      </c>
      <c r="L116" s="109">
        <f>SUMIFS(ローデータ!$V$12:$V$1011,ローデータ!$B$12:$B$1011,1,ローデータ!$K$12:$K$1011,$D$21,ローデータ!$H$12:$H$1011,H116)</f>
        <v>0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0</v>
      </c>
      <c r="O116" s="109">
        <f>SUMIFS(ローデータ!$Y$12:$Y$1011,ローデータ!$B$12:$B$1011,1,ローデータ!$K$12:$K$1011,$D$21,ローデータ!$H$12:$H$1011,H116)</f>
        <v>0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2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COUNTIFS(ローデータ!$B$12:$B$1011,1,ローデータ!$K$12:$K$1011,$D$21,ローデータ!$S$12:$S$1011,$C$107,ローデータ!$H$12:$H$1011,A117)</f>
        <v>1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2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2</v>
      </c>
    </row>
    <row r="118" spans="1:17" ht="14.1" customHeight="1" x14ac:dyDescent="0.15">
      <c r="A118" s="313" t="s">
        <v>50</v>
      </c>
      <c r="B118" s="315"/>
      <c r="C118" s="109">
        <f>SUM(C109:C117)</f>
        <v>42</v>
      </c>
      <c r="D118" s="109">
        <f t="shared" ref="D118:E118" si="7">SUM(D109:D117)</f>
        <v>6</v>
      </c>
      <c r="E118" s="109">
        <f t="shared" si="7"/>
        <v>4</v>
      </c>
      <c r="F118" s="109">
        <f>SUM(C118:E118)</f>
        <v>52</v>
      </c>
      <c r="G118" s="78"/>
      <c r="H118" s="313" t="s">
        <v>50</v>
      </c>
      <c r="I118" s="315"/>
      <c r="J118" s="109">
        <f t="shared" ref="J118:P118" si="8">SUM(J109:J117)</f>
        <v>7</v>
      </c>
      <c r="K118" s="109">
        <f t="shared" si="8"/>
        <v>29</v>
      </c>
      <c r="L118" s="109">
        <f t="shared" si="8"/>
        <v>0</v>
      </c>
      <c r="M118" s="109">
        <f t="shared" si="8"/>
        <v>0</v>
      </c>
      <c r="N118" s="109">
        <f t="shared" si="8"/>
        <v>15</v>
      </c>
      <c r="O118" s="109">
        <f t="shared" si="8"/>
        <v>19</v>
      </c>
      <c r="P118" s="109">
        <f t="shared" si="8"/>
        <v>2</v>
      </c>
      <c r="Q118" s="109">
        <f t="shared" si="5"/>
        <v>72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181</v>
      </c>
      <c r="B120" s="34" t="s">
        <v>215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179</v>
      </c>
      <c r="B121" s="40" t="s">
        <v>216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COUNTIFS(ローデータ!$B$12:$B$1011,1,ローデータ!$K$12:$K$1011,$F$21,ローデータ!$L$12:$L$1011,$C$124,ローデータ!$H$12:$H$1011,A127)</f>
        <v>0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COUNTIFS(ローデータ!$B$12:$B$1011,1,ローデータ!$K$12:$K$1011,$F$21,ローデータ!$S$12:$S$1011,$I$124,ローデータ!$H$12:$H$1011,A127)</f>
        <v>0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COUNTIFS(ローデータ!$B$12:$B$1011,1,ローデータ!$K$12:$K$1011,$F$21,ローデータ!$L$12:$L$1011,$C$124,ローデータ!$H$12:$H$1011,A128)</f>
        <v>8</v>
      </c>
      <c r="D128" s="112">
        <f>COUNTIFS(ローデータ!$B$12:$B$1011,1,ローデータ!$K$12:$K$1011,$F$21,ローデータ!$L$12:$L$1011,$D$124,ローデータ!$H$12:$H$1011,A128)</f>
        <v>0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8</v>
      </c>
      <c r="I128" s="115">
        <f>COUNTIFS(ローデータ!$B$12:$B$1011,1,ローデータ!$K$12:$K$1011,$F$21,ローデータ!$S$12:$S$1011,$I$124,ローデータ!$H$12:$H$1011,A128)</f>
        <v>8</v>
      </c>
      <c r="J128" s="112">
        <f>COUNTIFS(ローデータ!$B$12:$B$1011,1,ローデータ!$K$12:$K$1011,$F$21,ローデータ!$S$12:$S$1011,$J$124,ローデータ!$H$12:$H$1011,A128)</f>
        <v>0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8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COUNTIFS(ローデータ!$B$12:$B$1011,1,ローデータ!$K$12:$K$1011,$F$21,ローデータ!$L$12:$L$1011,$C$124,ローデータ!$H$12:$H$1011,A129)</f>
        <v>4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4</v>
      </c>
      <c r="I129" s="115">
        <f>COUNTIFS(ローデータ!$B$12:$B$1011,1,ローデータ!$K$12:$K$1011,$F$21,ローデータ!$S$12:$S$1011,$I$124,ローデータ!$H$12:$H$1011,A129)</f>
        <v>4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4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COUNTIFS(ローデータ!$B$12:$B$1011,1,ローデータ!$K$12:$K$1011,$F$21,ローデータ!$L$12:$L$1011,$C$124,ローデータ!$H$12:$H$1011,A130)</f>
        <v>2</v>
      </c>
      <c r="D130" s="112">
        <f>COUNTIFS(ローデータ!$B$12:$B$1011,1,ローデータ!$K$12:$K$1011,$F$21,ローデータ!$L$12:$L$1011,$D$124,ローデータ!$H$12:$H$1011,A130)</f>
        <v>0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COUNTIFS(ローデータ!$B$12:$B$1011,1,ローデータ!$K$12:$K$1011,$F$21,ローデータ!$S$12:$S$1011,$I$124,ローデータ!$H$12:$H$1011,A130)</f>
        <v>2</v>
      </c>
      <c r="J130" s="112">
        <f>COUNTIFS(ローデータ!$B$12:$B$1011,1,ローデータ!$K$12:$K$1011,$F$21,ローデータ!$S$12:$S$1011,$J$124,ローデータ!$H$12:$H$1011,A130)</f>
        <v>0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COUNTIFS(ローデータ!$B$12:$B$1011,1,ローデータ!$K$12:$K$1011,$F$21,ローデータ!$L$12:$L$1011,$C$124,ローデータ!$H$12:$H$1011,A131)</f>
        <v>2</v>
      </c>
      <c r="D131" s="112">
        <f>COUNTIFS(ローデータ!$B$12:$B$1011,1,ローデータ!$K$12:$K$1011,$F$21,ローデータ!$L$12:$L$1011,$D$124,ローデータ!$H$12:$H$1011,A131)</f>
        <v>2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4</v>
      </c>
      <c r="I131" s="115">
        <f>COUNTIFS(ローデータ!$B$12:$B$1011,1,ローデータ!$K$12:$K$1011,$F$21,ローデータ!$S$12:$S$1011,$I$124,ローデータ!$H$12:$H$1011,A131)</f>
        <v>2</v>
      </c>
      <c r="J131" s="112">
        <f>COUNTIFS(ローデータ!$B$12:$B$1011,1,ローデータ!$K$12:$K$1011,$F$21,ローデータ!$S$12:$S$1011,$J$124,ローデータ!$H$12:$H$1011,A131)</f>
        <v>2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4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COUNTIFS(ローデータ!$B$12:$B$1011,1,ローデータ!$K$12:$K$1011,$F$21,ローデータ!$L$12:$L$1011,$C$124,ローデータ!$H$12:$H$1011,A132)</f>
        <v>0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COUNTIFS(ローデータ!$B$12:$B$1011,1,ローデータ!$K$12:$K$1011,$F$21,ローデータ!$S$12:$S$1011,$I$124,ローデータ!$H$12:$H$1011,A132)</f>
        <v>0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COUNTIFS(ローデータ!$B$12:$B$1011,1,ローデータ!$K$12:$K$1011,$F$21,ローデータ!$L$12:$L$1011,$C$124,ローデータ!$H$12:$H$1011,A133)</f>
        <v>0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COUNTIFS(ローデータ!$B$12:$B$1011,1,ローデータ!$K$12:$K$1011,$F$21,ローデータ!$S$12:$S$1011,$I$124,ローデータ!$H$12:$H$1011,A133)</f>
        <v>0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COUNTIFS(ローデータ!$B$12:$B$1011,1,ローデータ!$K$12:$K$1011,$F$21,ローデータ!$L$12:$L$1011,$C$124,ローデータ!$H$12:$H$1011,A134)</f>
        <v>1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COUNTIFS(ローデータ!$B$12:$B$1011,1,ローデータ!$K$12:$K$1011,$F$21,ローデータ!$S$12:$S$1011,$I$124,ローデータ!$H$12:$H$1011,A134)</f>
        <v>1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17</v>
      </c>
      <c r="D136" s="109">
        <f t="shared" ref="D136:G136" si="11">SUM(D127:D135)</f>
        <v>2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19</v>
      </c>
      <c r="I136" s="111">
        <f>SUM(I127:I135)</f>
        <v>17</v>
      </c>
      <c r="J136" s="109">
        <f>SUM(J127:J135)</f>
        <v>2</v>
      </c>
      <c r="K136" s="109">
        <f>SUM(K127:K135)</f>
        <v>0</v>
      </c>
      <c r="L136" s="109">
        <f t="shared" si="9"/>
        <v>19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180</v>
      </c>
      <c r="B138" s="40" t="s">
        <v>182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61">
        <v>1</v>
      </c>
      <c r="B143" s="50" t="s">
        <v>54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0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0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0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61">
        <v>2</v>
      </c>
      <c r="B144" s="50" t="s">
        <v>55</v>
      </c>
      <c r="C144" s="91">
        <f>SUMIFS(ローデータ!$M$12:$M$1011,ローデータ!$B$12:$B$1011,1,ローデータ!$K$12:$K$1011,$F$21,ローデータ!$H$12:$H$1011,A144)</f>
        <v>0</v>
      </c>
      <c r="D144" s="91">
        <f>SUMIFS(ローデータ!$N$12:$N$1011,ローデータ!$B$12:$B$1011,1,ローデータ!$K$12:$K$1011,$F$21,ローデータ!$H$12:$H$1011,A144)</f>
        <v>9</v>
      </c>
      <c r="E144" s="91">
        <f>SUMIFS(ローデータ!$O$12:$O$1011,ローデータ!$B$12:$B$1011,1,ローデータ!$K$12:$K$1011,$F$21,ローデータ!$H$12:$H$1011,A144)</f>
        <v>1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10</v>
      </c>
      <c r="I144" s="94">
        <f>SUMIFS(ローデータ!$T$12:$T$1011,ローデータ!$B$12:$B$1011,1,ローデータ!$K$12:$K$1011,$F$21,ローデータ!$H$12:$H$1011,A144)</f>
        <v>0</v>
      </c>
      <c r="J144" s="91">
        <f>SUMIFS(ローデータ!$U$12:$U$1011,ローデータ!$B$12:$B$1011,1,ローデータ!$K$12:$K$1011,$F$21,ローデータ!$H$12:$H$1011,A144)</f>
        <v>7</v>
      </c>
      <c r="K144" s="91">
        <f>SUMIFS(ローデータ!$V$12:$V$1011,ローデータ!$B$12:$B$1011,1,ローデータ!$K$12:$K$1011,$F$21,ローデータ!$H$12:$H$1011,A144)</f>
        <v>4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4</v>
      </c>
      <c r="N144" s="91">
        <f>SUMIFS(ローデータ!$Y$12:$Y$1011,ローデータ!$B$12:$B$1011,1,ローデータ!$K$12:$K$1011,$F$21,ローデータ!$H$12:$H$1011,A144)</f>
        <v>2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17</v>
      </c>
    </row>
    <row r="145" spans="1:16" ht="14.1" customHeight="1" x14ac:dyDescent="0.15">
      <c r="A145" s="161">
        <v>3</v>
      </c>
      <c r="B145" s="50" t="s">
        <v>56</v>
      </c>
      <c r="C145" s="91">
        <f>SUMIFS(ローデータ!$M$12:$M$1011,ローデータ!$B$12:$B$1011,1,ローデータ!$K$12:$K$1011,$F$21,ローデータ!$H$12:$H$1011,A145)</f>
        <v>0</v>
      </c>
      <c r="D145" s="91">
        <f>SUMIFS(ローデータ!$N$12:$N$1011,ローデータ!$B$12:$B$1011,1,ローデータ!$K$12:$K$1011,$F$21,ローデータ!$H$12:$H$1011,A145)</f>
        <v>3</v>
      </c>
      <c r="E145" s="91">
        <f>SUMIFS(ローデータ!$O$12:$O$1011,ローデータ!$B$12:$B$1011,1,ローデータ!$K$12:$K$1011,$F$21,ローデータ!$H$12:$H$1011,A145)</f>
        <v>1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4</v>
      </c>
      <c r="I145" s="94">
        <f>SUMIFS(ローデータ!$T$12:$T$1011,ローデータ!$B$12:$B$1011,1,ローデータ!$K$12:$K$1011,$F$21,ローデータ!$H$12:$H$1011,A145)</f>
        <v>0</v>
      </c>
      <c r="J145" s="91">
        <f>SUMIFS(ローデータ!$U$12:$U$1011,ローデータ!$B$12:$B$1011,1,ローデータ!$K$12:$K$1011,$F$21,ローデータ!$H$12:$H$1011,A145)</f>
        <v>4</v>
      </c>
      <c r="K145" s="91">
        <f>SUMIFS(ローデータ!$V$12:$V$1011,ローデータ!$B$12:$B$1011,1,ローデータ!$K$12:$K$1011,$F$21,ローデータ!$H$12:$H$1011,A145)</f>
        <v>1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1</v>
      </c>
      <c r="N145" s="91">
        <f>SUMIFS(ローデータ!$Y$12:$Y$1011,ローデータ!$B$12:$B$1011,1,ローデータ!$K$12:$K$1011,$F$21,ローデータ!$H$12:$H$1011,A145)</f>
        <v>0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6</v>
      </c>
    </row>
    <row r="146" spans="1:16" ht="14.1" customHeight="1" x14ac:dyDescent="0.15">
      <c r="A146" s="161">
        <v>4</v>
      </c>
      <c r="B146" s="50" t="s">
        <v>57</v>
      </c>
      <c r="C146" s="91">
        <f>SUMIFS(ローデータ!$M$12:$M$1011,ローデータ!$B$12:$B$1011,1,ローデータ!$K$12:$K$1011,$F$21,ローデータ!$H$12:$H$1011,A146)</f>
        <v>2</v>
      </c>
      <c r="D146" s="91">
        <f>SUMIFS(ローデータ!$N$12:$N$1011,ローデータ!$B$12:$B$1011,1,ローデータ!$K$12:$K$1011,$F$21,ローデータ!$H$12:$H$1011,A146)</f>
        <v>1</v>
      </c>
      <c r="E146" s="91">
        <f>SUMIFS(ローデータ!$O$12:$O$1011,ローデータ!$B$12:$B$1011,1,ローデータ!$K$12:$K$1011,$F$21,ローデータ!$H$12:$H$1011,A146)</f>
        <v>0</v>
      </c>
      <c r="F146" s="92">
        <f>SUMIFS(ローデータ!$P$12:$P$1011,ローデータ!$B$12:$B$1011,1,ローデータ!$K$12:$K$1011,$F$21,ローデータ!$H$12:$H$1011,A146)</f>
        <v>0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3</v>
      </c>
      <c r="I146" s="94">
        <f>SUMIFS(ローデータ!$T$12:$T$1011,ローデータ!$B$12:$B$1011,1,ローデータ!$K$12:$K$1011,$F$21,ローデータ!$H$12:$H$1011,A146)</f>
        <v>1</v>
      </c>
      <c r="J146" s="91">
        <f>SUMIFS(ローデータ!$U$12:$U$1011,ローデータ!$B$12:$B$1011,1,ローデータ!$K$12:$K$1011,$F$21,ローデータ!$H$12:$H$1011,A146)</f>
        <v>1</v>
      </c>
      <c r="K146" s="91">
        <f>SUMIFS(ローデータ!$V$12:$V$1011,ローデータ!$B$12:$B$1011,1,ローデータ!$K$12:$K$1011,$F$21,ローデータ!$H$12:$H$1011,A146)</f>
        <v>0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0</v>
      </c>
      <c r="N146" s="91">
        <f>SUMIFS(ローデータ!$Y$12:$Y$1011,ローデータ!$B$12:$B$1011,1,ローデータ!$K$12:$K$1011,$F$21,ローデータ!$H$12:$H$1011,A146)</f>
        <v>0</v>
      </c>
      <c r="O146" s="91">
        <f>SUMIFS(ローデータ!$Z$12:$Z$1011,ローデータ!$B$12:$B$1011,1,ローデータ!$K$12:$K$1011,$F$21,ローデータ!$H$12:$H$1011,A146)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61">
        <v>5</v>
      </c>
      <c r="B147" s="50" t="s">
        <v>58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3</v>
      </c>
      <c r="E147" s="91">
        <f>SUMIFS(ローデータ!$O$12:$O$1011,ローデータ!$B$12:$B$1011,1,ローデータ!$K$12:$K$1011,$F$21,ローデータ!$H$12:$H$1011,A147)</f>
        <v>2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5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3</v>
      </c>
      <c r="K147" s="91">
        <f>SUMIFS(ローデータ!$V$12:$V$1011,ローデータ!$B$12:$B$1011,1,ローデータ!$K$12:$K$1011,$F$21,ローデータ!$H$12:$H$1011,A147)</f>
        <v>3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5</v>
      </c>
      <c r="N147" s="91">
        <f>SUMIFS(ローデータ!$Y$12:$Y$1011,ローデータ!$B$12:$B$1011,1,ローデータ!$K$12:$K$1011,$F$21,ローデータ!$H$12:$H$1011,A147)</f>
        <v>2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13</v>
      </c>
    </row>
    <row r="148" spans="1:16" ht="14.1" customHeight="1" x14ac:dyDescent="0.15">
      <c r="A148" s="161">
        <v>6</v>
      </c>
      <c r="B148" s="50" t="s">
        <v>59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0</v>
      </c>
      <c r="E148" s="91">
        <f>SUMIFS(ローデータ!$O$12:$O$1011,ローデータ!$B$12:$B$1011,1,ローデータ!$K$12:$K$1011,$F$21,ローデータ!$H$12:$H$1011,A148)</f>
        <v>0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0</v>
      </c>
      <c r="K148" s="91">
        <f>SUMIFS(ローデータ!$V$12:$V$1011,ローデータ!$B$12:$B$1011,1,ローデータ!$K$12:$K$1011,$F$21,ローデータ!$H$12:$H$1011,A148)</f>
        <v>0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0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61">
        <v>7</v>
      </c>
      <c r="B149" s="50" t="s">
        <v>60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0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0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61">
        <v>8</v>
      </c>
      <c r="B150" s="50" t="s">
        <v>61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0</v>
      </c>
      <c r="E150" s="91">
        <f>SUMIFS(ローデータ!$O$12:$O$1011,ローデータ!$B$12:$B$1011,1,ローデータ!$K$12:$K$1011,$F$21,ローデータ!$H$12:$H$1011,A150)</f>
        <v>1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1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59">
        <v>9</v>
      </c>
      <c r="B151" s="68" t="s">
        <v>62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2</v>
      </c>
      <c r="D152" s="56">
        <f>SUM(D143:D151)</f>
        <v>16</v>
      </c>
      <c r="E152" s="56">
        <f>SUM(E143:E151)</f>
        <v>5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23</v>
      </c>
      <c r="I152" s="56">
        <f t="shared" ref="I152:O152" si="15">SUM(I143:I151)</f>
        <v>1</v>
      </c>
      <c r="J152" s="56">
        <f t="shared" si="15"/>
        <v>15</v>
      </c>
      <c r="K152" s="56">
        <f t="shared" si="15"/>
        <v>9</v>
      </c>
      <c r="L152" s="56">
        <f t="shared" si="15"/>
        <v>0</v>
      </c>
      <c r="M152" s="56">
        <f t="shared" si="15"/>
        <v>10</v>
      </c>
      <c r="N152" s="56">
        <f t="shared" si="15"/>
        <v>4</v>
      </c>
      <c r="O152" s="56">
        <f t="shared" si="15"/>
        <v>0</v>
      </c>
      <c r="P152" s="56">
        <f t="shared" si="13"/>
        <v>39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217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168</v>
      </c>
      <c r="D155" s="165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63" t="s">
        <v>85</v>
      </c>
      <c r="C159" s="306" t="s">
        <v>87</v>
      </c>
      <c r="D159" s="307"/>
      <c r="E159" s="308"/>
      <c r="F159" s="211">
        <f>COUNTIFS(ローデータ!$B$12:$B$1011,1,ローデータ!$I$12:$I$1011,$C$14,ローデータ!$K$12:$K$1011,F157)</f>
        <v>225</v>
      </c>
      <c r="G159" s="213"/>
      <c r="H159" s="211">
        <f>COUNTIFS(ローデータ!$B$12:$B$1011,1,ローデータ!$I$12:$I$1011,$C$14,ローデータ!$K$12:$K$1011,H157)</f>
        <v>53</v>
      </c>
      <c r="I159" s="213"/>
      <c r="J159" s="211">
        <f>COUNTIFS(ローデータ!$B$12:$B$1011,1,ローデータ!$I$12:$I$1011,$C$14,ローデータ!$K$12:$K$1011,J157)</f>
        <v>18</v>
      </c>
      <c r="K159" s="212"/>
      <c r="L159" s="213"/>
      <c r="M159" s="56">
        <f t="shared" ref="M159:M171" si="16">SUM(F159:L159)</f>
        <v>296</v>
      </c>
    </row>
    <row r="160" spans="1:16" ht="14.1" customHeight="1" x14ac:dyDescent="0.15">
      <c r="A160" s="311"/>
      <c r="B160" s="316" t="s">
        <v>86</v>
      </c>
      <c r="C160" s="157">
        <v>1</v>
      </c>
      <c r="D160" s="304" t="s">
        <v>75</v>
      </c>
      <c r="E160" s="305"/>
      <c r="F160" s="211">
        <f>COUNTIFS(ローデータ!$B$12:$B$1011,1,ローデータ!$I$12:$I$1011,$B$14,ローデータ!$J$12:$J$1011,C160,ローデータ!$K$12:$K$1011,$F$157)</f>
        <v>0</v>
      </c>
      <c r="G160" s="213"/>
      <c r="H160" s="211">
        <f>COUNTIFS(ローデータ!$B$12:$B$1011,1,ローデータ!$I$12:$I$1011,$B$14,ローデータ!$J$12:$J$1011,C160,ローデータ!$K$12:$K$1011,$H$157)</f>
        <v>0</v>
      </c>
      <c r="I160" s="213"/>
      <c r="J160" s="211">
        <f>COUNTIFS(ローデータ!$B$12:$B$1011,1,ローデータ!$I$12:$I$1011,$B$14,ローデータ!$J$12:$J$1011,C160,ローデータ!$K$12:$K$1011,$J$157)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57">
        <v>2</v>
      </c>
      <c r="D161" s="304" t="s">
        <v>76</v>
      </c>
      <c r="E161" s="305"/>
      <c r="F161" s="211">
        <f>COUNTIFS(ローデータ!$B$12:$B$1011,1,ローデータ!$I$12:$I$1011,$B$14,ローデータ!$J$12:$J$1011,C161,ローデータ!$K$12:$K$1011,$F$157)</f>
        <v>0</v>
      </c>
      <c r="G161" s="213"/>
      <c r="H161" s="211">
        <f>COUNTIFS(ローデータ!$B$12:$B$1011,1,ローデータ!$I$12:$I$1011,$B$14,ローデータ!$J$12:$J$1011,C161,ローデータ!$K$12:$K$1011,$H$157)</f>
        <v>0</v>
      </c>
      <c r="I161" s="213"/>
      <c r="J161" s="211">
        <f>COUNTIFS(ローデータ!$B$12:$B$1011,1,ローデータ!$I$12:$I$1011,$B$14,ローデータ!$J$12:$J$1011,C161,ローデータ!$K$12:$K$1011,$J$157)</f>
        <v>1</v>
      </c>
      <c r="K161" s="212"/>
      <c r="L161" s="213"/>
      <c r="M161" s="56">
        <f t="shared" si="16"/>
        <v>1</v>
      </c>
    </row>
    <row r="162" spans="1:19" ht="14.1" customHeight="1" x14ac:dyDescent="0.15">
      <c r="A162" s="311"/>
      <c r="B162" s="317"/>
      <c r="C162" s="157">
        <v>3</v>
      </c>
      <c r="D162" s="304" t="s">
        <v>77</v>
      </c>
      <c r="E162" s="305"/>
      <c r="F162" s="211">
        <f>COUNTIFS(ローデータ!$B$12:$B$1011,1,ローデータ!$I$12:$I$1011,$B$14,ローデータ!$J$12:$J$1011,C162,ローデータ!$K$12:$K$1011,$F$157)</f>
        <v>0</v>
      </c>
      <c r="G162" s="213"/>
      <c r="H162" s="211">
        <f>COUNTIFS(ローデータ!$B$12:$B$1011,1,ローデータ!$I$12:$I$1011,$B$14,ローデータ!$J$12:$J$1011,C162,ローデータ!$K$12:$K$1011,$H$157)</f>
        <v>0</v>
      </c>
      <c r="I162" s="213"/>
      <c r="J162" s="211">
        <f>COUNTIFS(ローデータ!$B$12:$B$1011,1,ローデータ!$I$12:$I$1011,$B$14,ローデータ!$J$12:$J$1011,C162,ローデータ!$K$12:$K$1011,$J$157)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57">
        <v>4</v>
      </c>
      <c r="D163" s="304" t="s">
        <v>110</v>
      </c>
      <c r="E163" s="305"/>
      <c r="F163" s="211">
        <f>COUNTIFS(ローデータ!$B$12:$B$1011,1,ローデータ!$I$12:$I$1011,$B$14,ローデータ!$J$12:$J$1011,C163,ローデータ!$K$12:$K$1011,$F$157)</f>
        <v>0</v>
      </c>
      <c r="G163" s="213"/>
      <c r="H163" s="211">
        <f>COUNTIFS(ローデータ!$B$12:$B$1011,1,ローデータ!$I$12:$I$1011,$B$14,ローデータ!$J$12:$J$1011,C163,ローデータ!$K$12:$K$1011,$H$157)</f>
        <v>0</v>
      </c>
      <c r="I163" s="213"/>
      <c r="J163" s="211">
        <f>COUNTIFS(ローデータ!$B$12:$B$1011,1,ローデータ!$I$12:$I$1011,$B$14,ローデータ!$J$12:$J$1011,C163,ローデータ!$K$12:$K$1011,$J$157)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57">
        <v>5</v>
      </c>
      <c r="D164" s="304" t="s">
        <v>78</v>
      </c>
      <c r="E164" s="305"/>
      <c r="F164" s="211">
        <f>COUNTIFS(ローデータ!$B$12:$B$1011,1,ローデータ!$I$12:$I$1011,$B$14,ローデータ!$J$12:$J$1011,C164,ローデータ!$K$12:$K$1011,$F$157)</f>
        <v>0</v>
      </c>
      <c r="G164" s="213"/>
      <c r="H164" s="211">
        <f>COUNTIFS(ローデータ!$B$12:$B$1011,1,ローデータ!$I$12:$I$1011,$B$14,ローデータ!$J$12:$J$1011,C164,ローデータ!$K$12:$K$1011,$H$157)</f>
        <v>0</v>
      </c>
      <c r="I164" s="213"/>
      <c r="J164" s="211">
        <f>COUNTIFS(ローデータ!$B$12:$B$1011,1,ローデータ!$I$12:$I$1011,$B$14,ローデータ!$J$12:$J$1011,C164,ローデータ!$K$12:$K$1011,$J$157)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57">
        <v>6</v>
      </c>
      <c r="D165" s="304" t="s">
        <v>79</v>
      </c>
      <c r="E165" s="305"/>
      <c r="F165" s="211">
        <f>COUNTIFS(ローデータ!$B$12:$B$1011,1,ローデータ!$I$12:$I$1011,$B$14,ローデータ!$J$12:$J$1011,C165,ローデータ!$K$12:$K$1011,$F$157)</f>
        <v>0</v>
      </c>
      <c r="G165" s="213"/>
      <c r="H165" s="211">
        <f>COUNTIFS(ローデータ!$B$12:$B$1011,1,ローデータ!$I$12:$I$1011,$B$14,ローデータ!$J$12:$J$1011,C165,ローデータ!$K$12:$K$1011,$H$157)</f>
        <v>0</v>
      </c>
      <c r="I165" s="213"/>
      <c r="J165" s="211">
        <f>COUNTIFS(ローデータ!$B$12:$B$1011,1,ローデータ!$I$12:$I$1011,$B$14,ローデータ!$J$12:$J$1011,C165,ローデータ!$K$12:$K$1011,$J$157)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57">
        <v>7</v>
      </c>
      <c r="D166" s="304" t="s">
        <v>80</v>
      </c>
      <c r="E166" s="305"/>
      <c r="F166" s="211">
        <f>COUNTIFS(ローデータ!$B$12:$B$1011,1,ローデータ!$I$12:$I$1011,$B$14,ローデータ!$J$12:$J$1011,C166,ローデータ!$K$12:$K$1011,$F$157)</f>
        <v>0</v>
      </c>
      <c r="G166" s="213"/>
      <c r="H166" s="211">
        <f>COUNTIFS(ローデータ!$B$12:$B$1011,1,ローデータ!$I$12:$I$1011,$B$14,ローデータ!$J$12:$J$1011,C166,ローデータ!$K$12:$K$1011,$H$157)</f>
        <v>0</v>
      </c>
      <c r="I166" s="213"/>
      <c r="J166" s="211">
        <f>COUNTIFS(ローデータ!$B$12:$B$1011,1,ローデータ!$I$12:$I$1011,$B$14,ローデータ!$J$12:$J$1011,C166,ローデータ!$K$12:$K$1011,$J$157)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57">
        <v>8</v>
      </c>
      <c r="D167" s="304" t="s">
        <v>81</v>
      </c>
      <c r="E167" s="305"/>
      <c r="F167" s="211">
        <f>COUNTIFS(ローデータ!$B$12:$B$1011,1,ローデータ!$I$12:$I$1011,$B$14,ローデータ!$J$12:$J$1011,C167,ローデータ!$K$12:$K$1011,$F$157)</f>
        <v>0</v>
      </c>
      <c r="G167" s="213"/>
      <c r="H167" s="211">
        <f>COUNTIFS(ローデータ!$B$12:$B$1011,1,ローデータ!$I$12:$I$1011,$B$14,ローデータ!$J$12:$J$1011,C167,ローデータ!$K$12:$K$1011,$H$157)</f>
        <v>0</v>
      </c>
      <c r="I167" s="213"/>
      <c r="J167" s="211">
        <f>COUNTIFS(ローデータ!$B$12:$B$1011,1,ローデータ!$I$12:$I$1011,$B$14,ローデータ!$J$12:$J$1011,C167,ローデータ!$K$12:$K$1011,$J$157)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57">
        <v>9</v>
      </c>
      <c r="D168" s="304" t="s">
        <v>82</v>
      </c>
      <c r="E168" s="305"/>
      <c r="F168" s="211">
        <f>COUNTIFS(ローデータ!$B$12:$B$1011,1,ローデータ!$I$12:$I$1011,$B$14,ローデータ!$J$12:$J$1011,C168,ローデータ!$K$12:$K$1011,$F$157)</f>
        <v>0</v>
      </c>
      <c r="G168" s="213"/>
      <c r="H168" s="211">
        <f>COUNTIFS(ローデータ!$B$12:$B$1011,1,ローデータ!$I$12:$I$1011,$B$14,ローデータ!$J$12:$J$1011,C168,ローデータ!$K$12:$K$1011,$H$157)</f>
        <v>0</v>
      </c>
      <c r="I168" s="213"/>
      <c r="J168" s="211">
        <f>COUNTIFS(ローデータ!$B$12:$B$1011,1,ローデータ!$I$12:$I$1011,$B$14,ローデータ!$J$12:$J$1011,C168,ローデータ!$K$12:$K$1011,$J$157)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57">
        <v>10</v>
      </c>
      <c r="D169" s="304" t="s">
        <v>111</v>
      </c>
      <c r="E169" s="305"/>
      <c r="F169" s="211">
        <f>COUNTIFS(ローデータ!$B$12:$B$1011,1,ローデータ!$I$12:$I$1011,$B$14,ローデータ!$J$12:$J$1011,C169,ローデータ!$K$12:$K$1011,$F$157)</f>
        <v>0</v>
      </c>
      <c r="G169" s="213"/>
      <c r="H169" s="211">
        <f>COUNTIFS(ローデータ!$B$12:$B$1011,1,ローデータ!$I$12:$I$1011,$B$14,ローデータ!$J$12:$J$1011,C169,ローデータ!$K$12:$K$1011,$H$157)</f>
        <v>0</v>
      </c>
      <c r="I169" s="213"/>
      <c r="J169" s="211">
        <f>COUNTIFS(ローデータ!$B$12:$B$1011,1,ローデータ!$I$12:$I$1011,$B$14,ローデータ!$J$12:$J$1011,C169,ローデータ!$K$12:$K$1011,$J$157)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57">
        <v>11</v>
      </c>
      <c r="D170" s="304" t="s">
        <v>83</v>
      </c>
      <c r="E170" s="305"/>
      <c r="F170" s="211">
        <f>COUNTIFS(ローデータ!$B$12:$B$1011,1,ローデータ!$I$12:$I$1011,$B$14,ローデータ!$J$12:$J$1011,C170,ローデータ!$K$12:$K$1011,$F$157)</f>
        <v>0</v>
      </c>
      <c r="G170" s="213"/>
      <c r="H170" s="211">
        <f>COUNTIFS(ローデータ!$B$12:$B$1011,1,ローデータ!$I$12:$I$1011,$B$14,ローデータ!$J$12:$J$1011,C170,ローデータ!$K$12:$K$1011,$H$157)</f>
        <v>0</v>
      </c>
      <c r="I170" s="213"/>
      <c r="J170" s="211">
        <f>COUNTIFS(ローデータ!$B$12:$B$1011,1,ローデータ!$I$12:$I$1011,$B$14,ローデータ!$J$12:$J$1011,C170,ローデータ!$K$12:$K$1011,$J$157)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225</v>
      </c>
      <c r="G171" s="213"/>
      <c r="H171" s="211">
        <f>SUM(H159:I170)</f>
        <v>53</v>
      </c>
      <c r="I171" s="213"/>
      <c r="J171" s="211">
        <f>SUM(J159:L170)</f>
        <v>19</v>
      </c>
      <c r="K171" s="212"/>
      <c r="L171" s="213"/>
      <c r="M171" s="56">
        <f t="shared" si="16"/>
        <v>297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184</v>
      </c>
      <c r="B174" s="40" t="s">
        <v>112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COUNTIFS(ローデータ!$B$12:$B$1011,1,ローデータ!$I$12:$I$1011,$C$14,ローデータ!$K$12:$K$1011,$B$21,ローデータ!$L$12:$L$1011,F176)</f>
        <v>181</v>
      </c>
      <c r="G179" s="56">
        <f>COUNTIFS(ローデータ!$B$12:$B$1011,1,ローデータ!$I$12:$I$1011,$C$14,ローデータ!$K$12:$K$1011,$B$21,ローデータ!$L$12:$L$1011,G176)</f>
        <v>35</v>
      </c>
      <c r="H179" s="56">
        <f>COUNTIFS(ローデータ!$B$12:$B$1011,1,ローデータ!$I$12:$I$1011,$C$14,ローデータ!$K$12:$K$1011,$B$21,ローデータ!$L$12:$L$1011,H176)</f>
        <v>5</v>
      </c>
      <c r="I179" s="56">
        <f>COUNTIFS(ローデータ!$B$12:$B$1011,1,ローデータ!$I$12:$I$1011,$C$14,ローデータ!$K$12:$K$1011,$B$21,ローデータ!$L$12:$L$1011,I176)</f>
        <v>2</v>
      </c>
      <c r="J179" s="56">
        <f>COUNTIFS(ローデータ!$B$12:$B$1011,1,ローデータ!$I$12:$I$1011,$C$14,ローデータ!$K$12:$K$1011,$B$21,ローデータ!$L$12:$L$1011,J176)</f>
        <v>0</v>
      </c>
      <c r="K179" s="107">
        <f t="shared" ref="K179:K191" si="17">SUM(F179:J179)</f>
        <v>223</v>
      </c>
      <c r="L179" s="9"/>
    </row>
    <row r="180" spans="1:13" ht="14.1" customHeight="1" x14ac:dyDescent="0.15">
      <c r="A180" s="311"/>
      <c r="B180" s="316" t="s">
        <v>86</v>
      </c>
      <c r="C180" s="157">
        <v>1</v>
      </c>
      <c r="D180" s="304" t="s">
        <v>75</v>
      </c>
      <c r="E180" s="305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57">
        <v>2</v>
      </c>
      <c r="D181" s="304" t="s">
        <v>76</v>
      </c>
      <c r="E181" s="305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57">
        <v>3</v>
      </c>
      <c r="D182" s="304" t="s">
        <v>77</v>
      </c>
      <c r="E182" s="305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57">
        <v>4</v>
      </c>
      <c r="D183" s="304" t="s">
        <v>110</v>
      </c>
      <c r="E183" s="305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57">
        <v>5</v>
      </c>
      <c r="D184" s="304" t="s">
        <v>78</v>
      </c>
      <c r="E184" s="305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57">
        <v>6</v>
      </c>
      <c r="D185" s="304" t="s">
        <v>79</v>
      </c>
      <c r="E185" s="305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57">
        <v>7</v>
      </c>
      <c r="D186" s="304" t="s">
        <v>80</v>
      </c>
      <c r="E186" s="305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57">
        <v>8</v>
      </c>
      <c r="D187" s="304" t="s">
        <v>81</v>
      </c>
      <c r="E187" s="305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57">
        <v>9</v>
      </c>
      <c r="D188" s="304" t="s">
        <v>82</v>
      </c>
      <c r="E188" s="305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57">
        <v>10</v>
      </c>
      <c r="D189" s="304" t="s">
        <v>111</v>
      </c>
      <c r="E189" s="305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57">
        <v>11</v>
      </c>
      <c r="D190" s="304" t="s">
        <v>83</v>
      </c>
      <c r="E190" s="305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181</v>
      </c>
      <c r="G191" s="56">
        <f>SUM(G179:G190)</f>
        <v>35</v>
      </c>
      <c r="H191" s="56">
        <f>SUM(H179:H190)</f>
        <v>5</v>
      </c>
      <c r="I191" s="56">
        <f>SUM(I179:I190)</f>
        <v>2</v>
      </c>
      <c r="J191" s="56">
        <f>SUM(J179:J190)</f>
        <v>0</v>
      </c>
      <c r="K191" s="107">
        <f t="shared" si="17"/>
        <v>223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185</v>
      </c>
      <c r="B193" s="40" t="s">
        <v>165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SUMIFS(ローデータ!M12:M1011,ローデータ!$B$12:$B$1011,1,ローデータ!$I$12:$I$1011,$C$14,ローデータ!$K$12:$K$1011,$B$21)</f>
        <v>38</v>
      </c>
      <c r="G198" s="90">
        <f>SUMIFS(ローデータ!N12:N1011,ローデータ!$B$12:$B$1011,1,ローデータ!$I$12:$I$1011,$C$14,ローデータ!$K$12:$K$1011,$B$21)</f>
        <v>83</v>
      </c>
      <c r="H198" s="90">
        <f>SUMIFS(ローデータ!O12:O1011,ローデータ!$B$12:$B$1011,1,ローデータ!$I$12:$I$1011,$C$14,ローデータ!$K$12:$K$1011,$B$21)</f>
        <v>50</v>
      </c>
      <c r="I198" s="90">
        <f>SUMIFS(ローデータ!P12:P1011,ローデータ!$B$12:$B$1011,1,ローデータ!$I$12:$I$1011,$C$14,ローデータ!$K$12:$K$1011,$B$21)</f>
        <v>68</v>
      </c>
      <c r="J198" s="90">
        <f>SUMIFS(ローデータ!Q12:Q1011,ローデータ!$B$12:$B$1011,1,ローデータ!$I$12:$I$1011,$C$14,ローデータ!$K$12:$K$1011,$B$21)</f>
        <v>2</v>
      </c>
      <c r="K198" s="119">
        <f>SUM(F198:J198)</f>
        <v>241</v>
      </c>
      <c r="L198" s="9"/>
    </row>
    <row r="199" spans="1:18" ht="14.1" customHeight="1" x14ac:dyDescent="0.15">
      <c r="A199" s="311"/>
      <c r="B199" s="316" t="s">
        <v>86</v>
      </c>
      <c r="C199" s="157">
        <v>1</v>
      </c>
      <c r="D199" s="304" t="s">
        <v>75</v>
      </c>
      <c r="E199" s="305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57">
        <v>2</v>
      </c>
      <c r="D200" s="304" t="s">
        <v>76</v>
      </c>
      <c r="E200" s="305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57">
        <v>3</v>
      </c>
      <c r="D201" s="304" t="s">
        <v>77</v>
      </c>
      <c r="E201" s="305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57">
        <v>4</v>
      </c>
      <c r="D202" s="304" t="s">
        <v>110</v>
      </c>
      <c r="E202" s="305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57">
        <v>5</v>
      </c>
      <c r="D203" s="304" t="s">
        <v>78</v>
      </c>
      <c r="E203" s="305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57">
        <v>6</v>
      </c>
      <c r="D204" s="304" t="s">
        <v>79</v>
      </c>
      <c r="E204" s="305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57">
        <v>7</v>
      </c>
      <c r="D205" s="304" t="s">
        <v>80</v>
      </c>
      <c r="E205" s="305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57">
        <v>8</v>
      </c>
      <c r="D206" s="304" t="s">
        <v>81</v>
      </c>
      <c r="E206" s="305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57">
        <v>9</v>
      </c>
      <c r="D207" s="304" t="s">
        <v>82</v>
      </c>
      <c r="E207" s="305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57">
        <v>10</v>
      </c>
      <c r="D208" s="304" t="s">
        <v>111</v>
      </c>
      <c r="E208" s="305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57">
        <v>11</v>
      </c>
      <c r="D209" s="304" t="s">
        <v>83</v>
      </c>
      <c r="E209" s="305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38</v>
      </c>
      <c r="G210" s="95">
        <f t="shared" ref="G210:I210" si="19">SUM(G198:G209)</f>
        <v>83</v>
      </c>
      <c r="H210" s="95">
        <f>SUM(H198:H209)</f>
        <v>50</v>
      </c>
      <c r="I210" s="95">
        <f t="shared" si="19"/>
        <v>68</v>
      </c>
      <c r="J210" s="95">
        <f>SUM(J198:J209)</f>
        <v>2</v>
      </c>
      <c r="K210" s="119">
        <f t="shared" si="18"/>
        <v>241</v>
      </c>
      <c r="L210" s="9"/>
    </row>
    <row r="211" spans="1:18" ht="14.1" customHeight="1" x14ac:dyDescent="0.15">
      <c r="A211" s="165" t="s">
        <v>161</v>
      </c>
      <c r="B211" s="40" t="s">
        <v>219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54">
        <v>1</v>
      </c>
      <c r="G214" s="154">
        <v>2</v>
      </c>
      <c r="H214" s="15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60" t="s">
        <v>67</v>
      </c>
      <c r="G215" s="160" t="s">
        <v>66</v>
      </c>
      <c r="H215" s="160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COUNTIFS(ローデータ!$B$12:$B$1011,1,ローデータ!$I$12:$I$1011,$C$14,ローデータ!$K$12:$K$1011,$D$21,ローデータ!$S$12:$S$1011,F214)</f>
        <v>42</v>
      </c>
      <c r="G216" s="56">
        <f>COUNTIFS(ローデータ!$B$12:$B$1011,1,ローデータ!$I$12:$I$1011,$C$14,ローデータ!$K$12:$K$1011,$D$21,ローデータ!$S$12:$S$1011,G214)</f>
        <v>6</v>
      </c>
      <c r="H216" s="56">
        <f>COUNTIFS(ローデータ!$B$12:$B$1011,1,ローデータ!$I$12:$I$1011,$C$14,ローデータ!$K$12:$K$1011,$D$21,ローデータ!$S$12:$S$1011,H214)</f>
        <v>4</v>
      </c>
      <c r="I216" s="56">
        <f>SUM(F216:H216)</f>
        <v>52</v>
      </c>
    </row>
    <row r="217" spans="1:18" ht="14.1" customHeight="1" x14ac:dyDescent="0.15">
      <c r="A217" s="311"/>
      <c r="B217" s="316" t="s">
        <v>86</v>
      </c>
      <c r="C217" s="157">
        <v>1</v>
      </c>
      <c r="D217" s="304" t="s">
        <v>75</v>
      </c>
      <c r="E217" s="305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57">
        <v>2</v>
      </c>
      <c r="D218" s="304" t="s">
        <v>76</v>
      </c>
      <c r="E218" s="305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57">
        <v>3</v>
      </c>
      <c r="D219" s="304" t="s">
        <v>77</v>
      </c>
      <c r="E219" s="305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57">
        <v>4</v>
      </c>
      <c r="D220" s="304" t="s">
        <v>110</v>
      </c>
      <c r="E220" s="305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57">
        <v>5</v>
      </c>
      <c r="D221" s="304" t="s">
        <v>78</v>
      </c>
      <c r="E221" s="305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57">
        <v>6</v>
      </c>
      <c r="D222" s="304" t="s">
        <v>79</v>
      </c>
      <c r="E222" s="305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57">
        <v>7</v>
      </c>
      <c r="D223" s="304" t="s">
        <v>80</v>
      </c>
      <c r="E223" s="305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57">
        <v>8</v>
      </c>
      <c r="D224" s="304" t="s">
        <v>81</v>
      </c>
      <c r="E224" s="305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57">
        <v>9</v>
      </c>
      <c r="D225" s="304" t="s">
        <v>82</v>
      </c>
      <c r="E225" s="305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57">
        <v>10</v>
      </c>
      <c r="D226" s="304" t="s">
        <v>111</v>
      </c>
      <c r="E226" s="305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57">
        <v>11</v>
      </c>
      <c r="D227" s="304" t="s">
        <v>83</v>
      </c>
      <c r="E227" s="305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42</v>
      </c>
      <c r="G228" s="56">
        <f>SUM(G216:G227)</f>
        <v>6</v>
      </c>
      <c r="H228" s="56">
        <f>SUM(H216:H227)</f>
        <v>4</v>
      </c>
      <c r="I228" s="56">
        <f t="shared" si="20"/>
        <v>52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SUMIFS(ローデータ!T12:T1011,ローデータ!$B$12:$B$1011,1,ローデータ!$I$12:$I$1011,$C$14,ローデータ!$K$12:$K$1011,$D$21)</f>
        <v>7</v>
      </c>
      <c r="G234" s="90">
        <f>SUMIFS(ローデータ!U12:U1011,ローデータ!$B$12:$B$1011,1,ローデータ!$I$12:$I$1011,$C$14,ローデータ!$K$12:$K$1011,$D$21)</f>
        <v>29</v>
      </c>
      <c r="H234" s="90">
        <f>SUMIFS(ローデータ!V12:V1011,ローデータ!$B$12:$B$1011,1,ローデータ!$I$12:$I$1011,$C$14,ローデータ!$K$12:$K$1011,$D$21)</f>
        <v>0</v>
      </c>
      <c r="I234" s="90">
        <f>SUMIFS(ローデータ!W12:W1011,ローデータ!$B$12:$B$1011,1,ローデータ!$I$12:$I$1011,$C$14,ローデータ!$K$12:$K$1011,$D$21)</f>
        <v>0</v>
      </c>
      <c r="J234" s="90">
        <f>SUMIFS(ローデータ!X12:X1011,ローデータ!$B$12:$B$1011,1,ローデータ!$I$12:$I$1011,$C$14,ローデータ!$K$12:$K$1011,$D$21)</f>
        <v>15</v>
      </c>
      <c r="K234" s="90">
        <f>SUMIFS(ローデータ!Y12:Y1011,ローデータ!$B$12:$B$1011,1,ローデータ!$I$12:$I$1011,$C$14,ローデータ!$K$12:$K$1011,$D$21)</f>
        <v>19</v>
      </c>
      <c r="L234" s="90">
        <f>SUMIFS(ローデータ!Z12:Z1011,ローデータ!$B$12:$B$1011,1,ローデータ!$I$12:$I$1011,$C$14,ローデータ!$K$12:$K$1011,$D$21)</f>
        <v>2</v>
      </c>
      <c r="M234" s="56">
        <f t="shared" ref="M234:M246" si="21">SUM(F234:L234)</f>
        <v>72</v>
      </c>
    </row>
    <row r="235" spans="1:14" ht="14.1" customHeight="1" x14ac:dyDescent="0.15">
      <c r="A235" s="311"/>
      <c r="B235" s="316" t="s">
        <v>86</v>
      </c>
      <c r="C235" s="157">
        <v>1</v>
      </c>
      <c r="D235" s="304" t="s">
        <v>75</v>
      </c>
      <c r="E235" s="305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57">
        <v>2</v>
      </c>
      <c r="D236" s="304" t="s">
        <v>76</v>
      </c>
      <c r="E236" s="305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0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57">
        <v>3</v>
      </c>
      <c r="D237" s="304" t="s">
        <v>77</v>
      </c>
      <c r="E237" s="305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57">
        <v>4</v>
      </c>
      <c r="D238" s="304" t="s">
        <v>110</v>
      </c>
      <c r="E238" s="305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57">
        <v>5</v>
      </c>
      <c r="D239" s="304" t="s">
        <v>78</v>
      </c>
      <c r="E239" s="305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57">
        <v>6</v>
      </c>
      <c r="D240" s="304" t="s">
        <v>79</v>
      </c>
      <c r="E240" s="305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57">
        <v>7</v>
      </c>
      <c r="D241" s="304" t="s">
        <v>80</v>
      </c>
      <c r="E241" s="305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57">
        <v>8</v>
      </c>
      <c r="D242" s="304" t="s">
        <v>81</v>
      </c>
      <c r="E242" s="305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57">
        <v>9</v>
      </c>
      <c r="D243" s="304" t="s">
        <v>82</v>
      </c>
      <c r="E243" s="305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57">
        <v>10</v>
      </c>
      <c r="D244" s="304" t="s">
        <v>111</v>
      </c>
      <c r="E244" s="305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57">
        <v>11</v>
      </c>
      <c r="D245" s="304" t="s">
        <v>83</v>
      </c>
      <c r="E245" s="305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7</v>
      </c>
      <c r="G246" s="95">
        <f t="shared" ref="G246:L246" si="22">SUM(G234:G245)</f>
        <v>29</v>
      </c>
      <c r="H246" s="95">
        <f t="shared" si="22"/>
        <v>0</v>
      </c>
      <c r="I246" s="95">
        <f>SUM(I234:I245)</f>
        <v>0</v>
      </c>
      <c r="J246" s="95">
        <f t="shared" si="22"/>
        <v>15</v>
      </c>
      <c r="K246" s="95">
        <f>SUM(K234:K245)</f>
        <v>19</v>
      </c>
      <c r="L246" s="95">
        <f t="shared" si="22"/>
        <v>2</v>
      </c>
      <c r="M246" s="56">
        <f t="shared" si="21"/>
        <v>72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COUNTIFS(ローデータ!$B$12:$B$1011,1,ローデータ!$I$12:$I$1011,$C$14,ローデータ!$K$12:$K$1011,$F$21,ローデータ!$L$12:$L$1011,F251)</f>
        <v>16</v>
      </c>
      <c r="G254" s="56">
        <f>COUNTIFS(ローデータ!$B$12:$B$1011,1,ローデータ!$I$12:$I$1011,$C$14,ローデータ!$K$12:$K$1011,$F$21,ローデータ!$L$12:$L$1011,G251)</f>
        <v>2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18</v>
      </c>
      <c r="L254" s="56">
        <f>COUNTIFS(ローデータ!$B$12:$B$1011,1,ローデータ!$I$12:$I$1011,$C$14,ローデータ!$K$12:$K$1011,$F$21,ローデータ!$S$12:$S$1011,L251)</f>
        <v>16</v>
      </c>
      <c r="M254" s="56">
        <f>COUNTIFS(ローデータ!$B$12:$B$1011,1,ローデータ!$I$12:$I$1011,$C$14,ローデータ!$K$12:$K$1011,$F$21,ローデータ!$S$12:$S$1011,M251)</f>
        <v>2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18</v>
      </c>
    </row>
    <row r="255" spans="1:17" ht="14.1" customHeight="1" x14ac:dyDescent="0.15">
      <c r="A255" s="341"/>
      <c r="B255" s="343" t="s">
        <v>86</v>
      </c>
      <c r="C255" s="157">
        <v>1</v>
      </c>
      <c r="D255" s="304" t="s">
        <v>75</v>
      </c>
      <c r="E255" s="308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57">
        <v>2</v>
      </c>
      <c r="D256" s="304" t="s">
        <v>76</v>
      </c>
      <c r="E256" s="308"/>
      <c r="F256" s="56">
        <f>COUNTIFS(ローデータ!$B$12:$B$1011,1,ローデータ!$I$12:$I$1011,$B$14,ローデータ!$J$12:$J$1011,C256,ローデータ!$K$12:$K$1011,$F$21,ローデータ!$L$12:$L$1011,$F$251)</f>
        <v>1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1</v>
      </c>
      <c r="L256" s="56">
        <f>COUNTIFS(ローデータ!$B$12:$B$1011,1,ローデータ!$I$12:$I$1011,$B$14,ローデータ!$J$12:$J$1011,C256,ローデータ!$K$12:$K$1011,$F$21,ローデータ!$S$12:$S$1011,$L$251)</f>
        <v>1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1</v>
      </c>
    </row>
    <row r="257" spans="1:19" ht="14.1" customHeight="1" x14ac:dyDescent="0.15">
      <c r="A257" s="341"/>
      <c r="B257" s="317"/>
      <c r="C257" s="157">
        <v>3</v>
      </c>
      <c r="D257" s="304" t="s">
        <v>77</v>
      </c>
      <c r="E257" s="308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57">
        <v>4</v>
      </c>
      <c r="D258" s="304" t="s">
        <v>110</v>
      </c>
      <c r="E258" s="305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57">
        <v>5</v>
      </c>
      <c r="D259" s="304" t="s">
        <v>78</v>
      </c>
      <c r="E259" s="308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57">
        <v>6</v>
      </c>
      <c r="D260" s="304" t="s">
        <v>79</v>
      </c>
      <c r="E260" s="308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57">
        <v>7</v>
      </c>
      <c r="D261" s="304" t="s">
        <v>80</v>
      </c>
      <c r="E261" s="308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57">
        <v>8</v>
      </c>
      <c r="D262" s="304" t="s">
        <v>81</v>
      </c>
      <c r="E262" s="308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57">
        <v>9</v>
      </c>
      <c r="D263" s="304" t="s">
        <v>82</v>
      </c>
      <c r="E263" s="308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57">
        <v>10</v>
      </c>
      <c r="D264" s="304" t="s">
        <v>111</v>
      </c>
      <c r="E264" s="305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57">
        <v>11</v>
      </c>
      <c r="D265" s="304" t="s">
        <v>83</v>
      </c>
      <c r="E265" s="308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17</v>
      </c>
      <c r="G266" s="56">
        <f t="shared" ref="G266" si="25">SUM(G254:G265)</f>
        <v>2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19</v>
      </c>
      <c r="L266" s="95">
        <f>SUM(L254:L265)</f>
        <v>17</v>
      </c>
      <c r="M266" s="95">
        <f>SUM(M254:M265)</f>
        <v>2</v>
      </c>
      <c r="N266" s="95">
        <f>SUM(N254:N265)</f>
        <v>0</v>
      </c>
      <c r="O266" s="56">
        <f>SUM(L266:N266)</f>
        <v>19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SUMIFS(ローデータ!M86:M1085,ローデータ!$B$12:$B$1011,1,ローデータ!$I$12:$I$1011,$C$14,ローデータ!$K$12:$K$1011,$F$21)</f>
        <v>2</v>
      </c>
      <c r="G272" s="90">
        <f>SUMIFS(ローデータ!N86:N1085,ローデータ!$B$12:$B$1011,1,ローデータ!$I$12:$I$1011,$C$14,ローデータ!$K$12:$K$1011,$F$21)</f>
        <v>4</v>
      </c>
      <c r="H272" s="90">
        <f>SUMIFS(ローデータ!O86:O1085,ローデータ!$B$12:$B$1011,1,ローデータ!$I$12:$I$1011,$C$14,ローデータ!$K$12:$K$1011,$F$21)</f>
        <v>2</v>
      </c>
      <c r="I272" s="90">
        <f>SUMIFS(ローデータ!P86:P1085,ローデータ!$B$12:$B$1011,1,ローデータ!$I$12:$I$1011,$C$14,ローデータ!$K$12:$K$1011,$F$21)</f>
        <v>7</v>
      </c>
      <c r="J272" s="90">
        <f>SUMIFS(ローデータ!Q86:Q1085,ローデータ!$B$12:$B$1011,1,ローデータ!$I$12:$I$1011,$C$14,ローデータ!$K$12:$K$1011,$F$21)</f>
        <v>0</v>
      </c>
      <c r="K272" s="96">
        <f>SUM(F272:J272)</f>
        <v>15</v>
      </c>
      <c r="L272" s="95">
        <f>SUMIFS(ローデータ!$T$12:$T$1011,ローデータ!$B$12:$B$1011,1,ローデータ!$I$12:$I$1011,$C$14,ローデータ!$K$12:$K$1011,$F$21)</f>
        <v>1</v>
      </c>
      <c r="M272" s="95">
        <f>SUMIFS(ローデータ!$U$12:$U$1011,ローデータ!$B$12:$B$1011,1,ローデータ!$I$12:$I$1011,$C$14,ローデータ!$K$12:$K$1011,$F$21)</f>
        <v>14</v>
      </c>
      <c r="N272" s="95">
        <f>SUMIFS(ローデータ!$V$12:$V$1011,ローデータ!$B$12:$B$1011,1,ローデータ!$I$12:$I$1011,$C$14,ローデータ!$K$12:$K$1011,$F$21)</f>
        <v>7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6</v>
      </c>
      <c r="Q272" s="95">
        <f>SUMIFS(ローデータ!$Y$12:$Y$1011,ローデータ!$B$12:$B$1011,1,ローデータ!$I$12:$I$1011,$C$14,ローデータ!$K$12:$K$1011,$F$21)</f>
        <v>2</v>
      </c>
      <c r="R272" s="95">
        <f>SUMIFS(ローデータ!$Z$12:$Z$1011,ローデータ!$B$12:$B$1011,1,ローデータ!$I$12:$I$1011,$C$14,ローデータ!$K$12:$K$1011,$F$21)</f>
        <v>0</v>
      </c>
      <c r="S272" s="56">
        <f>SUM(L272:R272)</f>
        <v>30</v>
      </c>
    </row>
    <row r="273" spans="1:19" ht="14.1" customHeight="1" x14ac:dyDescent="0.15">
      <c r="A273" s="311"/>
      <c r="B273" s="316" t="s">
        <v>86</v>
      </c>
      <c r="C273" s="157">
        <v>1</v>
      </c>
      <c r="D273" s="304" t="s">
        <v>75</v>
      </c>
      <c r="E273" s="305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57">
        <v>2</v>
      </c>
      <c r="D274" s="304" t="s">
        <v>76</v>
      </c>
      <c r="E274" s="305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1</v>
      </c>
      <c r="H274" s="56">
        <f>SUMIFS(ローデータ!$O$12:$O$1011,ローデータ!$B$12:$B$1011,1,ローデータ!$I$12:$I$1011,$B$14,ローデータ!$J$12:$J$1011,C274,ローデータ!$K$12:$K$1011,$F$21)</f>
        <v>1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2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1</v>
      </c>
      <c r="N274" s="95">
        <f>SUMIFS(ローデータ!$V$12:$V$1011,ローデータ!$B$12:$B$1011,1,ローデータ!$I$12:$I$1011,$B$14,ローデータ!$J$12:$J$1011,C274,ローデータ!$K$12:$K$1011,$F$21)</f>
        <v>2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4</v>
      </c>
      <c r="Q274" s="95">
        <f>SUMIFS(ローデータ!$Y$12:$Y$1011,ローデータ!$B$12:$B$1011,1,ローデータ!$I$12:$I$1011,$B$14,ローデータ!$J$12:$J$1011,C274,ローデータ!$K$12:$K$1011,$F$21)</f>
        <v>2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9</v>
      </c>
    </row>
    <row r="275" spans="1:19" ht="14.1" customHeight="1" x14ac:dyDescent="0.15">
      <c r="A275" s="311"/>
      <c r="B275" s="317"/>
      <c r="C275" s="157">
        <v>3</v>
      </c>
      <c r="D275" s="304" t="s">
        <v>77</v>
      </c>
      <c r="E275" s="305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57">
        <v>4</v>
      </c>
      <c r="D276" s="319" t="s">
        <v>110</v>
      </c>
      <c r="E276" s="320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57">
        <v>5</v>
      </c>
      <c r="D277" s="304" t="s">
        <v>78</v>
      </c>
      <c r="E277" s="305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57">
        <v>6</v>
      </c>
      <c r="D278" s="304" t="s">
        <v>79</v>
      </c>
      <c r="E278" s="305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57">
        <v>7</v>
      </c>
      <c r="D279" s="304" t="s">
        <v>80</v>
      </c>
      <c r="E279" s="305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57">
        <v>8</v>
      </c>
      <c r="D280" s="304" t="s">
        <v>81</v>
      </c>
      <c r="E280" s="305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57">
        <v>9</v>
      </c>
      <c r="D281" s="304" t="s">
        <v>82</v>
      </c>
      <c r="E281" s="305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57">
        <v>10</v>
      </c>
      <c r="D282" s="304" t="s">
        <v>111</v>
      </c>
      <c r="E282" s="305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57">
        <v>11</v>
      </c>
      <c r="D283" s="304" t="s">
        <v>83</v>
      </c>
      <c r="E283" s="305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2</v>
      </c>
      <c r="G284" s="56">
        <f t="shared" ref="G284:J284" si="28">SUM(G272:G283)</f>
        <v>5</v>
      </c>
      <c r="H284" s="56">
        <f t="shared" si="28"/>
        <v>3</v>
      </c>
      <c r="I284" s="56">
        <f t="shared" si="28"/>
        <v>7</v>
      </c>
      <c r="J284" s="56">
        <f t="shared" si="28"/>
        <v>0</v>
      </c>
      <c r="K284" s="96">
        <f t="shared" si="26"/>
        <v>17</v>
      </c>
      <c r="L284" s="95">
        <f>SUM(L272:L283)</f>
        <v>1</v>
      </c>
      <c r="M284" s="95">
        <f t="shared" ref="M284:R284" si="29">SUM(M272:M283)</f>
        <v>15</v>
      </c>
      <c r="N284" s="95">
        <f t="shared" si="29"/>
        <v>9</v>
      </c>
      <c r="O284" s="95">
        <f t="shared" si="29"/>
        <v>0</v>
      </c>
      <c r="P284" s="95">
        <f t="shared" si="29"/>
        <v>10</v>
      </c>
      <c r="Q284" s="95">
        <f t="shared" si="29"/>
        <v>4</v>
      </c>
      <c r="R284" s="95">
        <f t="shared" si="29"/>
        <v>0</v>
      </c>
      <c r="S284" s="56">
        <f t="shared" si="27"/>
        <v>39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64">
        <v>2</v>
      </c>
      <c r="Q3" s="415" t="s">
        <v>55</v>
      </c>
      <c r="R3" s="416"/>
      <c r="S3" s="416"/>
      <c r="T3" s="419"/>
      <c r="U3" s="164">
        <v>3</v>
      </c>
      <c r="V3" s="415" t="s">
        <v>56</v>
      </c>
      <c r="W3" s="416"/>
      <c r="X3" s="416"/>
      <c r="Y3" s="419"/>
      <c r="Z3" s="164">
        <v>4</v>
      </c>
      <c r="AA3" s="415" t="s">
        <v>57</v>
      </c>
      <c r="AB3" s="416"/>
      <c r="AC3" s="416"/>
      <c r="AD3" s="419"/>
      <c r="AE3" s="164">
        <v>5</v>
      </c>
      <c r="AF3" s="415" t="s">
        <v>58</v>
      </c>
      <c r="AG3" s="416"/>
      <c r="AH3" s="416"/>
      <c r="AI3" s="419"/>
      <c r="AJ3" s="164">
        <v>6</v>
      </c>
      <c r="AK3" s="415" t="s">
        <v>134</v>
      </c>
      <c r="AL3" s="416"/>
      <c r="AM3" s="416"/>
      <c r="AN3" s="419"/>
      <c r="AO3" s="164">
        <v>7</v>
      </c>
      <c r="AP3" s="415" t="s">
        <v>135</v>
      </c>
      <c r="AQ3" s="416"/>
      <c r="AR3" s="416"/>
      <c r="AS3" s="419"/>
      <c r="AT3" s="164">
        <v>8</v>
      </c>
      <c r="AU3" s="415" t="s">
        <v>61</v>
      </c>
      <c r="AV3" s="416"/>
      <c r="AW3" s="416"/>
      <c r="AX3" s="419"/>
      <c r="AY3" s="164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64">
        <v>2</v>
      </c>
      <c r="Q13" s="415" t="s">
        <v>55</v>
      </c>
      <c r="R13" s="416"/>
      <c r="S13" s="416"/>
      <c r="T13" s="419"/>
      <c r="U13" s="164">
        <v>3</v>
      </c>
      <c r="V13" s="415" t="s">
        <v>56</v>
      </c>
      <c r="W13" s="416"/>
      <c r="X13" s="416"/>
      <c r="Y13" s="419"/>
      <c r="Z13" s="164">
        <v>4</v>
      </c>
      <c r="AA13" s="415" t="s">
        <v>57</v>
      </c>
      <c r="AB13" s="416"/>
      <c r="AC13" s="416"/>
      <c r="AD13" s="419"/>
      <c r="AE13" s="164">
        <v>5</v>
      </c>
      <c r="AF13" s="415" t="s">
        <v>58</v>
      </c>
      <c r="AG13" s="416"/>
      <c r="AH13" s="416"/>
      <c r="AI13" s="419"/>
      <c r="AJ13" s="164">
        <v>6</v>
      </c>
      <c r="AK13" s="415" t="s">
        <v>134</v>
      </c>
      <c r="AL13" s="416"/>
      <c r="AM13" s="416"/>
      <c r="AN13" s="419"/>
      <c r="AO13" s="164">
        <v>7</v>
      </c>
      <c r="AP13" s="415" t="s">
        <v>135</v>
      </c>
      <c r="AQ13" s="416"/>
      <c r="AR13" s="416"/>
      <c r="AS13" s="419"/>
      <c r="AT13" s="164">
        <v>8</v>
      </c>
      <c r="AU13" s="415" t="s">
        <v>61</v>
      </c>
      <c r="AV13" s="416"/>
      <c r="AW13" s="416"/>
      <c r="AX13" s="419"/>
      <c r="AY13" s="164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64">
        <v>2</v>
      </c>
      <c r="Q23" s="415" t="s">
        <v>55</v>
      </c>
      <c r="R23" s="416"/>
      <c r="S23" s="416"/>
      <c r="T23" s="419"/>
      <c r="U23" s="164">
        <v>3</v>
      </c>
      <c r="V23" s="415" t="s">
        <v>56</v>
      </c>
      <c r="W23" s="416"/>
      <c r="X23" s="416"/>
      <c r="Y23" s="419"/>
      <c r="Z23" s="164">
        <v>4</v>
      </c>
      <c r="AA23" s="415" t="s">
        <v>57</v>
      </c>
      <c r="AB23" s="416"/>
      <c r="AC23" s="416"/>
      <c r="AD23" s="419"/>
      <c r="AE23" s="164">
        <v>5</v>
      </c>
      <c r="AF23" s="415" t="s">
        <v>58</v>
      </c>
      <c r="AG23" s="416"/>
      <c r="AH23" s="416"/>
      <c r="AI23" s="419"/>
      <c r="AJ23" s="164">
        <v>6</v>
      </c>
      <c r="AK23" s="415" t="s">
        <v>134</v>
      </c>
      <c r="AL23" s="416"/>
      <c r="AM23" s="416"/>
      <c r="AN23" s="419"/>
      <c r="AO23" s="164">
        <v>7</v>
      </c>
      <c r="AP23" s="415" t="s">
        <v>135</v>
      </c>
      <c r="AQ23" s="416"/>
      <c r="AR23" s="416"/>
      <c r="AS23" s="419"/>
      <c r="AT23" s="164">
        <v>8</v>
      </c>
      <c r="AU23" s="415" t="s">
        <v>61</v>
      </c>
      <c r="AV23" s="416"/>
      <c r="AW23" s="416"/>
      <c r="AX23" s="419"/>
      <c r="AY23" s="164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64">
        <v>2</v>
      </c>
      <c r="Q33" s="415" t="s">
        <v>55</v>
      </c>
      <c r="R33" s="416"/>
      <c r="S33" s="416"/>
      <c r="T33" s="419"/>
      <c r="U33" s="164">
        <v>3</v>
      </c>
      <c r="V33" s="415" t="s">
        <v>56</v>
      </c>
      <c r="W33" s="416"/>
      <c r="X33" s="416"/>
      <c r="Y33" s="419"/>
      <c r="Z33" s="164">
        <v>4</v>
      </c>
      <c r="AA33" s="415" t="s">
        <v>57</v>
      </c>
      <c r="AB33" s="416"/>
      <c r="AC33" s="416"/>
      <c r="AD33" s="419"/>
      <c r="AE33" s="164">
        <v>5</v>
      </c>
      <c r="AF33" s="415" t="s">
        <v>58</v>
      </c>
      <c r="AG33" s="416"/>
      <c r="AH33" s="416"/>
      <c r="AI33" s="419"/>
      <c r="AJ33" s="164">
        <v>6</v>
      </c>
      <c r="AK33" s="415" t="s">
        <v>134</v>
      </c>
      <c r="AL33" s="416"/>
      <c r="AM33" s="416"/>
      <c r="AN33" s="419"/>
      <c r="AO33" s="164">
        <v>7</v>
      </c>
      <c r="AP33" s="415" t="s">
        <v>135</v>
      </c>
      <c r="AQ33" s="416"/>
      <c r="AR33" s="416"/>
      <c r="AS33" s="419"/>
      <c r="AT33" s="164">
        <v>8</v>
      </c>
      <c r="AU33" s="415" t="s">
        <v>61</v>
      </c>
      <c r="AV33" s="416"/>
      <c r="AW33" s="416"/>
      <c r="AX33" s="419"/>
      <c r="AY33" s="164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64">
        <v>2</v>
      </c>
      <c r="Q43" s="415" t="s">
        <v>55</v>
      </c>
      <c r="R43" s="416"/>
      <c r="S43" s="416"/>
      <c r="T43" s="419"/>
      <c r="U43" s="164">
        <v>3</v>
      </c>
      <c r="V43" s="415" t="s">
        <v>56</v>
      </c>
      <c r="W43" s="416"/>
      <c r="X43" s="416"/>
      <c r="Y43" s="419"/>
      <c r="Z43" s="164">
        <v>4</v>
      </c>
      <c r="AA43" s="415" t="s">
        <v>57</v>
      </c>
      <c r="AB43" s="416"/>
      <c r="AC43" s="416"/>
      <c r="AD43" s="419"/>
      <c r="AE43" s="164">
        <v>5</v>
      </c>
      <c r="AF43" s="415" t="s">
        <v>58</v>
      </c>
      <c r="AG43" s="416"/>
      <c r="AH43" s="416"/>
      <c r="AI43" s="419"/>
      <c r="AJ43" s="164">
        <v>6</v>
      </c>
      <c r="AK43" s="415" t="s">
        <v>134</v>
      </c>
      <c r="AL43" s="416"/>
      <c r="AM43" s="416"/>
      <c r="AN43" s="419"/>
      <c r="AO43" s="164">
        <v>7</v>
      </c>
      <c r="AP43" s="415" t="s">
        <v>135</v>
      </c>
      <c r="AQ43" s="416"/>
      <c r="AR43" s="416"/>
      <c r="AS43" s="419"/>
      <c r="AT43" s="164">
        <v>8</v>
      </c>
      <c r="AU43" s="415" t="s">
        <v>61</v>
      </c>
      <c r="AV43" s="416"/>
      <c r="AW43" s="416"/>
      <c r="AX43" s="419"/>
      <c r="AY43" s="164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64">
        <v>2</v>
      </c>
      <c r="Q53" s="415" t="s">
        <v>55</v>
      </c>
      <c r="R53" s="416"/>
      <c r="S53" s="416"/>
      <c r="T53" s="419"/>
      <c r="U53" s="164">
        <v>3</v>
      </c>
      <c r="V53" s="415" t="s">
        <v>56</v>
      </c>
      <c r="W53" s="416"/>
      <c r="X53" s="416"/>
      <c r="Y53" s="419"/>
      <c r="Z53" s="164">
        <v>4</v>
      </c>
      <c r="AA53" s="415" t="s">
        <v>57</v>
      </c>
      <c r="AB53" s="416"/>
      <c r="AC53" s="416"/>
      <c r="AD53" s="419"/>
      <c r="AE53" s="164">
        <v>5</v>
      </c>
      <c r="AF53" s="415" t="s">
        <v>58</v>
      </c>
      <c r="AG53" s="416"/>
      <c r="AH53" s="416"/>
      <c r="AI53" s="419"/>
      <c r="AJ53" s="164">
        <v>6</v>
      </c>
      <c r="AK53" s="415" t="s">
        <v>134</v>
      </c>
      <c r="AL53" s="416"/>
      <c r="AM53" s="416"/>
      <c r="AN53" s="419"/>
      <c r="AO53" s="164">
        <v>7</v>
      </c>
      <c r="AP53" s="415" t="s">
        <v>135</v>
      </c>
      <c r="AQ53" s="416"/>
      <c r="AR53" s="416"/>
      <c r="AS53" s="419"/>
      <c r="AT53" s="164">
        <v>8</v>
      </c>
      <c r="AU53" s="415" t="s">
        <v>61</v>
      </c>
      <c r="AV53" s="416"/>
      <c r="AW53" s="416"/>
      <c r="AX53" s="419"/>
      <c r="AY53" s="164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64">
        <v>2</v>
      </c>
      <c r="Q63" s="415" t="s">
        <v>55</v>
      </c>
      <c r="R63" s="416"/>
      <c r="S63" s="416"/>
      <c r="T63" s="419"/>
      <c r="U63" s="164">
        <v>3</v>
      </c>
      <c r="V63" s="415" t="s">
        <v>56</v>
      </c>
      <c r="W63" s="416"/>
      <c r="X63" s="416"/>
      <c r="Y63" s="419"/>
      <c r="Z63" s="164">
        <v>4</v>
      </c>
      <c r="AA63" s="415" t="s">
        <v>57</v>
      </c>
      <c r="AB63" s="416"/>
      <c r="AC63" s="416"/>
      <c r="AD63" s="419"/>
      <c r="AE63" s="164">
        <v>5</v>
      </c>
      <c r="AF63" s="415" t="s">
        <v>58</v>
      </c>
      <c r="AG63" s="416"/>
      <c r="AH63" s="416"/>
      <c r="AI63" s="419"/>
      <c r="AJ63" s="164">
        <v>6</v>
      </c>
      <c r="AK63" s="415" t="s">
        <v>134</v>
      </c>
      <c r="AL63" s="416"/>
      <c r="AM63" s="416"/>
      <c r="AN63" s="419"/>
      <c r="AO63" s="164">
        <v>7</v>
      </c>
      <c r="AP63" s="415" t="s">
        <v>135</v>
      </c>
      <c r="AQ63" s="416"/>
      <c r="AR63" s="416"/>
      <c r="AS63" s="419"/>
      <c r="AT63" s="164">
        <v>8</v>
      </c>
      <c r="AU63" s="415" t="s">
        <v>61</v>
      </c>
      <c r="AV63" s="416"/>
      <c r="AW63" s="416"/>
      <c r="AX63" s="419"/>
      <c r="AY63" s="164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64">
        <v>2</v>
      </c>
      <c r="Q73" s="415" t="s">
        <v>55</v>
      </c>
      <c r="R73" s="416"/>
      <c r="S73" s="416"/>
      <c r="T73" s="419"/>
      <c r="U73" s="164">
        <v>3</v>
      </c>
      <c r="V73" s="415" t="s">
        <v>56</v>
      </c>
      <c r="W73" s="416"/>
      <c r="X73" s="416"/>
      <c r="Y73" s="419"/>
      <c r="Z73" s="164">
        <v>4</v>
      </c>
      <c r="AA73" s="415" t="s">
        <v>57</v>
      </c>
      <c r="AB73" s="416"/>
      <c r="AC73" s="416"/>
      <c r="AD73" s="419"/>
      <c r="AE73" s="164">
        <v>5</v>
      </c>
      <c r="AF73" s="415" t="s">
        <v>58</v>
      </c>
      <c r="AG73" s="416"/>
      <c r="AH73" s="416"/>
      <c r="AI73" s="419"/>
      <c r="AJ73" s="164">
        <v>6</v>
      </c>
      <c r="AK73" s="415" t="s">
        <v>134</v>
      </c>
      <c r="AL73" s="416"/>
      <c r="AM73" s="416"/>
      <c r="AN73" s="419"/>
      <c r="AO73" s="164">
        <v>7</v>
      </c>
      <c r="AP73" s="415" t="s">
        <v>135</v>
      </c>
      <c r="AQ73" s="416"/>
      <c r="AR73" s="416"/>
      <c r="AS73" s="419"/>
      <c r="AT73" s="164">
        <v>8</v>
      </c>
      <c r="AU73" s="415" t="s">
        <v>61</v>
      </c>
      <c r="AV73" s="416"/>
      <c r="AW73" s="416"/>
      <c r="AX73" s="419"/>
      <c r="AY73" s="164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64">
        <v>2</v>
      </c>
      <c r="Q84" s="415" t="s">
        <v>55</v>
      </c>
      <c r="R84" s="416"/>
      <c r="S84" s="416"/>
      <c r="T84" s="419"/>
      <c r="U84" s="164">
        <v>3</v>
      </c>
      <c r="V84" s="415" t="s">
        <v>56</v>
      </c>
      <c r="W84" s="416"/>
      <c r="X84" s="416"/>
      <c r="Y84" s="419"/>
      <c r="Z84" s="164">
        <v>4</v>
      </c>
      <c r="AA84" s="415" t="s">
        <v>57</v>
      </c>
      <c r="AB84" s="416"/>
      <c r="AC84" s="416"/>
      <c r="AD84" s="419"/>
      <c r="AE84" s="164">
        <v>5</v>
      </c>
      <c r="AF84" s="415" t="s">
        <v>58</v>
      </c>
      <c r="AG84" s="416"/>
      <c r="AH84" s="416"/>
      <c r="AI84" s="419"/>
      <c r="AJ84" s="164">
        <v>6</v>
      </c>
      <c r="AK84" s="415" t="s">
        <v>134</v>
      </c>
      <c r="AL84" s="416"/>
      <c r="AM84" s="416"/>
      <c r="AN84" s="419"/>
      <c r="AO84" s="164">
        <v>7</v>
      </c>
      <c r="AP84" s="415" t="s">
        <v>135</v>
      </c>
      <c r="AQ84" s="416"/>
      <c r="AR84" s="416"/>
      <c r="AS84" s="419"/>
      <c r="AT84" s="164">
        <v>8</v>
      </c>
      <c r="AU84" s="415" t="s">
        <v>61</v>
      </c>
      <c r="AV84" s="416"/>
      <c r="AW84" s="416"/>
      <c r="AX84" s="419"/>
      <c r="AY84" s="164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64">
        <v>2</v>
      </c>
      <c r="Q94" s="415" t="s">
        <v>55</v>
      </c>
      <c r="R94" s="416"/>
      <c r="S94" s="416"/>
      <c r="T94" s="419"/>
      <c r="U94" s="164">
        <v>3</v>
      </c>
      <c r="V94" s="415" t="s">
        <v>56</v>
      </c>
      <c r="W94" s="416"/>
      <c r="X94" s="416"/>
      <c r="Y94" s="419"/>
      <c r="Z94" s="164">
        <v>4</v>
      </c>
      <c r="AA94" s="415" t="s">
        <v>57</v>
      </c>
      <c r="AB94" s="416"/>
      <c r="AC94" s="416"/>
      <c r="AD94" s="419"/>
      <c r="AE94" s="164">
        <v>5</v>
      </c>
      <c r="AF94" s="415" t="s">
        <v>58</v>
      </c>
      <c r="AG94" s="416"/>
      <c r="AH94" s="416"/>
      <c r="AI94" s="419"/>
      <c r="AJ94" s="164">
        <v>6</v>
      </c>
      <c r="AK94" s="415" t="s">
        <v>134</v>
      </c>
      <c r="AL94" s="416"/>
      <c r="AM94" s="416"/>
      <c r="AN94" s="419"/>
      <c r="AO94" s="164">
        <v>7</v>
      </c>
      <c r="AP94" s="415" t="s">
        <v>135</v>
      </c>
      <c r="AQ94" s="416"/>
      <c r="AR94" s="416"/>
      <c r="AS94" s="419"/>
      <c r="AT94" s="164">
        <v>8</v>
      </c>
      <c r="AU94" s="415" t="s">
        <v>61</v>
      </c>
      <c r="AV94" s="416"/>
      <c r="AW94" s="416"/>
      <c r="AX94" s="419"/>
      <c r="AY94" s="164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64">
        <v>2</v>
      </c>
      <c r="Q104" s="415" t="s">
        <v>55</v>
      </c>
      <c r="R104" s="416"/>
      <c r="S104" s="416"/>
      <c r="T104" s="419"/>
      <c r="U104" s="164">
        <v>3</v>
      </c>
      <c r="V104" s="415" t="s">
        <v>56</v>
      </c>
      <c r="W104" s="416"/>
      <c r="X104" s="416"/>
      <c r="Y104" s="419"/>
      <c r="Z104" s="164">
        <v>4</v>
      </c>
      <c r="AA104" s="415" t="s">
        <v>57</v>
      </c>
      <c r="AB104" s="416"/>
      <c r="AC104" s="416"/>
      <c r="AD104" s="419"/>
      <c r="AE104" s="164">
        <v>5</v>
      </c>
      <c r="AF104" s="415" t="s">
        <v>58</v>
      </c>
      <c r="AG104" s="416"/>
      <c r="AH104" s="416"/>
      <c r="AI104" s="419"/>
      <c r="AJ104" s="164">
        <v>6</v>
      </c>
      <c r="AK104" s="415" t="s">
        <v>134</v>
      </c>
      <c r="AL104" s="416"/>
      <c r="AM104" s="416"/>
      <c r="AN104" s="419"/>
      <c r="AO104" s="164">
        <v>7</v>
      </c>
      <c r="AP104" s="415" t="s">
        <v>135</v>
      </c>
      <c r="AQ104" s="416"/>
      <c r="AR104" s="416"/>
      <c r="AS104" s="419"/>
      <c r="AT104" s="164">
        <v>8</v>
      </c>
      <c r="AU104" s="415" t="s">
        <v>61</v>
      </c>
      <c r="AV104" s="416"/>
      <c r="AW104" s="416"/>
      <c r="AX104" s="419"/>
      <c r="AY104" s="164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64">
        <v>2</v>
      </c>
      <c r="Q114" s="415" t="s">
        <v>55</v>
      </c>
      <c r="R114" s="416"/>
      <c r="S114" s="416"/>
      <c r="T114" s="419"/>
      <c r="U114" s="164">
        <v>3</v>
      </c>
      <c r="V114" s="415" t="s">
        <v>56</v>
      </c>
      <c r="W114" s="416"/>
      <c r="X114" s="416"/>
      <c r="Y114" s="419"/>
      <c r="Z114" s="164">
        <v>4</v>
      </c>
      <c r="AA114" s="415" t="s">
        <v>57</v>
      </c>
      <c r="AB114" s="416"/>
      <c r="AC114" s="416"/>
      <c r="AD114" s="419"/>
      <c r="AE114" s="164">
        <v>5</v>
      </c>
      <c r="AF114" s="415" t="s">
        <v>58</v>
      </c>
      <c r="AG114" s="416"/>
      <c r="AH114" s="416"/>
      <c r="AI114" s="419"/>
      <c r="AJ114" s="164">
        <v>6</v>
      </c>
      <c r="AK114" s="415" t="s">
        <v>134</v>
      </c>
      <c r="AL114" s="416"/>
      <c r="AM114" s="416"/>
      <c r="AN114" s="419"/>
      <c r="AO114" s="164">
        <v>7</v>
      </c>
      <c r="AP114" s="415" t="s">
        <v>135</v>
      </c>
      <c r="AQ114" s="416"/>
      <c r="AR114" s="416"/>
      <c r="AS114" s="419"/>
      <c r="AT114" s="164">
        <v>8</v>
      </c>
      <c r="AU114" s="415" t="s">
        <v>61</v>
      </c>
      <c r="AV114" s="416"/>
      <c r="AW114" s="416"/>
      <c r="AX114" s="419"/>
      <c r="AY114" s="164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L23" sqref="L2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214"/>
      <c r="H3" s="214"/>
      <c r="K3" s="214"/>
      <c r="L3" s="214"/>
    </row>
    <row r="4" spans="1:19" ht="14.1" customHeight="1" x14ac:dyDescent="0.15">
      <c r="A4" s="216"/>
      <c r="B4" s="58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85">
        <v>8</v>
      </c>
      <c r="H4" s="43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17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17"/>
      <c r="B14" s="53">
        <v>1</v>
      </c>
      <c r="C14" s="53">
        <v>2</v>
      </c>
      <c r="D14" s="215" t="s">
        <v>50</v>
      </c>
      <c r="F14" s="217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3" t="s">
        <v>50</v>
      </c>
    </row>
    <row r="15" spans="1:19" ht="14.1" customHeight="1" x14ac:dyDescent="0.15">
      <c r="A15" s="218"/>
      <c r="B15" s="54" t="s">
        <v>63</v>
      </c>
      <c r="C15" s="54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48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17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3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17"/>
      <c r="B34" s="35">
        <v>1</v>
      </c>
      <c r="C34" s="35">
        <v>2</v>
      </c>
      <c r="D34" s="35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124</v>
      </c>
      <c r="Q34" s="233" t="s">
        <v>50</v>
      </c>
    </row>
    <row r="35" spans="1:17" ht="14.1" customHeight="1" x14ac:dyDescent="0.15">
      <c r="A35" s="218"/>
      <c r="B35" s="54" t="s">
        <v>67</v>
      </c>
      <c r="C35" s="54" t="s">
        <v>66</v>
      </c>
      <c r="D35" s="54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124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3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3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9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3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115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70">
        <v>1</v>
      </c>
      <c r="D107" s="70">
        <v>2</v>
      </c>
      <c r="E107" s="70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124</v>
      </c>
      <c r="Q107" s="394"/>
    </row>
    <row r="108" spans="1:17" ht="14.1" customHeight="1" x14ac:dyDescent="0.15">
      <c r="A108" s="350"/>
      <c r="B108" s="352"/>
      <c r="C108" s="74" t="s">
        <v>67</v>
      </c>
      <c r="D108" s="74" t="s">
        <v>66</v>
      </c>
      <c r="E108" s="74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124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3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17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49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49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49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49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49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49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49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49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49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49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49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49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49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49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49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49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49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49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49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49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49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49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75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75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75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75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75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75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75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75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75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75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75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70">
        <v>1</v>
      </c>
      <c r="G214" s="70">
        <v>2</v>
      </c>
      <c r="H214" s="70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74" t="s">
        <v>67</v>
      </c>
      <c r="G215" s="74" t="s">
        <v>66</v>
      </c>
      <c r="H215" s="74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75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75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75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75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75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75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75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75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75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75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75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178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69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75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75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75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75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75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75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75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75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75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75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75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49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49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49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49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49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49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49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49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49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49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49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124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49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49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49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49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49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49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11"/>
      <c r="B279" s="317"/>
      <c r="C279" s="49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11"/>
      <c r="B280" s="317"/>
      <c r="C280" s="49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11"/>
      <c r="B281" s="317"/>
      <c r="C281" s="49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11"/>
      <c r="B282" s="317"/>
      <c r="C282" s="49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12"/>
      <c r="B283" s="318"/>
      <c r="C283" s="49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28" t="s">
        <v>138</v>
      </c>
      <c r="B3" s="379" t="s">
        <v>142</v>
      </c>
      <c r="C3" s="379"/>
      <c r="D3" s="379"/>
      <c r="E3" s="379" t="s">
        <v>141</v>
      </c>
      <c r="F3" s="379"/>
      <c r="G3" s="379"/>
      <c r="H3" s="379" t="s">
        <v>140</v>
      </c>
      <c r="I3" s="379"/>
      <c r="J3" s="379"/>
      <c r="K3" s="36">
        <v>1</v>
      </c>
      <c r="L3" s="415" t="s">
        <v>129</v>
      </c>
      <c r="M3" s="416"/>
      <c r="N3" s="416"/>
      <c r="O3" s="419"/>
      <c r="P3" s="128">
        <v>2</v>
      </c>
      <c r="Q3" s="415" t="s">
        <v>130</v>
      </c>
      <c r="R3" s="416"/>
      <c r="S3" s="416"/>
      <c r="T3" s="419"/>
      <c r="U3" s="128">
        <v>3</v>
      </c>
      <c r="V3" s="415" t="s">
        <v>131</v>
      </c>
      <c r="W3" s="416"/>
      <c r="X3" s="416"/>
      <c r="Y3" s="419"/>
      <c r="Z3" s="128">
        <v>4</v>
      </c>
      <c r="AA3" s="415" t="s">
        <v>132</v>
      </c>
      <c r="AB3" s="416"/>
      <c r="AC3" s="416"/>
      <c r="AD3" s="419"/>
      <c r="AE3" s="128">
        <v>5</v>
      </c>
      <c r="AF3" s="415" t="s">
        <v>133</v>
      </c>
      <c r="AG3" s="416"/>
      <c r="AH3" s="416"/>
      <c r="AI3" s="419"/>
      <c r="AJ3" s="128">
        <v>6</v>
      </c>
      <c r="AK3" s="415" t="s">
        <v>134</v>
      </c>
      <c r="AL3" s="416"/>
      <c r="AM3" s="416"/>
      <c r="AN3" s="419"/>
      <c r="AO3" s="128">
        <v>7</v>
      </c>
      <c r="AP3" s="415" t="s">
        <v>135</v>
      </c>
      <c r="AQ3" s="416"/>
      <c r="AR3" s="416"/>
      <c r="AS3" s="419"/>
      <c r="AT3" s="128">
        <v>8</v>
      </c>
      <c r="AU3" s="415" t="s">
        <v>136</v>
      </c>
      <c r="AV3" s="416"/>
      <c r="AW3" s="416"/>
      <c r="AX3" s="419"/>
      <c r="AY3" s="128">
        <v>9</v>
      </c>
      <c r="AZ3" s="415" t="s">
        <v>137</v>
      </c>
      <c r="BA3" s="416"/>
      <c r="BB3" s="416"/>
      <c r="BC3" s="417"/>
      <c r="BD3" s="416" t="s">
        <v>194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143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143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143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143</v>
      </c>
      <c r="C8" s="379"/>
      <c r="D8" s="379"/>
      <c r="E8" s="379" t="s">
        <v>143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143</v>
      </c>
      <c r="C9" s="379"/>
      <c r="D9" s="379"/>
      <c r="E9" s="379"/>
      <c r="F9" s="379"/>
      <c r="G9" s="379"/>
      <c r="H9" s="379" t="s">
        <v>143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143</v>
      </c>
      <c r="F10" s="379"/>
      <c r="G10" s="379"/>
      <c r="H10" s="379" t="s">
        <v>143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143</v>
      </c>
      <c r="C11" s="379"/>
      <c r="D11" s="379"/>
      <c r="E11" s="379" t="s">
        <v>143</v>
      </c>
      <c r="F11" s="379"/>
      <c r="G11" s="379"/>
      <c r="H11" s="379" t="s">
        <v>143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28">
        <v>2</v>
      </c>
      <c r="Q13" s="415" t="s">
        <v>55</v>
      </c>
      <c r="R13" s="416"/>
      <c r="S13" s="416"/>
      <c r="T13" s="419"/>
      <c r="U13" s="128">
        <v>3</v>
      </c>
      <c r="V13" s="415" t="s">
        <v>56</v>
      </c>
      <c r="W13" s="416"/>
      <c r="X13" s="416"/>
      <c r="Y13" s="419"/>
      <c r="Z13" s="128">
        <v>4</v>
      </c>
      <c r="AA13" s="415" t="s">
        <v>57</v>
      </c>
      <c r="AB13" s="416"/>
      <c r="AC13" s="416"/>
      <c r="AD13" s="419"/>
      <c r="AE13" s="128">
        <v>5</v>
      </c>
      <c r="AF13" s="415" t="s">
        <v>58</v>
      </c>
      <c r="AG13" s="416"/>
      <c r="AH13" s="416"/>
      <c r="AI13" s="419"/>
      <c r="AJ13" s="128">
        <v>6</v>
      </c>
      <c r="AK13" s="415" t="s">
        <v>134</v>
      </c>
      <c r="AL13" s="416"/>
      <c r="AM13" s="416"/>
      <c r="AN13" s="419"/>
      <c r="AO13" s="128">
        <v>7</v>
      </c>
      <c r="AP13" s="415" t="s">
        <v>135</v>
      </c>
      <c r="AQ13" s="416"/>
      <c r="AR13" s="416"/>
      <c r="AS13" s="419"/>
      <c r="AT13" s="128">
        <v>8</v>
      </c>
      <c r="AU13" s="415" t="s">
        <v>61</v>
      </c>
      <c r="AV13" s="416"/>
      <c r="AW13" s="416"/>
      <c r="AX13" s="419"/>
      <c r="AY13" s="128">
        <v>9</v>
      </c>
      <c r="AZ13" s="415" t="s">
        <v>62</v>
      </c>
      <c r="BA13" s="416"/>
      <c r="BB13" s="416"/>
      <c r="BC13" s="417"/>
      <c r="BD13" s="416" t="s">
        <v>194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143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143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143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143</v>
      </c>
      <c r="C18" s="379"/>
      <c r="D18" s="379"/>
      <c r="E18" s="379" t="s">
        <v>143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143</v>
      </c>
      <c r="C19" s="379"/>
      <c r="D19" s="379"/>
      <c r="E19" s="379"/>
      <c r="F19" s="379"/>
      <c r="G19" s="379"/>
      <c r="H19" s="379" t="s">
        <v>143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143</v>
      </c>
      <c r="F20" s="379"/>
      <c r="G20" s="379"/>
      <c r="H20" s="379" t="s">
        <v>143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143</v>
      </c>
      <c r="C21" s="379"/>
      <c r="D21" s="379"/>
      <c r="E21" s="379" t="s">
        <v>143</v>
      </c>
      <c r="F21" s="379"/>
      <c r="G21" s="379"/>
      <c r="H21" s="379" t="s">
        <v>143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28">
        <v>2</v>
      </c>
      <c r="Q23" s="415" t="s">
        <v>55</v>
      </c>
      <c r="R23" s="416"/>
      <c r="S23" s="416"/>
      <c r="T23" s="419"/>
      <c r="U23" s="128">
        <v>3</v>
      </c>
      <c r="V23" s="415" t="s">
        <v>56</v>
      </c>
      <c r="W23" s="416"/>
      <c r="X23" s="416"/>
      <c r="Y23" s="419"/>
      <c r="Z23" s="128">
        <v>4</v>
      </c>
      <c r="AA23" s="415" t="s">
        <v>57</v>
      </c>
      <c r="AB23" s="416"/>
      <c r="AC23" s="416"/>
      <c r="AD23" s="419"/>
      <c r="AE23" s="128">
        <v>5</v>
      </c>
      <c r="AF23" s="415" t="s">
        <v>58</v>
      </c>
      <c r="AG23" s="416"/>
      <c r="AH23" s="416"/>
      <c r="AI23" s="419"/>
      <c r="AJ23" s="128">
        <v>6</v>
      </c>
      <c r="AK23" s="415" t="s">
        <v>134</v>
      </c>
      <c r="AL23" s="416"/>
      <c r="AM23" s="416"/>
      <c r="AN23" s="419"/>
      <c r="AO23" s="128">
        <v>7</v>
      </c>
      <c r="AP23" s="415" t="s">
        <v>135</v>
      </c>
      <c r="AQ23" s="416"/>
      <c r="AR23" s="416"/>
      <c r="AS23" s="419"/>
      <c r="AT23" s="128">
        <v>8</v>
      </c>
      <c r="AU23" s="415" t="s">
        <v>61</v>
      </c>
      <c r="AV23" s="416"/>
      <c r="AW23" s="416"/>
      <c r="AX23" s="419"/>
      <c r="AY23" s="128">
        <v>9</v>
      </c>
      <c r="AZ23" s="415" t="s">
        <v>62</v>
      </c>
      <c r="BA23" s="416"/>
      <c r="BB23" s="416"/>
      <c r="BC23" s="417"/>
      <c r="BD23" s="416" t="s">
        <v>194</v>
      </c>
      <c r="BE23" s="416"/>
      <c r="BF23" s="416"/>
      <c r="BG23" s="416"/>
      <c r="BH23" s="418"/>
    </row>
    <row r="24" spans="1:60" ht="12.95" customHeight="1" thickBot="1" x14ac:dyDescent="0.2">
      <c r="A24" s="310" t="s">
        <v>145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143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143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143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143</v>
      </c>
      <c r="C28" s="379"/>
      <c r="D28" s="379"/>
      <c r="E28" s="379" t="s">
        <v>143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143</v>
      </c>
      <c r="C29" s="379"/>
      <c r="D29" s="379"/>
      <c r="E29" s="379"/>
      <c r="F29" s="379"/>
      <c r="G29" s="379"/>
      <c r="H29" s="379" t="s">
        <v>143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143</v>
      </c>
      <c r="F30" s="379"/>
      <c r="G30" s="379"/>
      <c r="H30" s="379" t="s">
        <v>143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143</v>
      </c>
      <c r="C31" s="379"/>
      <c r="D31" s="379"/>
      <c r="E31" s="379" t="s">
        <v>143</v>
      </c>
      <c r="F31" s="379"/>
      <c r="G31" s="379"/>
      <c r="H31" s="379" t="s">
        <v>143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28">
        <v>2</v>
      </c>
      <c r="Q33" s="415" t="s">
        <v>55</v>
      </c>
      <c r="R33" s="416"/>
      <c r="S33" s="416"/>
      <c r="T33" s="419"/>
      <c r="U33" s="128">
        <v>3</v>
      </c>
      <c r="V33" s="415" t="s">
        <v>56</v>
      </c>
      <c r="W33" s="416"/>
      <c r="X33" s="416"/>
      <c r="Y33" s="419"/>
      <c r="Z33" s="128">
        <v>4</v>
      </c>
      <c r="AA33" s="415" t="s">
        <v>57</v>
      </c>
      <c r="AB33" s="416"/>
      <c r="AC33" s="416"/>
      <c r="AD33" s="419"/>
      <c r="AE33" s="128">
        <v>5</v>
      </c>
      <c r="AF33" s="415" t="s">
        <v>58</v>
      </c>
      <c r="AG33" s="416"/>
      <c r="AH33" s="416"/>
      <c r="AI33" s="419"/>
      <c r="AJ33" s="128">
        <v>6</v>
      </c>
      <c r="AK33" s="415" t="s">
        <v>134</v>
      </c>
      <c r="AL33" s="416"/>
      <c r="AM33" s="416"/>
      <c r="AN33" s="419"/>
      <c r="AO33" s="128">
        <v>7</v>
      </c>
      <c r="AP33" s="415" t="s">
        <v>135</v>
      </c>
      <c r="AQ33" s="416"/>
      <c r="AR33" s="416"/>
      <c r="AS33" s="419"/>
      <c r="AT33" s="128">
        <v>8</v>
      </c>
      <c r="AU33" s="415" t="s">
        <v>61</v>
      </c>
      <c r="AV33" s="416"/>
      <c r="AW33" s="416"/>
      <c r="AX33" s="419"/>
      <c r="AY33" s="128">
        <v>9</v>
      </c>
      <c r="AZ33" s="415" t="s">
        <v>62</v>
      </c>
      <c r="BA33" s="416"/>
      <c r="BB33" s="416"/>
      <c r="BC33" s="417"/>
      <c r="BD33" s="416" t="s">
        <v>194</v>
      </c>
      <c r="BE33" s="416"/>
      <c r="BF33" s="416"/>
      <c r="BG33" s="416"/>
      <c r="BH33" s="418"/>
    </row>
    <row r="34" spans="1:60" ht="12.95" customHeight="1" thickBot="1" x14ac:dyDescent="0.2">
      <c r="A34" s="310" t="s">
        <v>146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143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143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143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143</v>
      </c>
      <c r="C38" s="379"/>
      <c r="D38" s="379"/>
      <c r="E38" s="379" t="s">
        <v>143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143</v>
      </c>
      <c r="C39" s="379"/>
      <c r="D39" s="379"/>
      <c r="E39" s="379"/>
      <c r="F39" s="379"/>
      <c r="G39" s="379"/>
      <c r="H39" s="379" t="s">
        <v>143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143</v>
      </c>
      <c r="F40" s="379"/>
      <c r="G40" s="379"/>
      <c r="H40" s="379" t="s">
        <v>143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143</v>
      </c>
      <c r="C41" s="379"/>
      <c r="D41" s="379"/>
      <c r="E41" s="379" t="s">
        <v>143</v>
      </c>
      <c r="F41" s="379"/>
      <c r="G41" s="379"/>
      <c r="H41" s="379" t="s">
        <v>143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28">
        <v>2</v>
      </c>
      <c r="Q43" s="415" t="s">
        <v>55</v>
      </c>
      <c r="R43" s="416"/>
      <c r="S43" s="416"/>
      <c r="T43" s="419"/>
      <c r="U43" s="128">
        <v>3</v>
      </c>
      <c r="V43" s="415" t="s">
        <v>56</v>
      </c>
      <c r="W43" s="416"/>
      <c r="X43" s="416"/>
      <c r="Y43" s="419"/>
      <c r="Z43" s="128">
        <v>4</v>
      </c>
      <c r="AA43" s="415" t="s">
        <v>57</v>
      </c>
      <c r="AB43" s="416"/>
      <c r="AC43" s="416"/>
      <c r="AD43" s="419"/>
      <c r="AE43" s="128">
        <v>5</v>
      </c>
      <c r="AF43" s="415" t="s">
        <v>58</v>
      </c>
      <c r="AG43" s="416"/>
      <c r="AH43" s="416"/>
      <c r="AI43" s="419"/>
      <c r="AJ43" s="128">
        <v>6</v>
      </c>
      <c r="AK43" s="415" t="s">
        <v>134</v>
      </c>
      <c r="AL43" s="416"/>
      <c r="AM43" s="416"/>
      <c r="AN43" s="419"/>
      <c r="AO43" s="128">
        <v>7</v>
      </c>
      <c r="AP43" s="415" t="s">
        <v>135</v>
      </c>
      <c r="AQ43" s="416"/>
      <c r="AR43" s="416"/>
      <c r="AS43" s="419"/>
      <c r="AT43" s="128">
        <v>8</v>
      </c>
      <c r="AU43" s="415" t="s">
        <v>61</v>
      </c>
      <c r="AV43" s="416"/>
      <c r="AW43" s="416"/>
      <c r="AX43" s="419"/>
      <c r="AY43" s="128">
        <v>9</v>
      </c>
      <c r="AZ43" s="415" t="s">
        <v>62</v>
      </c>
      <c r="BA43" s="416"/>
      <c r="BB43" s="416"/>
      <c r="BC43" s="417"/>
      <c r="BD43" s="416" t="s">
        <v>194</v>
      </c>
      <c r="BE43" s="416"/>
      <c r="BF43" s="416"/>
      <c r="BG43" s="416"/>
      <c r="BH43" s="418"/>
    </row>
    <row r="44" spans="1:60" ht="12.95" customHeight="1" thickBot="1" x14ac:dyDescent="0.2">
      <c r="A44" s="428" t="s">
        <v>147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143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143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143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143</v>
      </c>
      <c r="C48" s="379"/>
      <c r="D48" s="379"/>
      <c r="E48" s="379" t="s">
        <v>143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143</v>
      </c>
      <c r="C49" s="379"/>
      <c r="D49" s="379"/>
      <c r="E49" s="379"/>
      <c r="F49" s="379"/>
      <c r="G49" s="379"/>
      <c r="H49" s="379" t="s">
        <v>143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143</v>
      </c>
      <c r="F50" s="379"/>
      <c r="G50" s="379"/>
      <c r="H50" s="379" t="s">
        <v>143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143</v>
      </c>
      <c r="C51" s="379"/>
      <c r="D51" s="379"/>
      <c r="E51" s="379" t="s">
        <v>143</v>
      </c>
      <c r="F51" s="379"/>
      <c r="G51" s="379"/>
      <c r="H51" s="379" t="s">
        <v>143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28">
        <v>2</v>
      </c>
      <c r="Q53" s="415" t="s">
        <v>55</v>
      </c>
      <c r="R53" s="416"/>
      <c r="S53" s="416"/>
      <c r="T53" s="419"/>
      <c r="U53" s="128">
        <v>3</v>
      </c>
      <c r="V53" s="415" t="s">
        <v>56</v>
      </c>
      <c r="W53" s="416"/>
      <c r="X53" s="416"/>
      <c r="Y53" s="419"/>
      <c r="Z53" s="128">
        <v>4</v>
      </c>
      <c r="AA53" s="415" t="s">
        <v>57</v>
      </c>
      <c r="AB53" s="416"/>
      <c r="AC53" s="416"/>
      <c r="AD53" s="419"/>
      <c r="AE53" s="128">
        <v>5</v>
      </c>
      <c r="AF53" s="415" t="s">
        <v>58</v>
      </c>
      <c r="AG53" s="416"/>
      <c r="AH53" s="416"/>
      <c r="AI53" s="419"/>
      <c r="AJ53" s="128">
        <v>6</v>
      </c>
      <c r="AK53" s="415" t="s">
        <v>134</v>
      </c>
      <c r="AL53" s="416"/>
      <c r="AM53" s="416"/>
      <c r="AN53" s="419"/>
      <c r="AO53" s="128">
        <v>7</v>
      </c>
      <c r="AP53" s="415" t="s">
        <v>135</v>
      </c>
      <c r="AQ53" s="416"/>
      <c r="AR53" s="416"/>
      <c r="AS53" s="419"/>
      <c r="AT53" s="128">
        <v>8</v>
      </c>
      <c r="AU53" s="415" t="s">
        <v>61</v>
      </c>
      <c r="AV53" s="416"/>
      <c r="AW53" s="416"/>
      <c r="AX53" s="419"/>
      <c r="AY53" s="128">
        <v>9</v>
      </c>
      <c r="AZ53" s="415" t="s">
        <v>62</v>
      </c>
      <c r="BA53" s="416"/>
      <c r="BB53" s="416"/>
      <c r="BC53" s="417"/>
      <c r="BD53" s="416" t="s">
        <v>194</v>
      </c>
      <c r="BE53" s="416"/>
      <c r="BF53" s="416"/>
      <c r="BG53" s="416"/>
      <c r="BH53" s="418"/>
    </row>
    <row r="54" spans="1:60" ht="12.95" customHeight="1" thickBot="1" x14ac:dyDescent="0.2">
      <c r="A54" s="426" t="s">
        <v>148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143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143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143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143</v>
      </c>
      <c r="C58" s="379"/>
      <c r="D58" s="379"/>
      <c r="E58" s="379" t="s">
        <v>143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143</v>
      </c>
      <c r="C59" s="379"/>
      <c r="D59" s="379"/>
      <c r="E59" s="379"/>
      <c r="F59" s="379"/>
      <c r="G59" s="379"/>
      <c r="H59" s="379" t="s">
        <v>143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143</v>
      </c>
      <c r="F60" s="379"/>
      <c r="G60" s="379"/>
      <c r="H60" s="379" t="s">
        <v>143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143</v>
      </c>
      <c r="C61" s="379"/>
      <c r="D61" s="379"/>
      <c r="E61" s="379" t="s">
        <v>143</v>
      </c>
      <c r="F61" s="379"/>
      <c r="G61" s="379"/>
      <c r="H61" s="379" t="s">
        <v>143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28">
        <v>2</v>
      </c>
      <c r="Q63" s="415" t="s">
        <v>55</v>
      </c>
      <c r="R63" s="416"/>
      <c r="S63" s="416"/>
      <c r="T63" s="419"/>
      <c r="U63" s="128">
        <v>3</v>
      </c>
      <c r="V63" s="415" t="s">
        <v>56</v>
      </c>
      <c r="W63" s="416"/>
      <c r="X63" s="416"/>
      <c r="Y63" s="419"/>
      <c r="Z63" s="128">
        <v>4</v>
      </c>
      <c r="AA63" s="415" t="s">
        <v>57</v>
      </c>
      <c r="AB63" s="416"/>
      <c r="AC63" s="416"/>
      <c r="AD63" s="419"/>
      <c r="AE63" s="128">
        <v>5</v>
      </c>
      <c r="AF63" s="415" t="s">
        <v>58</v>
      </c>
      <c r="AG63" s="416"/>
      <c r="AH63" s="416"/>
      <c r="AI63" s="419"/>
      <c r="AJ63" s="128">
        <v>6</v>
      </c>
      <c r="AK63" s="415" t="s">
        <v>134</v>
      </c>
      <c r="AL63" s="416"/>
      <c r="AM63" s="416"/>
      <c r="AN63" s="419"/>
      <c r="AO63" s="128">
        <v>7</v>
      </c>
      <c r="AP63" s="415" t="s">
        <v>135</v>
      </c>
      <c r="AQ63" s="416"/>
      <c r="AR63" s="416"/>
      <c r="AS63" s="419"/>
      <c r="AT63" s="128">
        <v>8</v>
      </c>
      <c r="AU63" s="415" t="s">
        <v>61</v>
      </c>
      <c r="AV63" s="416"/>
      <c r="AW63" s="416"/>
      <c r="AX63" s="419"/>
      <c r="AY63" s="128">
        <v>9</v>
      </c>
      <c r="AZ63" s="415" t="s">
        <v>62</v>
      </c>
      <c r="BA63" s="416"/>
      <c r="BB63" s="416"/>
      <c r="BC63" s="417"/>
      <c r="BD63" s="416" t="s">
        <v>194</v>
      </c>
      <c r="BE63" s="416"/>
      <c r="BF63" s="416"/>
      <c r="BG63" s="416"/>
      <c r="BH63" s="418"/>
    </row>
    <row r="64" spans="1:60" ht="12.95" customHeight="1" thickBot="1" x14ac:dyDescent="0.2">
      <c r="A64" s="310" t="s">
        <v>149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143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143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143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143</v>
      </c>
      <c r="C68" s="379"/>
      <c r="D68" s="379"/>
      <c r="E68" s="379" t="s">
        <v>143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143</v>
      </c>
      <c r="C69" s="379"/>
      <c r="D69" s="379"/>
      <c r="E69" s="379"/>
      <c r="F69" s="379"/>
      <c r="G69" s="379"/>
      <c r="H69" s="379" t="s">
        <v>143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143</v>
      </c>
      <c r="F70" s="379"/>
      <c r="G70" s="379"/>
      <c r="H70" s="379" t="s">
        <v>143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143</v>
      </c>
      <c r="C71" s="379"/>
      <c r="D71" s="379"/>
      <c r="E71" s="379" t="s">
        <v>143</v>
      </c>
      <c r="F71" s="379"/>
      <c r="G71" s="379"/>
      <c r="H71" s="379" t="s">
        <v>143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28">
        <v>2</v>
      </c>
      <c r="Q73" s="415" t="s">
        <v>55</v>
      </c>
      <c r="R73" s="416"/>
      <c r="S73" s="416"/>
      <c r="T73" s="419"/>
      <c r="U73" s="128">
        <v>3</v>
      </c>
      <c r="V73" s="415" t="s">
        <v>56</v>
      </c>
      <c r="W73" s="416"/>
      <c r="X73" s="416"/>
      <c r="Y73" s="419"/>
      <c r="Z73" s="128">
        <v>4</v>
      </c>
      <c r="AA73" s="415" t="s">
        <v>57</v>
      </c>
      <c r="AB73" s="416"/>
      <c r="AC73" s="416"/>
      <c r="AD73" s="419"/>
      <c r="AE73" s="128">
        <v>5</v>
      </c>
      <c r="AF73" s="415" t="s">
        <v>58</v>
      </c>
      <c r="AG73" s="416"/>
      <c r="AH73" s="416"/>
      <c r="AI73" s="419"/>
      <c r="AJ73" s="128">
        <v>6</v>
      </c>
      <c r="AK73" s="415" t="s">
        <v>134</v>
      </c>
      <c r="AL73" s="416"/>
      <c r="AM73" s="416"/>
      <c r="AN73" s="419"/>
      <c r="AO73" s="128">
        <v>7</v>
      </c>
      <c r="AP73" s="415" t="s">
        <v>135</v>
      </c>
      <c r="AQ73" s="416"/>
      <c r="AR73" s="416"/>
      <c r="AS73" s="419"/>
      <c r="AT73" s="128">
        <v>8</v>
      </c>
      <c r="AU73" s="415" t="s">
        <v>61</v>
      </c>
      <c r="AV73" s="416"/>
      <c r="AW73" s="416"/>
      <c r="AX73" s="419"/>
      <c r="AY73" s="128">
        <v>9</v>
      </c>
      <c r="AZ73" s="415" t="s">
        <v>62</v>
      </c>
      <c r="BA73" s="416"/>
      <c r="BB73" s="416"/>
      <c r="BC73" s="417"/>
      <c r="BD73" s="416" t="s">
        <v>194</v>
      </c>
      <c r="BE73" s="416"/>
      <c r="BF73" s="416"/>
      <c r="BG73" s="416"/>
      <c r="BH73" s="418"/>
    </row>
    <row r="74" spans="1:60" ht="12.95" customHeight="1" thickBot="1" x14ac:dyDescent="0.2">
      <c r="A74" s="310" t="s">
        <v>150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143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143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143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143</v>
      </c>
      <c r="C78" s="379"/>
      <c r="D78" s="379"/>
      <c r="E78" s="379" t="s">
        <v>143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143</v>
      </c>
      <c r="C79" s="379"/>
      <c r="D79" s="379"/>
      <c r="E79" s="379"/>
      <c r="F79" s="379"/>
      <c r="G79" s="379"/>
      <c r="H79" s="379" t="s">
        <v>143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143</v>
      </c>
      <c r="F80" s="379"/>
      <c r="G80" s="379"/>
      <c r="H80" s="379" t="s">
        <v>143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143</v>
      </c>
      <c r="C81" s="379"/>
      <c r="D81" s="379"/>
      <c r="E81" s="379" t="s">
        <v>143</v>
      </c>
      <c r="F81" s="379"/>
      <c r="G81" s="379"/>
      <c r="H81" s="379" t="s">
        <v>143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28">
        <v>2</v>
      </c>
      <c r="Q84" s="415" t="s">
        <v>55</v>
      </c>
      <c r="R84" s="416"/>
      <c r="S84" s="416"/>
      <c r="T84" s="419"/>
      <c r="U84" s="128">
        <v>3</v>
      </c>
      <c r="V84" s="415" t="s">
        <v>56</v>
      </c>
      <c r="W84" s="416"/>
      <c r="X84" s="416"/>
      <c r="Y84" s="419"/>
      <c r="Z84" s="128">
        <v>4</v>
      </c>
      <c r="AA84" s="415" t="s">
        <v>57</v>
      </c>
      <c r="AB84" s="416"/>
      <c r="AC84" s="416"/>
      <c r="AD84" s="419"/>
      <c r="AE84" s="128">
        <v>5</v>
      </c>
      <c r="AF84" s="415" t="s">
        <v>58</v>
      </c>
      <c r="AG84" s="416"/>
      <c r="AH84" s="416"/>
      <c r="AI84" s="419"/>
      <c r="AJ84" s="128">
        <v>6</v>
      </c>
      <c r="AK84" s="415" t="s">
        <v>134</v>
      </c>
      <c r="AL84" s="416"/>
      <c r="AM84" s="416"/>
      <c r="AN84" s="419"/>
      <c r="AO84" s="128">
        <v>7</v>
      </c>
      <c r="AP84" s="415" t="s">
        <v>135</v>
      </c>
      <c r="AQ84" s="416"/>
      <c r="AR84" s="416"/>
      <c r="AS84" s="419"/>
      <c r="AT84" s="128">
        <v>8</v>
      </c>
      <c r="AU84" s="415" t="s">
        <v>61</v>
      </c>
      <c r="AV84" s="416"/>
      <c r="AW84" s="416"/>
      <c r="AX84" s="419"/>
      <c r="AY84" s="128">
        <v>9</v>
      </c>
      <c r="AZ84" s="415" t="s">
        <v>62</v>
      </c>
      <c r="BA84" s="416"/>
      <c r="BB84" s="416"/>
      <c r="BC84" s="417"/>
      <c r="BD84" s="416" t="s">
        <v>194</v>
      </c>
      <c r="BE84" s="416"/>
      <c r="BF84" s="416"/>
      <c r="BG84" s="416"/>
      <c r="BH84" s="418"/>
    </row>
    <row r="85" spans="1:60" ht="12.95" customHeight="1" thickBot="1" x14ac:dyDescent="0.2">
      <c r="A85" s="428" t="s">
        <v>151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143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143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143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143</v>
      </c>
      <c r="C89" s="379"/>
      <c r="D89" s="379"/>
      <c r="E89" s="379" t="s">
        <v>143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143</v>
      </c>
      <c r="C90" s="379"/>
      <c r="D90" s="379"/>
      <c r="E90" s="379"/>
      <c r="F90" s="379"/>
      <c r="G90" s="379"/>
      <c r="H90" s="379" t="s">
        <v>143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143</v>
      </c>
      <c r="F91" s="379"/>
      <c r="G91" s="379"/>
      <c r="H91" s="379" t="s">
        <v>143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143</v>
      </c>
      <c r="C92" s="379"/>
      <c r="D92" s="379"/>
      <c r="E92" s="379" t="s">
        <v>143</v>
      </c>
      <c r="F92" s="379"/>
      <c r="G92" s="379"/>
      <c r="H92" s="379" t="s">
        <v>143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28">
        <v>2</v>
      </c>
      <c r="Q94" s="415" t="s">
        <v>55</v>
      </c>
      <c r="R94" s="416"/>
      <c r="S94" s="416"/>
      <c r="T94" s="419"/>
      <c r="U94" s="128">
        <v>3</v>
      </c>
      <c r="V94" s="415" t="s">
        <v>56</v>
      </c>
      <c r="W94" s="416"/>
      <c r="X94" s="416"/>
      <c r="Y94" s="419"/>
      <c r="Z94" s="128">
        <v>4</v>
      </c>
      <c r="AA94" s="415" t="s">
        <v>57</v>
      </c>
      <c r="AB94" s="416"/>
      <c r="AC94" s="416"/>
      <c r="AD94" s="419"/>
      <c r="AE94" s="128">
        <v>5</v>
      </c>
      <c r="AF94" s="415" t="s">
        <v>58</v>
      </c>
      <c r="AG94" s="416"/>
      <c r="AH94" s="416"/>
      <c r="AI94" s="419"/>
      <c r="AJ94" s="128">
        <v>6</v>
      </c>
      <c r="AK94" s="415" t="s">
        <v>134</v>
      </c>
      <c r="AL94" s="416"/>
      <c r="AM94" s="416"/>
      <c r="AN94" s="419"/>
      <c r="AO94" s="128">
        <v>7</v>
      </c>
      <c r="AP94" s="415" t="s">
        <v>135</v>
      </c>
      <c r="AQ94" s="416"/>
      <c r="AR94" s="416"/>
      <c r="AS94" s="419"/>
      <c r="AT94" s="128">
        <v>8</v>
      </c>
      <c r="AU94" s="415" t="s">
        <v>61</v>
      </c>
      <c r="AV94" s="416"/>
      <c r="AW94" s="416"/>
      <c r="AX94" s="419"/>
      <c r="AY94" s="128">
        <v>9</v>
      </c>
      <c r="AZ94" s="415" t="s">
        <v>62</v>
      </c>
      <c r="BA94" s="416"/>
      <c r="BB94" s="416"/>
      <c r="BC94" s="417"/>
      <c r="BD94" s="416" t="s">
        <v>194</v>
      </c>
      <c r="BE94" s="416"/>
      <c r="BF94" s="416"/>
      <c r="BG94" s="416"/>
      <c r="BH94" s="418"/>
    </row>
    <row r="95" spans="1:60" ht="12.95" customHeight="1" thickBot="1" x14ac:dyDescent="0.2">
      <c r="A95" s="426" t="s">
        <v>152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143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143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143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143</v>
      </c>
      <c r="C99" s="379"/>
      <c r="D99" s="379"/>
      <c r="E99" s="379" t="s">
        <v>143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143</v>
      </c>
      <c r="C100" s="379"/>
      <c r="D100" s="379"/>
      <c r="E100" s="379"/>
      <c r="F100" s="379"/>
      <c r="G100" s="379"/>
      <c r="H100" s="379" t="s">
        <v>143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143</v>
      </c>
      <c r="F101" s="379"/>
      <c r="G101" s="379"/>
      <c r="H101" s="379" t="s">
        <v>143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143</v>
      </c>
      <c r="C102" s="379"/>
      <c r="D102" s="379"/>
      <c r="E102" s="379" t="s">
        <v>143</v>
      </c>
      <c r="F102" s="379"/>
      <c r="G102" s="379"/>
      <c r="H102" s="379" t="s">
        <v>143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28">
        <v>2</v>
      </c>
      <c r="Q104" s="415" t="s">
        <v>55</v>
      </c>
      <c r="R104" s="416"/>
      <c r="S104" s="416"/>
      <c r="T104" s="419"/>
      <c r="U104" s="128">
        <v>3</v>
      </c>
      <c r="V104" s="415" t="s">
        <v>56</v>
      </c>
      <c r="W104" s="416"/>
      <c r="X104" s="416"/>
      <c r="Y104" s="419"/>
      <c r="Z104" s="128">
        <v>4</v>
      </c>
      <c r="AA104" s="415" t="s">
        <v>57</v>
      </c>
      <c r="AB104" s="416"/>
      <c r="AC104" s="416"/>
      <c r="AD104" s="419"/>
      <c r="AE104" s="128">
        <v>5</v>
      </c>
      <c r="AF104" s="415" t="s">
        <v>58</v>
      </c>
      <c r="AG104" s="416"/>
      <c r="AH104" s="416"/>
      <c r="AI104" s="419"/>
      <c r="AJ104" s="128">
        <v>6</v>
      </c>
      <c r="AK104" s="415" t="s">
        <v>134</v>
      </c>
      <c r="AL104" s="416"/>
      <c r="AM104" s="416"/>
      <c r="AN104" s="419"/>
      <c r="AO104" s="128">
        <v>7</v>
      </c>
      <c r="AP104" s="415" t="s">
        <v>135</v>
      </c>
      <c r="AQ104" s="416"/>
      <c r="AR104" s="416"/>
      <c r="AS104" s="419"/>
      <c r="AT104" s="128">
        <v>8</v>
      </c>
      <c r="AU104" s="415" t="s">
        <v>61</v>
      </c>
      <c r="AV104" s="416"/>
      <c r="AW104" s="416"/>
      <c r="AX104" s="419"/>
      <c r="AY104" s="128">
        <v>9</v>
      </c>
      <c r="AZ104" s="415" t="s">
        <v>62</v>
      </c>
      <c r="BA104" s="416"/>
      <c r="BB104" s="416"/>
      <c r="BC104" s="417"/>
      <c r="BD104" s="416" t="s">
        <v>194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143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28">
        <v>2</v>
      </c>
      <c r="Q114" s="415" t="s">
        <v>55</v>
      </c>
      <c r="R114" s="416"/>
      <c r="S114" s="416"/>
      <c r="T114" s="419"/>
      <c r="U114" s="128">
        <v>3</v>
      </c>
      <c r="V114" s="415" t="s">
        <v>56</v>
      </c>
      <c r="W114" s="416"/>
      <c r="X114" s="416"/>
      <c r="Y114" s="419"/>
      <c r="Z114" s="128">
        <v>4</v>
      </c>
      <c r="AA114" s="415" t="s">
        <v>57</v>
      </c>
      <c r="AB114" s="416"/>
      <c r="AC114" s="416"/>
      <c r="AD114" s="419"/>
      <c r="AE114" s="128">
        <v>5</v>
      </c>
      <c r="AF114" s="415" t="s">
        <v>58</v>
      </c>
      <c r="AG114" s="416"/>
      <c r="AH114" s="416"/>
      <c r="AI114" s="419"/>
      <c r="AJ114" s="128">
        <v>6</v>
      </c>
      <c r="AK114" s="415" t="s">
        <v>134</v>
      </c>
      <c r="AL114" s="416"/>
      <c r="AM114" s="416"/>
      <c r="AN114" s="419"/>
      <c r="AO114" s="128">
        <v>7</v>
      </c>
      <c r="AP114" s="415" t="s">
        <v>135</v>
      </c>
      <c r="AQ114" s="416"/>
      <c r="AR114" s="416"/>
      <c r="AS114" s="419"/>
      <c r="AT114" s="128">
        <v>8</v>
      </c>
      <c r="AU114" s="415" t="s">
        <v>61</v>
      </c>
      <c r="AV114" s="416"/>
      <c r="AW114" s="416"/>
      <c r="AX114" s="419"/>
      <c r="AY114" s="128">
        <v>9</v>
      </c>
      <c r="AZ114" s="415" t="s">
        <v>62</v>
      </c>
      <c r="BA114" s="416"/>
      <c r="BB114" s="416"/>
      <c r="BC114" s="417"/>
      <c r="BD114" s="416" t="s">
        <v>194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143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3" sqref="P2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9</v>
      </c>
      <c r="H4" s="147" t="s">
        <v>53</v>
      </c>
      <c r="K4" s="228">
        <f>COUNTIFS(ローデータ!B12:B1011,1,ローデータ!G12:G1011,$G$4)</f>
        <v>42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11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6</v>
      </c>
      <c r="J10" s="56">
        <f>COUNTIFS(ローデータ!$B$12:$B$1011,1,ローデータ!$G$12:$G$1011,$G$4,ローデータ!$H$12:$H$1011,J8)</f>
        <v>0</v>
      </c>
      <c r="K10" s="56">
        <f>SUM(B10:J10)</f>
        <v>42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1</v>
      </c>
      <c r="C16" s="56">
        <f>COUNTIFS(ローデータ!$B$12:$B$1011,1,ローデータ!$G$12:$G$1011,$G$4,ローデータ!$I$12:$I$1011,C14)</f>
        <v>41</v>
      </c>
      <c r="D16" s="56">
        <f>SUM(B16:C16)</f>
        <v>42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1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29</v>
      </c>
      <c r="C23" s="213"/>
      <c r="D23" s="211">
        <f>COUNTIFS(ローデータ!$B$12:$B$1011,1,ローデータ!$G$12:$G$1011,$G$4,ローデータ!$K$12:$K$1011,D21)</f>
        <v>8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5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13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31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22</v>
      </c>
      <c r="C30" s="56">
        <f>COUNTIFS(ローデータ!$B$12:$B$1011,1,ローデータ!$G$12:$G$1011,$G$4,ローデータ!$K$12:$K$1011,$B$21,ローデータ!$L$12:$L$1011,C27)</f>
        <v>6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28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2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6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1</v>
      </c>
      <c r="Q36" s="56">
        <f>SUM(J36:P36)</f>
        <v>14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2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7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5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5</v>
      </c>
      <c r="M50" s="91">
        <f>SUMIFS(ローデータ!Y12:Y1011,ローデータ!$B$12:$B$1011,1,ローデータ!$G$12:$G$1011,$G$4,ローデータ!$K$12:$K$1011,$F$21)</f>
        <v>4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17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11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7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1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6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6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41</v>
      </c>
      <c r="D68" s="100">
        <f t="shared" ref="D68:M68" si="1">SUM(D59:D67)</f>
        <v>0</v>
      </c>
      <c r="E68" s="100">
        <f t="shared" si="1"/>
        <v>1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42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5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6</v>
      </c>
      <c r="D77" s="213"/>
      <c r="E77" s="211">
        <f>COUNTIFS(ローデータ!$B$12:$B$1011,1,ローデータ!$G$12:$G$1011,$G$4,ローデータ!$H$12:$H$1011,$A$77,ローデータ!$K$12:$K$1011,E73)</f>
        <v>4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11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4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7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4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3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3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6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6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29</v>
      </c>
      <c r="D84" s="403"/>
      <c r="E84" s="402">
        <f>SUM(E75:F83)</f>
        <v>8</v>
      </c>
      <c r="F84" s="403"/>
      <c r="G84" s="404">
        <f>SUM(G75:I83)</f>
        <v>5</v>
      </c>
      <c r="H84" s="404"/>
      <c r="I84" s="402"/>
      <c r="J84" s="106">
        <f t="shared" si="2"/>
        <v>42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4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5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2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2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6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3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4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2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4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2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3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5</v>
      </c>
      <c r="O99" s="88">
        <f>SUMIFS(ローデータ!$P$12:$P$1011,ローデータ!$B$12:$B$1011,1,ローデータ!$G$12:$G$1011,$G$4,ローデータ!$K$12:$K$1011,$B$21,ローデータ!$H$12:$H$1011,J99)</f>
        <v>1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8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5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6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6</v>
      </c>
      <c r="M101" s="103">
        <f>SUM(M92:M100)</f>
        <v>5</v>
      </c>
      <c r="N101" s="103">
        <f>SUM(N92:N100)</f>
        <v>7</v>
      </c>
      <c r="O101" s="103">
        <f>SUM(O92:O100)</f>
        <v>13</v>
      </c>
      <c r="P101" s="103">
        <f>SUM(P92:P100)</f>
        <v>0</v>
      </c>
      <c r="Q101" s="103">
        <f t="shared" si="3"/>
        <v>31</v>
      </c>
    </row>
    <row r="102" spans="1:17" ht="14.1" customHeight="1" x14ac:dyDescent="0.15">
      <c r="A102" s="140" t="s">
        <v>50</v>
      </c>
      <c r="B102" s="141"/>
      <c r="C102" s="56">
        <f>SUM(C93:C101)</f>
        <v>22</v>
      </c>
      <c r="D102" s="56">
        <f>SUM(D93:D101)</f>
        <v>6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1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3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2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3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6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2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3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1</v>
      </c>
      <c r="Q112" s="111">
        <f t="shared" si="5"/>
        <v>6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1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5</v>
      </c>
      <c r="D118" s="109">
        <f t="shared" ref="D118:E118" si="7">SUM(D109:D117)</f>
        <v>2</v>
      </c>
      <c r="E118" s="109">
        <f t="shared" si="7"/>
        <v>0</v>
      </c>
      <c r="F118" s="109">
        <f>SUM(C118:E118)</f>
        <v>7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5</v>
      </c>
      <c r="L118" s="109">
        <f t="shared" si="8"/>
        <v>0</v>
      </c>
      <c r="M118" s="109">
        <f t="shared" si="8"/>
        <v>0</v>
      </c>
      <c r="N118" s="109">
        <f t="shared" si="8"/>
        <v>6</v>
      </c>
      <c r="O118" s="109">
        <f t="shared" si="8"/>
        <v>2</v>
      </c>
      <c r="P118" s="109">
        <f t="shared" si="8"/>
        <v>1</v>
      </c>
      <c r="Q118" s="109">
        <f t="shared" si="5"/>
        <v>14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2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2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1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2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4</v>
      </c>
      <c r="N147" s="91">
        <f>SUMIFS(ローデータ!$Y$12:$Y$1011,ローデータ!$B$12:$B$1011,1,ローデータ!$G$12:$G$1011,$G$4,ローデータ!$K$12:$K$1011,$F$21,ローデータ!$H$12:$H$1011,A147)</f>
        <v>2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9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2</v>
      </c>
      <c r="D152" s="56">
        <f>SUM(D143:D151)</f>
        <v>4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7</v>
      </c>
      <c r="I152" s="56">
        <f t="shared" ref="I152:O152" si="15">SUM(I143:I151)</f>
        <v>1</v>
      </c>
      <c r="J152" s="56">
        <f t="shared" si="15"/>
        <v>5</v>
      </c>
      <c r="K152" s="56">
        <f t="shared" si="15"/>
        <v>2</v>
      </c>
      <c r="L152" s="56">
        <f t="shared" si="15"/>
        <v>0</v>
      </c>
      <c r="M152" s="56">
        <f t="shared" si="15"/>
        <v>5</v>
      </c>
      <c r="N152" s="56">
        <f t="shared" si="15"/>
        <v>4</v>
      </c>
      <c r="O152" s="56">
        <f t="shared" si="15"/>
        <v>0</v>
      </c>
      <c r="P152" s="56">
        <f t="shared" si="13"/>
        <v>17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29</v>
      </c>
      <c r="G159" s="213"/>
      <c r="H159" s="211">
        <f>COUNTIFS(ローデータ!$B$12:$B$1011,1,ローデータ!$G$12:$G$1011,$G$4,ローデータ!$I$12:$I$1011,$C$14,ローデータ!$K$12:$K$1011,H157)</f>
        <v>8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41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1</v>
      </c>
      <c r="K161" s="212"/>
      <c r="L161" s="213"/>
      <c r="M161" s="56">
        <f t="shared" si="16"/>
        <v>1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29</v>
      </c>
      <c r="G171" s="213"/>
      <c r="H171" s="211">
        <f>SUM(H159:I170)</f>
        <v>8</v>
      </c>
      <c r="I171" s="213"/>
      <c r="J171" s="211">
        <f>SUM(J159:L170)</f>
        <v>5</v>
      </c>
      <c r="K171" s="212"/>
      <c r="L171" s="213"/>
      <c r="M171" s="56">
        <f t="shared" si="16"/>
        <v>42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22</v>
      </c>
      <c r="G179" s="56">
        <f>COUNTIFS(ローデータ!$B$12:$B$1011,1,ローデータ!$G$12:$G$1011,$G$4,ローデータ!$I$12:$I$1011,$C$14,ローデータ!$K$12:$K$1011,$B$21,ローデータ!$L$12:$L$1011,G176)</f>
        <v>6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28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22</v>
      </c>
      <c r="G191" s="56">
        <f>SUM(G179:G190)</f>
        <v>6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28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5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13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31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6</v>
      </c>
      <c r="G210" s="95">
        <f t="shared" ref="G210:I210" si="19">SUM(G198:G209)</f>
        <v>5</v>
      </c>
      <c r="H210" s="95">
        <f>SUM(H198:H209)</f>
        <v>7</v>
      </c>
      <c r="I210" s="95">
        <f t="shared" si="19"/>
        <v>13</v>
      </c>
      <c r="J210" s="95">
        <f>SUM(J198:J209)</f>
        <v>0</v>
      </c>
      <c r="K210" s="119">
        <f t="shared" si="18"/>
        <v>31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2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5</v>
      </c>
      <c r="G228" s="56">
        <f>SUM(G216:G227)</f>
        <v>2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5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6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1</v>
      </c>
      <c r="M234" s="56">
        <f t="shared" ref="M234:M246" si="21">SUM(F234:L234)</f>
        <v>14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5</v>
      </c>
      <c r="H246" s="95">
        <f t="shared" si="22"/>
        <v>0</v>
      </c>
      <c r="I246" s="95">
        <f>SUM(I234:I245)</f>
        <v>0</v>
      </c>
      <c r="J246" s="95">
        <f t="shared" si="22"/>
        <v>6</v>
      </c>
      <c r="K246" s="95">
        <f>SUM(K234:K245)</f>
        <v>2</v>
      </c>
      <c r="L246" s="95">
        <f t="shared" si="22"/>
        <v>1</v>
      </c>
      <c r="M246" s="56">
        <f t="shared" si="21"/>
        <v>14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1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1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1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1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3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2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1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1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2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1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2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4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2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9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1</v>
      </c>
      <c r="H284" s="56">
        <f t="shared" si="28"/>
        <v>3</v>
      </c>
      <c r="I284" s="56">
        <f t="shared" si="28"/>
        <v>0</v>
      </c>
      <c r="J284" s="56">
        <f t="shared" si="28"/>
        <v>0</v>
      </c>
      <c r="K284" s="96">
        <f t="shared" si="26"/>
        <v>5</v>
      </c>
      <c r="L284" s="95">
        <f>SUM(L272:L283)</f>
        <v>1</v>
      </c>
      <c r="M284" s="95">
        <f t="shared" ref="M284:R284" si="29">SUM(M272:M283)</f>
        <v>5</v>
      </c>
      <c r="N284" s="95">
        <f t="shared" si="29"/>
        <v>2</v>
      </c>
      <c r="O284" s="95">
        <f t="shared" si="29"/>
        <v>0</v>
      </c>
      <c r="P284" s="95">
        <f t="shared" si="29"/>
        <v>5</v>
      </c>
      <c r="Q284" s="95">
        <f t="shared" si="29"/>
        <v>4</v>
      </c>
      <c r="R284" s="95">
        <f t="shared" si="29"/>
        <v>0</v>
      </c>
      <c r="S284" s="56">
        <f t="shared" si="27"/>
        <v>17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東成区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10</v>
      </c>
      <c r="H4" s="147" t="s">
        <v>53</v>
      </c>
      <c r="K4" s="228">
        <f>COUNTIFS(ローデータ!B12:B1011,1,ローデータ!G12:G1011,$G$4)</f>
        <v>45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7</v>
      </c>
      <c r="D10" s="56">
        <f>COUNTIFS(ローデータ!$B$12:$B$1011,1,ローデータ!$G$12:$G$1011,$G$4,ローデータ!$H$12:$H$1011,D8)</f>
        <v>11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8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1</v>
      </c>
      <c r="K10" s="56">
        <f>SUM(B10:J10)</f>
        <v>45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45</v>
      </c>
      <c r="D16" s="56">
        <f>SUM(B16:C16)</f>
        <v>45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36</v>
      </c>
      <c r="C23" s="213"/>
      <c r="D23" s="211">
        <f>COUNTIFS(ローデータ!$B$12:$B$1011,1,ローデータ!$G$12:$G$1011,$G$4,ローデータ!$K$12:$K$1011,D21)</f>
        <v>8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9</v>
      </c>
      <c r="K29" s="86">
        <f>SUMIFS(ローデータ!N12:N1011,ローデータ!$B$12:$B$1011,1,ローデータ!$G$12:$G$1011,$G$4,ローデータ!$K$12:$K$1011,$B$21)</f>
        <v>14</v>
      </c>
      <c r="L29" s="86">
        <f>SUMIFS(ローデータ!O12:O1011,ローデータ!$B$12:$B$1011,1,ローデータ!$G$12:$G$1011,$G$4,ローデータ!$K$12:$K$1011,$B$21)</f>
        <v>6</v>
      </c>
      <c r="M29" s="86">
        <f>SUMIFS(ローデータ!P12:P1011,ローデータ!$B$12:$B$1011,1,ローデータ!$G$12:$G$1011,$G$4,ローデータ!$K$12:$K$1011,$B$21)</f>
        <v>11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30</v>
      </c>
      <c r="C30" s="56">
        <f>COUNTIFS(ローデータ!$B$12:$B$1011,1,ローデータ!$G$12:$G$1011,$G$4,ローデータ!$K$12:$K$1011,$B$21,ローデータ!$L$12:$L$1011,C27)</f>
        <v>5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1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2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8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7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7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11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8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8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8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5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45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5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7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10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11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6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8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6</v>
      </c>
      <c r="D79" s="213"/>
      <c r="E79" s="211">
        <f>COUNTIFS(ローデータ!$B$12:$B$1011,1,ローデータ!$G$12:$G$1011,$G$4,ローデータ!$H$12:$H$1011,$A$79,ローデータ!$K$12:$K$1011,E73)</f>
        <v>2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8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4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5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36</v>
      </c>
      <c r="D84" s="403"/>
      <c r="E84" s="402">
        <f>SUM(E75:F83)</f>
        <v>8</v>
      </c>
      <c r="F84" s="403"/>
      <c r="G84" s="404">
        <f>SUM(G75:I83)</f>
        <v>1</v>
      </c>
      <c r="H84" s="404"/>
      <c r="I84" s="402"/>
      <c r="J84" s="106">
        <f t="shared" si="2"/>
        <v>45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1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2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5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5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4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8</v>
      </c>
      <c r="D95" s="56">
        <f>COUNTIFS(ローデータ!$B$12:$B$1011,1,ローデータ!$G$12:$G$1011,$G$4,ローデータ!$K$12:$K$1011,$B$21,ローデータ!$L$12:$L$1011,$D$90,ローデータ!$H$12:$H$1011,A95)</f>
        <v>2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5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9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3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1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1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3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9</v>
      </c>
      <c r="M101" s="103">
        <f>SUM(M92:M100)</f>
        <v>14</v>
      </c>
      <c r="N101" s="103">
        <f>SUM(N92:N100)</f>
        <v>6</v>
      </c>
      <c r="O101" s="103">
        <f>SUM(O92:O100)</f>
        <v>11</v>
      </c>
      <c r="P101" s="103">
        <f>SUM(P92:P100)</f>
        <v>0</v>
      </c>
      <c r="Q101" s="103">
        <f t="shared" si="3"/>
        <v>40</v>
      </c>
    </row>
    <row r="102" spans="1:17" ht="14.1" customHeight="1" x14ac:dyDescent="0.15">
      <c r="A102" s="140" t="s">
        <v>50</v>
      </c>
      <c r="B102" s="141"/>
      <c r="C102" s="56">
        <f>SUM(C93:C101)</f>
        <v>30</v>
      </c>
      <c r="D102" s="56">
        <f>SUM(D93:D101)</f>
        <v>5</v>
      </c>
      <c r="E102" s="56">
        <f>SUM(E93:E101)</f>
        <v>0</v>
      </c>
      <c r="F102" s="56">
        <f>SUM(F93:F101)</f>
        <v>1</v>
      </c>
      <c r="G102" s="56">
        <f>SUM(G93:G101)</f>
        <v>0</v>
      </c>
      <c r="H102" s="56">
        <f t="shared" si="4"/>
        <v>36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1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1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1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2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2</v>
      </c>
    </row>
    <row r="118" spans="1:17" ht="14.1" customHeight="1" x14ac:dyDescent="0.15">
      <c r="A118" s="313" t="s">
        <v>50</v>
      </c>
      <c r="B118" s="315"/>
      <c r="C118" s="109">
        <f>SUM(C109:C117)</f>
        <v>6</v>
      </c>
      <c r="D118" s="109">
        <f t="shared" ref="D118:E118" si="7">SUM(D109:D117)</f>
        <v>2</v>
      </c>
      <c r="E118" s="109">
        <f t="shared" si="7"/>
        <v>0</v>
      </c>
      <c r="F118" s="109">
        <f>SUM(C118:E118)</f>
        <v>8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5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4</v>
      </c>
      <c r="P118" s="109">
        <f t="shared" si="8"/>
        <v>0</v>
      </c>
      <c r="Q118" s="109">
        <f t="shared" si="5"/>
        <v>10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36</v>
      </c>
      <c r="G159" s="213"/>
      <c r="H159" s="211">
        <f>COUNTIFS(ローデータ!$B$12:$B$1011,1,ローデータ!$G$12:$G$1011,$G$4,ローデータ!$I$12:$I$1011,$C$14,ローデータ!$K$12:$K$1011,H157)</f>
        <v>8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45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36</v>
      </c>
      <c r="G171" s="213"/>
      <c r="H171" s="211">
        <f>SUM(H159:I170)</f>
        <v>8</v>
      </c>
      <c r="I171" s="213"/>
      <c r="J171" s="211">
        <f>SUM(J159:L170)</f>
        <v>1</v>
      </c>
      <c r="K171" s="212"/>
      <c r="L171" s="213"/>
      <c r="M171" s="56">
        <f t="shared" si="16"/>
        <v>45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30</v>
      </c>
      <c r="G179" s="56">
        <f>COUNTIFS(ローデータ!$B$12:$B$1011,1,ローデータ!$G$12:$G$1011,$G$4,ローデータ!$I$12:$I$1011,$C$14,ローデータ!$K$12:$K$1011,$B$21,ローデータ!$L$12:$L$1011,G176)</f>
        <v>5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1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36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30</v>
      </c>
      <c r="G191" s="56">
        <f>SUM(G179:G190)</f>
        <v>5</v>
      </c>
      <c r="H191" s="56">
        <f>SUM(H179:H190)</f>
        <v>0</v>
      </c>
      <c r="I191" s="56">
        <f>SUM(I179:I190)</f>
        <v>1</v>
      </c>
      <c r="J191" s="56">
        <f>SUM(J179:J190)</f>
        <v>0</v>
      </c>
      <c r="K191" s="107">
        <f t="shared" si="17"/>
        <v>36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9</v>
      </c>
      <c r="G198" s="90">
        <f>SUMIFS(ローデータ!N12:N1011,ローデータ!$B$12:$B$1011,1,ローデータ!$G$12:$G$1011,$G$4,ローデータ!$I$12:$I$1011,$C$14,ローデータ!$K$12:$K$1011,$B$21)</f>
        <v>14</v>
      </c>
      <c r="H198" s="90">
        <f>SUMIFS(ローデータ!O12:O1011,ローデータ!$B$12:$B$1011,1,ローデータ!$G$12:$G$1011,$G$4,ローデータ!$I$12:$I$1011,$C$14,ローデータ!$K$12:$K$1011,$B$21)</f>
        <v>6</v>
      </c>
      <c r="I198" s="90">
        <f>SUMIFS(ローデータ!P12:P1011,ローデータ!$B$12:$B$1011,1,ローデータ!$G$12:$G$1011,$G$4,ローデータ!$I$12:$I$1011,$C$14,ローデータ!$K$12:$K$1011,$B$21)</f>
        <v>11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9</v>
      </c>
      <c r="G210" s="95">
        <f t="shared" ref="G210:I210" si="19">SUM(G198:G209)</f>
        <v>14</v>
      </c>
      <c r="H210" s="95">
        <f>SUM(H198:H209)</f>
        <v>6</v>
      </c>
      <c r="I210" s="95">
        <f t="shared" si="19"/>
        <v>11</v>
      </c>
      <c r="J210" s="95">
        <f>SUM(J198:J209)</f>
        <v>0</v>
      </c>
      <c r="K210" s="119">
        <f t="shared" si="18"/>
        <v>40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2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8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6</v>
      </c>
      <c r="G228" s="56">
        <f>SUM(G216:G227)</f>
        <v>2</v>
      </c>
      <c r="H228" s="56">
        <f>SUM(H216:H227)</f>
        <v>0</v>
      </c>
      <c r="I228" s="56">
        <f t="shared" si="20"/>
        <v>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5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5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4</v>
      </c>
      <c r="L246" s="95">
        <f t="shared" si="22"/>
        <v>0</v>
      </c>
      <c r="M246" s="56">
        <f t="shared" si="21"/>
        <v>10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2020-06-04T02:20:37Z</dcterms:created>
  <dcterms:modified xsi:type="dcterms:W3CDTF">2020-06-04T02:20:44Z</dcterms:modified>
</cp:coreProperties>
</file>