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2" l="1"/>
  <c r="B4" i="32"/>
  <c r="C4" i="32"/>
  <c r="D4" i="32"/>
  <c r="E4" i="32"/>
  <c r="K4" i="32"/>
  <c r="B10" i="32"/>
  <c r="C10" i="32"/>
  <c r="D10" i="32"/>
  <c r="E10" i="32"/>
  <c r="F10" i="32"/>
  <c r="G10" i="32"/>
  <c r="H10" i="32"/>
  <c r="I10" i="32"/>
  <c r="J10" i="32"/>
  <c r="B16" i="32"/>
  <c r="C16" i="32"/>
  <c r="G18" i="32"/>
  <c r="H18" i="32"/>
  <c r="I18" i="32"/>
  <c r="J18" i="32"/>
  <c r="K18" i="32"/>
  <c r="L18" i="32"/>
  <c r="M18" i="32"/>
  <c r="N18" i="32"/>
  <c r="O18" i="32"/>
  <c r="P18" i="32"/>
  <c r="Q18" i="32"/>
  <c r="B23" i="32"/>
  <c r="D23" i="32"/>
  <c r="F23" i="32"/>
  <c r="J29" i="32"/>
  <c r="K29" i="32"/>
  <c r="L29" i="32"/>
  <c r="M29" i="32"/>
  <c r="N29" i="32"/>
  <c r="B30" i="32"/>
  <c r="C30" i="32"/>
  <c r="D30" i="32"/>
  <c r="E30" i="32"/>
  <c r="F30" i="32"/>
  <c r="B36" i="32"/>
  <c r="C36" i="32"/>
  <c r="D36" i="32"/>
  <c r="J36" i="32"/>
  <c r="K36" i="32"/>
  <c r="L36" i="32"/>
  <c r="M36" i="32"/>
  <c r="N36" i="32"/>
  <c r="O36" i="32"/>
  <c r="P36" i="32"/>
  <c r="B44" i="32"/>
  <c r="C44" i="32"/>
  <c r="D44" i="32"/>
  <c r="E44" i="32"/>
  <c r="F44" i="32"/>
  <c r="H44" i="32"/>
  <c r="I44" i="32"/>
  <c r="J44" i="32"/>
  <c r="B50" i="32"/>
  <c r="C50" i="32"/>
  <c r="D50" i="32"/>
  <c r="E50" i="32"/>
  <c r="F50" i="32"/>
  <c r="H50" i="32"/>
  <c r="I50" i="32"/>
  <c r="J50" i="32"/>
  <c r="K50" i="32"/>
  <c r="L50" i="32"/>
  <c r="M50" i="32"/>
  <c r="N50" i="32"/>
  <c r="C59" i="32"/>
  <c r="D59" i="32"/>
  <c r="E59" i="32"/>
  <c r="F59" i="32"/>
  <c r="G59" i="32"/>
  <c r="H59" i="32"/>
  <c r="I59" i="32"/>
  <c r="J59" i="32"/>
  <c r="K59" i="32"/>
  <c r="L59" i="32"/>
  <c r="M59" i="32"/>
  <c r="N59" i="32"/>
  <c r="C60" i="32"/>
  <c r="D60" i="32"/>
  <c r="E60" i="32"/>
  <c r="F60" i="32"/>
  <c r="G60" i="32"/>
  <c r="H60" i="32"/>
  <c r="I60" i="32"/>
  <c r="J60" i="32"/>
  <c r="K60" i="32"/>
  <c r="L60" i="32"/>
  <c r="M60" i="32"/>
  <c r="N60" i="32"/>
  <c r="C61" i="32"/>
  <c r="D61" i="32"/>
  <c r="E61" i="32"/>
  <c r="F61" i="32"/>
  <c r="G61" i="32"/>
  <c r="H61" i="32"/>
  <c r="I61" i="32"/>
  <c r="J61" i="32"/>
  <c r="K61" i="32"/>
  <c r="L61" i="32"/>
  <c r="M61" i="32"/>
  <c r="N61" i="32"/>
  <c r="C62" i="32"/>
  <c r="D62" i="32"/>
  <c r="E62" i="32"/>
  <c r="F62" i="32"/>
  <c r="G62" i="32"/>
  <c r="H62" i="32"/>
  <c r="I62" i="32"/>
  <c r="J62" i="32"/>
  <c r="K62" i="32"/>
  <c r="L62" i="32"/>
  <c r="M62" i="32"/>
  <c r="N62" i="32"/>
  <c r="C63" i="32"/>
  <c r="D63" i="32"/>
  <c r="E63" i="32"/>
  <c r="F63" i="32"/>
  <c r="G63" i="32"/>
  <c r="H63" i="32"/>
  <c r="I63" i="32"/>
  <c r="J63" i="32"/>
  <c r="K63" i="32"/>
  <c r="L63" i="32"/>
  <c r="M63" i="32"/>
  <c r="N63" i="32"/>
  <c r="C64" i="32"/>
  <c r="D64" i="32"/>
  <c r="E64" i="32"/>
  <c r="F64" i="32"/>
  <c r="G64" i="32"/>
  <c r="H64" i="32"/>
  <c r="I64" i="32"/>
  <c r="J64" i="32"/>
  <c r="K64" i="32"/>
  <c r="L64" i="32"/>
  <c r="M64" i="32"/>
  <c r="N64" i="32"/>
  <c r="C65" i="32"/>
  <c r="D65" i="32"/>
  <c r="E65" i="32"/>
  <c r="F65" i="32"/>
  <c r="G65" i="32"/>
  <c r="H65" i="32"/>
  <c r="I65" i="32"/>
  <c r="J65" i="32"/>
  <c r="K65" i="32"/>
  <c r="L65" i="32"/>
  <c r="M65" i="32"/>
  <c r="N65" i="32"/>
  <c r="C66" i="32"/>
  <c r="D66" i="32"/>
  <c r="E66" i="32"/>
  <c r="F66" i="32"/>
  <c r="G66" i="32"/>
  <c r="H66" i="32"/>
  <c r="I66" i="32"/>
  <c r="J66" i="32"/>
  <c r="K66" i="32"/>
  <c r="L66" i="32"/>
  <c r="M66" i="32"/>
  <c r="N66" i="32"/>
  <c r="C67" i="32"/>
  <c r="D67" i="32"/>
  <c r="E67" i="32"/>
  <c r="F67" i="32"/>
  <c r="G67" i="32"/>
  <c r="H67" i="32"/>
  <c r="I67" i="32"/>
  <c r="I68" i="32" s="1"/>
  <c r="J67" i="32"/>
  <c r="K67" i="32"/>
  <c r="L67" i="32"/>
  <c r="M67" i="32"/>
  <c r="N67" i="32"/>
  <c r="C75" i="32"/>
  <c r="E75" i="32"/>
  <c r="G75" i="32"/>
  <c r="C76" i="32"/>
  <c r="E76" i="32"/>
  <c r="G76" i="32"/>
  <c r="C77" i="32"/>
  <c r="E77" i="32"/>
  <c r="G77" i="32"/>
  <c r="C78" i="32"/>
  <c r="E78" i="32"/>
  <c r="G78" i="32"/>
  <c r="C79" i="32"/>
  <c r="E79" i="32"/>
  <c r="G79" i="32"/>
  <c r="C80" i="32"/>
  <c r="E80" i="32"/>
  <c r="G80" i="32"/>
  <c r="C81" i="32"/>
  <c r="E81" i="32"/>
  <c r="G81" i="32"/>
  <c r="C82" i="32"/>
  <c r="E82" i="32"/>
  <c r="G82" i="32"/>
  <c r="C83" i="32"/>
  <c r="E83" i="32"/>
  <c r="G83" i="32"/>
  <c r="L92" i="32"/>
  <c r="M92" i="32"/>
  <c r="N92" i="32"/>
  <c r="O92" i="32"/>
  <c r="P92" i="32"/>
  <c r="C93" i="32"/>
  <c r="D93" i="32"/>
  <c r="E93" i="32"/>
  <c r="F93" i="32"/>
  <c r="G93" i="32"/>
  <c r="L93" i="32"/>
  <c r="M93" i="32"/>
  <c r="N93" i="32"/>
  <c r="O93" i="32"/>
  <c r="P93" i="32"/>
  <c r="C94" i="32"/>
  <c r="D94" i="32"/>
  <c r="E94" i="32"/>
  <c r="F94" i="32"/>
  <c r="G94" i="32"/>
  <c r="L94" i="32"/>
  <c r="M94" i="32"/>
  <c r="N94" i="32"/>
  <c r="O94" i="32"/>
  <c r="P94" i="32"/>
  <c r="C95" i="32"/>
  <c r="D95" i="32"/>
  <c r="E95" i="32"/>
  <c r="F95" i="32"/>
  <c r="G95" i="32"/>
  <c r="L95" i="32"/>
  <c r="M95" i="32"/>
  <c r="N95" i="32"/>
  <c r="O95" i="32"/>
  <c r="P95" i="32"/>
  <c r="C96" i="32"/>
  <c r="D96" i="32"/>
  <c r="E96" i="32"/>
  <c r="F96" i="32"/>
  <c r="G96" i="32"/>
  <c r="L96" i="32"/>
  <c r="M96" i="32"/>
  <c r="N96" i="32"/>
  <c r="O96" i="32"/>
  <c r="P96" i="32"/>
  <c r="C97" i="32"/>
  <c r="D97" i="32"/>
  <c r="E97" i="32"/>
  <c r="F97" i="32"/>
  <c r="G97" i="32"/>
  <c r="L97" i="32"/>
  <c r="M97" i="32"/>
  <c r="N97" i="32"/>
  <c r="O97" i="32"/>
  <c r="P97" i="32"/>
  <c r="C98" i="32"/>
  <c r="D98" i="32"/>
  <c r="E98" i="32"/>
  <c r="F98" i="32"/>
  <c r="G98" i="32"/>
  <c r="L98" i="32"/>
  <c r="M98" i="32"/>
  <c r="N98" i="32"/>
  <c r="O98" i="32"/>
  <c r="P98" i="32"/>
  <c r="C99" i="32"/>
  <c r="D99" i="32"/>
  <c r="E99" i="32"/>
  <c r="F99" i="32"/>
  <c r="G99" i="32"/>
  <c r="L99" i="32"/>
  <c r="M99" i="32"/>
  <c r="N99" i="32"/>
  <c r="O99" i="32"/>
  <c r="P99" i="32"/>
  <c r="C100" i="32"/>
  <c r="D100" i="32"/>
  <c r="E100" i="32"/>
  <c r="F100" i="32"/>
  <c r="G100" i="32"/>
  <c r="L100" i="32"/>
  <c r="M100" i="32"/>
  <c r="N100" i="32"/>
  <c r="O100" i="32"/>
  <c r="P100" i="32"/>
  <c r="C101" i="32"/>
  <c r="D101" i="32"/>
  <c r="E101" i="32"/>
  <c r="F101" i="32"/>
  <c r="G101" i="32"/>
  <c r="C109" i="32"/>
  <c r="D109" i="32"/>
  <c r="E109" i="32"/>
  <c r="J109" i="32"/>
  <c r="K109" i="32"/>
  <c r="L109" i="32"/>
  <c r="M109" i="32"/>
  <c r="N109" i="32"/>
  <c r="O109" i="32"/>
  <c r="P109" i="32"/>
  <c r="C110" i="32"/>
  <c r="D110" i="32"/>
  <c r="E110" i="32"/>
  <c r="J110" i="32"/>
  <c r="K110" i="32"/>
  <c r="L110" i="32"/>
  <c r="M110" i="32"/>
  <c r="N110" i="32"/>
  <c r="O110" i="32"/>
  <c r="P110" i="32"/>
  <c r="C111" i="32"/>
  <c r="D111" i="32"/>
  <c r="E111" i="32"/>
  <c r="J111" i="32"/>
  <c r="K111" i="32"/>
  <c r="L111" i="32"/>
  <c r="M111" i="32"/>
  <c r="N111" i="32"/>
  <c r="O111" i="32"/>
  <c r="P111" i="32"/>
  <c r="C112" i="32"/>
  <c r="D112" i="32"/>
  <c r="E112" i="32"/>
  <c r="J112" i="32"/>
  <c r="K112" i="32"/>
  <c r="L112" i="32"/>
  <c r="M112" i="32"/>
  <c r="N112" i="32"/>
  <c r="O112" i="32"/>
  <c r="P112" i="32"/>
  <c r="C113" i="32"/>
  <c r="D113" i="32"/>
  <c r="E113" i="32"/>
  <c r="J113" i="32"/>
  <c r="K113" i="32"/>
  <c r="L113" i="32"/>
  <c r="M113" i="32"/>
  <c r="N113" i="32"/>
  <c r="O113" i="32"/>
  <c r="P113" i="32"/>
  <c r="C114" i="32"/>
  <c r="D114" i="32"/>
  <c r="E114" i="32"/>
  <c r="J114" i="32"/>
  <c r="K114" i="32"/>
  <c r="L114" i="32"/>
  <c r="M114" i="32"/>
  <c r="N114" i="32"/>
  <c r="O114" i="32"/>
  <c r="P114" i="32"/>
  <c r="C115" i="32"/>
  <c r="D115" i="32"/>
  <c r="E115" i="32"/>
  <c r="J115" i="32"/>
  <c r="K115" i="32"/>
  <c r="L115" i="32"/>
  <c r="M115" i="32"/>
  <c r="N115" i="32"/>
  <c r="O115" i="32"/>
  <c r="P115" i="32"/>
  <c r="C116" i="32"/>
  <c r="D116" i="32"/>
  <c r="E116" i="32"/>
  <c r="J116" i="32"/>
  <c r="K116" i="32"/>
  <c r="L116" i="32"/>
  <c r="M116" i="32"/>
  <c r="N116" i="32"/>
  <c r="O116" i="32"/>
  <c r="P116" i="32"/>
  <c r="C117" i="32"/>
  <c r="D117" i="32"/>
  <c r="E117" i="32"/>
  <c r="J117" i="32"/>
  <c r="K117" i="32"/>
  <c r="L117" i="32"/>
  <c r="M117" i="32"/>
  <c r="N117" i="32"/>
  <c r="O117" i="32"/>
  <c r="P117" i="32"/>
  <c r="C127" i="32"/>
  <c r="D127" i="32"/>
  <c r="E127" i="32"/>
  <c r="F127" i="32"/>
  <c r="G127" i="32"/>
  <c r="I127" i="32"/>
  <c r="J127" i="32"/>
  <c r="K127" i="32"/>
  <c r="C128" i="32"/>
  <c r="D128" i="32"/>
  <c r="E128" i="32"/>
  <c r="F128" i="32"/>
  <c r="G128" i="32"/>
  <c r="I128" i="32"/>
  <c r="J128" i="32"/>
  <c r="K128" i="32"/>
  <c r="C129" i="32"/>
  <c r="D129" i="32"/>
  <c r="E129" i="32"/>
  <c r="F129" i="32"/>
  <c r="G129" i="32"/>
  <c r="I129" i="32"/>
  <c r="J129" i="32"/>
  <c r="K129" i="32"/>
  <c r="C130" i="32"/>
  <c r="D130" i="32"/>
  <c r="E130" i="32"/>
  <c r="F130" i="32"/>
  <c r="G130" i="32"/>
  <c r="I130" i="32"/>
  <c r="J130" i="32"/>
  <c r="K130" i="32"/>
  <c r="C131" i="32"/>
  <c r="D131" i="32"/>
  <c r="E131" i="32"/>
  <c r="F131" i="32"/>
  <c r="G131" i="32"/>
  <c r="I131" i="32"/>
  <c r="J131" i="32"/>
  <c r="K131" i="32"/>
  <c r="C132" i="32"/>
  <c r="D132" i="32"/>
  <c r="E132" i="32"/>
  <c r="F132" i="32"/>
  <c r="G132" i="32"/>
  <c r="I132" i="32"/>
  <c r="J132" i="32"/>
  <c r="K132" i="32"/>
  <c r="C133" i="32"/>
  <c r="D133" i="32"/>
  <c r="E133" i="32"/>
  <c r="F133" i="32"/>
  <c r="G133" i="32"/>
  <c r="I133" i="32"/>
  <c r="J133" i="32"/>
  <c r="K133" i="32"/>
  <c r="C134" i="32"/>
  <c r="D134" i="32"/>
  <c r="E134" i="32"/>
  <c r="F134" i="32"/>
  <c r="G134" i="32"/>
  <c r="I134" i="32"/>
  <c r="J134" i="32"/>
  <c r="K134" i="32"/>
  <c r="C135" i="32"/>
  <c r="D135" i="32"/>
  <c r="E135" i="32"/>
  <c r="F135" i="32"/>
  <c r="G135" i="32"/>
  <c r="I135" i="32"/>
  <c r="J135" i="32"/>
  <c r="K135" i="32"/>
  <c r="C143" i="32"/>
  <c r="D143" i="32"/>
  <c r="E143" i="32"/>
  <c r="F143" i="32"/>
  <c r="G143" i="32"/>
  <c r="I143" i="32"/>
  <c r="J143" i="32"/>
  <c r="K143" i="32"/>
  <c r="L143" i="32"/>
  <c r="M143" i="32"/>
  <c r="N143" i="32"/>
  <c r="O143" i="32"/>
  <c r="C144" i="32"/>
  <c r="D144" i="32"/>
  <c r="E144" i="32"/>
  <c r="F144" i="32"/>
  <c r="G144" i="32"/>
  <c r="I144" i="32"/>
  <c r="J144" i="32"/>
  <c r="K144" i="32"/>
  <c r="L144" i="32"/>
  <c r="M144" i="32"/>
  <c r="N144" i="32"/>
  <c r="O144" i="32"/>
  <c r="C145" i="32"/>
  <c r="D145" i="32"/>
  <c r="E145" i="32"/>
  <c r="F145" i="32"/>
  <c r="G145" i="32"/>
  <c r="I145" i="32"/>
  <c r="J145" i="32"/>
  <c r="K145" i="32"/>
  <c r="L145" i="32"/>
  <c r="M145" i="32"/>
  <c r="N145" i="32"/>
  <c r="O145" i="32"/>
  <c r="C146" i="32"/>
  <c r="D146" i="32"/>
  <c r="E146" i="32"/>
  <c r="F146" i="32"/>
  <c r="G146" i="32"/>
  <c r="I146" i="32"/>
  <c r="J146" i="32"/>
  <c r="K146" i="32"/>
  <c r="L146" i="32"/>
  <c r="M146" i="32"/>
  <c r="N146" i="32"/>
  <c r="O146" i="32"/>
  <c r="C147" i="32"/>
  <c r="D147" i="32"/>
  <c r="E147" i="32"/>
  <c r="F147" i="32"/>
  <c r="G147" i="32"/>
  <c r="I147" i="32"/>
  <c r="J147" i="32"/>
  <c r="K147" i="32"/>
  <c r="L147" i="32"/>
  <c r="M147" i="32"/>
  <c r="N147" i="32"/>
  <c r="O147" i="32"/>
  <c r="C148" i="32"/>
  <c r="D148" i="32"/>
  <c r="E148" i="32"/>
  <c r="F148" i="32"/>
  <c r="G148" i="32"/>
  <c r="I148" i="32"/>
  <c r="J148" i="32"/>
  <c r="K148" i="32"/>
  <c r="L148" i="32"/>
  <c r="M148" i="32"/>
  <c r="N148" i="32"/>
  <c r="O148" i="32"/>
  <c r="C149" i="32"/>
  <c r="D149" i="32"/>
  <c r="E149" i="32"/>
  <c r="F149" i="32"/>
  <c r="G149" i="32"/>
  <c r="I149" i="32"/>
  <c r="J149" i="32"/>
  <c r="K149" i="32"/>
  <c r="L149" i="32"/>
  <c r="M149" i="32"/>
  <c r="N149" i="32"/>
  <c r="O149" i="32"/>
  <c r="C150" i="32"/>
  <c r="D150" i="32"/>
  <c r="E150" i="32"/>
  <c r="F150" i="32"/>
  <c r="G150" i="32"/>
  <c r="I150" i="32"/>
  <c r="J150" i="32"/>
  <c r="K150" i="32"/>
  <c r="L150" i="32"/>
  <c r="M150" i="32"/>
  <c r="N150" i="32"/>
  <c r="O150" i="32"/>
  <c r="C151" i="32"/>
  <c r="D151" i="32"/>
  <c r="E151" i="32"/>
  <c r="F151" i="32"/>
  <c r="G151" i="32"/>
  <c r="I151" i="32"/>
  <c r="J151" i="32"/>
  <c r="K151" i="32"/>
  <c r="L151" i="32"/>
  <c r="M151" i="32"/>
  <c r="N151" i="32"/>
  <c r="O151" i="32"/>
  <c r="F159" i="32"/>
  <c r="H159" i="32"/>
  <c r="J159" i="32"/>
  <c r="F160" i="32"/>
  <c r="H160" i="32"/>
  <c r="J160" i="32"/>
  <c r="F161" i="32"/>
  <c r="H161" i="32"/>
  <c r="J161" i="32"/>
  <c r="F162" i="32"/>
  <c r="H162" i="32"/>
  <c r="J162" i="32"/>
  <c r="F163" i="32"/>
  <c r="H163" i="32"/>
  <c r="J163" i="32"/>
  <c r="F164" i="32"/>
  <c r="H164" i="32"/>
  <c r="J164" i="32"/>
  <c r="F165" i="32"/>
  <c r="H165" i="32"/>
  <c r="J165" i="32"/>
  <c r="F166" i="32"/>
  <c r="H166" i="32"/>
  <c r="J166" i="32"/>
  <c r="F167" i="32"/>
  <c r="H167" i="32"/>
  <c r="J167" i="32"/>
  <c r="F168" i="32"/>
  <c r="H168" i="32"/>
  <c r="J168" i="32"/>
  <c r="F169" i="32"/>
  <c r="H169" i="32"/>
  <c r="J169" i="32"/>
  <c r="F170" i="32"/>
  <c r="H170" i="32"/>
  <c r="J170" i="32"/>
  <c r="F179" i="32"/>
  <c r="G179" i="32"/>
  <c r="H179" i="32"/>
  <c r="I179" i="32"/>
  <c r="J179" i="32"/>
  <c r="F180" i="32"/>
  <c r="G180" i="32"/>
  <c r="H180" i="32"/>
  <c r="I180" i="32"/>
  <c r="J180" i="32"/>
  <c r="F181" i="32"/>
  <c r="G181" i="32"/>
  <c r="H181" i="32"/>
  <c r="I181" i="32"/>
  <c r="J181" i="32"/>
  <c r="F182" i="32"/>
  <c r="G182" i="32"/>
  <c r="H182" i="32"/>
  <c r="I182" i="32"/>
  <c r="J182" i="32"/>
  <c r="F183" i="32"/>
  <c r="G183" i="32"/>
  <c r="H183" i="32"/>
  <c r="I183" i="32"/>
  <c r="J183" i="32"/>
  <c r="F184" i="32"/>
  <c r="G184" i="32"/>
  <c r="H184" i="32"/>
  <c r="I184" i="32"/>
  <c r="J184" i="32"/>
  <c r="F185" i="32"/>
  <c r="G185" i="32"/>
  <c r="H185" i="32"/>
  <c r="I185" i="32"/>
  <c r="J185" i="32"/>
  <c r="F186" i="32"/>
  <c r="G186" i="32"/>
  <c r="H186" i="32"/>
  <c r="I186" i="32"/>
  <c r="J186" i="32"/>
  <c r="F187" i="32"/>
  <c r="G187" i="32"/>
  <c r="H187" i="32"/>
  <c r="I187" i="32"/>
  <c r="J187" i="32"/>
  <c r="F188" i="32"/>
  <c r="G188" i="32"/>
  <c r="H188" i="32"/>
  <c r="I188" i="32"/>
  <c r="J188" i="32"/>
  <c r="F189" i="32"/>
  <c r="G189" i="32"/>
  <c r="H189" i="32"/>
  <c r="I189" i="32"/>
  <c r="J189" i="32"/>
  <c r="F190" i="32"/>
  <c r="G190" i="32"/>
  <c r="H190" i="32"/>
  <c r="I190" i="32"/>
  <c r="J190" i="32"/>
  <c r="F198" i="32"/>
  <c r="G198" i="32"/>
  <c r="H198" i="32"/>
  <c r="I198" i="32"/>
  <c r="J198" i="32"/>
  <c r="F199" i="32"/>
  <c r="G199" i="32"/>
  <c r="H199" i="32"/>
  <c r="I199" i="32"/>
  <c r="J199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I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G207" i="32"/>
  <c r="H207" i="32"/>
  <c r="I207" i="32"/>
  <c r="J207" i="32"/>
  <c r="F208" i="32"/>
  <c r="G208" i="32"/>
  <c r="H208" i="32"/>
  <c r="I208" i="32"/>
  <c r="J208" i="32"/>
  <c r="F209" i="32"/>
  <c r="G209" i="32"/>
  <c r="H209" i="32"/>
  <c r="I209" i="32"/>
  <c r="J209" i="32"/>
  <c r="F216" i="32"/>
  <c r="G216" i="32"/>
  <c r="H216" i="32"/>
  <c r="F217" i="32"/>
  <c r="G217" i="32"/>
  <c r="H217" i="32"/>
  <c r="F218" i="32"/>
  <c r="G218" i="32"/>
  <c r="H218" i="32"/>
  <c r="F219" i="32"/>
  <c r="G219" i="32"/>
  <c r="H219" i="32"/>
  <c r="F220" i="32"/>
  <c r="G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F227" i="32"/>
  <c r="G227" i="32"/>
  <c r="H227" i="32"/>
  <c r="F234" i="32"/>
  <c r="G234" i="32"/>
  <c r="H234" i="32"/>
  <c r="I234" i="32"/>
  <c r="J234" i="32"/>
  <c r="K234" i="32"/>
  <c r="L234" i="32"/>
  <c r="F235" i="32"/>
  <c r="G235" i="32"/>
  <c r="H235" i="32"/>
  <c r="I235" i="32"/>
  <c r="J235" i="32"/>
  <c r="K235" i="32"/>
  <c r="L235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K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K243" i="32"/>
  <c r="L243" i="32"/>
  <c r="F244" i="32"/>
  <c r="G244" i="32"/>
  <c r="H244" i="32"/>
  <c r="I244" i="32"/>
  <c r="J244" i="32"/>
  <c r="K244" i="32"/>
  <c r="L244" i="32"/>
  <c r="F245" i="32"/>
  <c r="G245" i="32"/>
  <c r="H245" i="32"/>
  <c r="I245" i="32"/>
  <c r="J245" i="32"/>
  <c r="K245" i="32"/>
  <c r="L245" i="32"/>
  <c r="F254" i="32"/>
  <c r="G254" i="32"/>
  <c r="H254" i="32"/>
  <c r="I254" i="32"/>
  <c r="J254" i="32"/>
  <c r="L254" i="32"/>
  <c r="M254" i="32"/>
  <c r="N254" i="32"/>
  <c r="F255" i="32"/>
  <c r="G255" i="32"/>
  <c r="H255" i="32"/>
  <c r="I255" i="32"/>
  <c r="J255" i="32"/>
  <c r="L255" i="32"/>
  <c r="M255" i="32"/>
  <c r="N255" i="32"/>
  <c r="F256" i="32"/>
  <c r="G256" i="32"/>
  <c r="H256" i="32"/>
  <c r="I256" i="32"/>
  <c r="J256" i="32"/>
  <c r="L256" i="32"/>
  <c r="M256" i="32"/>
  <c r="N256" i="32"/>
  <c r="F257" i="32"/>
  <c r="G257" i="32"/>
  <c r="H257" i="32"/>
  <c r="I257" i="32"/>
  <c r="J257" i="32"/>
  <c r="L257" i="32"/>
  <c r="M257" i="32"/>
  <c r="N257" i="32"/>
  <c r="F258" i="32"/>
  <c r="G258" i="32"/>
  <c r="H258" i="32"/>
  <c r="I258" i="32"/>
  <c r="J258" i="32"/>
  <c r="L258" i="32"/>
  <c r="M258" i="32"/>
  <c r="N258" i="32"/>
  <c r="F259" i="32"/>
  <c r="G259" i="32"/>
  <c r="H259" i="32"/>
  <c r="I259" i="32"/>
  <c r="J259" i="32"/>
  <c r="L259" i="32"/>
  <c r="M259" i="32"/>
  <c r="N259" i="32"/>
  <c r="F260" i="32"/>
  <c r="G260" i="32"/>
  <c r="H260" i="32"/>
  <c r="I260" i="32"/>
  <c r="J260" i="32"/>
  <c r="L260" i="32"/>
  <c r="M260" i="32"/>
  <c r="N260" i="32"/>
  <c r="F261" i="32"/>
  <c r="G261" i="32"/>
  <c r="H261" i="32"/>
  <c r="I261" i="32"/>
  <c r="J261" i="32"/>
  <c r="L261" i="32"/>
  <c r="M261" i="32"/>
  <c r="N261" i="32"/>
  <c r="F262" i="32"/>
  <c r="G262" i="32"/>
  <c r="H262" i="32"/>
  <c r="I262" i="32"/>
  <c r="J262" i="32"/>
  <c r="L262" i="32"/>
  <c r="M262" i="32"/>
  <c r="N262" i="32"/>
  <c r="F263" i="32"/>
  <c r="G263" i="32"/>
  <c r="H263" i="32"/>
  <c r="I263" i="32"/>
  <c r="J263" i="32"/>
  <c r="L263" i="32"/>
  <c r="M263" i="32"/>
  <c r="N263" i="32"/>
  <c r="F264" i="32"/>
  <c r="G264" i="32"/>
  <c r="H264" i="32"/>
  <c r="I264" i="32"/>
  <c r="J264" i="32"/>
  <c r="L264" i="32"/>
  <c r="M264" i="32"/>
  <c r="N264" i="32"/>
  <c r="F265" i="32"/>
  <c r="G265" i="32"/>
  <c r="G266" i="32" s="1"/>
  <c r="H265" i="32"/>
  <c r="I265" i="32"/>
  <c r="J265" i="32"/>
  <c r="L265" i="32"/>
  <c r="M265" i="32"/>
  <c r="N265" i="32"/>
  <c r="F272" i="32"/>
  <c r="G272" i="32"/>
  <c r="H272" i="32"/>
  <c r="I272" i="32"/>
  <c r="J272" i="32"/>
  <c r="L272" i="32"/>
  <c r="M272" i="32"/>
  <c r="N272" i="32"/>
  <c r="O272" i="32"/>
  <c r="P272" i="32"/>
  <c r="Q272" i="32"/>
  <c r="R272" i="32"/>
  <c r="F273" i="32"/>
  <c r="G273" i="32"/>
  <c r="H273" i="32"/>
  <c r="I273" i="32"/>
  <c r="J273" i="32"/>
  <c r="L273" i="32"/>
  <c r="M273" i="32"/>
  <c r="N273" i="32"/>
  <c r="O273" i="32"/>
  <c r="P273" i="32"/>
  <c r="Q273" i="32"/>
  <c r="R273" i="32"/>
  <c r="F274" i="32"/>
  <c r="G274" i="32"/>
  <c r="H274" i="32"/>
  <c r="I274" i="32"/>
  <c r="J274" i="32"/>
  <c r="L274" i="32"/>
  <c r="M274" i="32"/>
  <c r="N274" i="32"/>
  <c r="O274" i="32"/>
  <c r="P274" i="32"/>
  <c r="Q274" i="32"/>
  <c r="R274" i="32"/>
  <c r="F275" i="32"/>
  <c r="G275" i="32"/>
  <c r="H275" i="32"/>
  <c r="I275" i="32"/>
  <c r="J275" i="32"/>
  <c r="L275" i="32"/>
  <c r="M275" i="32"/>
  <c r="N275" i="32"/>
  <c r="O275" i="32"/>
  <c r="P275" i="32"/>
  <c r="Q275" i="32"/>
  <c r="R275" i="32"/>
  <c r="F276" i="32"/>
  <c r="G276" i="32"/>
  <c r="H276" i="32"/>
  <c r="I276" i="32"/>
  <c r="J276" i="32"/>
  <c r="L276" i="32"/>
  <c r="M276" i="32"/>
  <c r="N276" i="32"/>
  <c r="O276" i="32"/>
  <c r="P276" i="32"/>
  <c r="Q276" i="32"/>
  <c r="R276" i="32"/>
  <c r="F277" i="32"/>
  <c r="G277" i="32"/>
  <c r="H277" i="32"/>
  <c r="I277" i="32"/>
  <c r="J277" i="32"/>
  <c r="L277" i="32"/>
  <c r="M277" i="32"/>
  <c r="N277" i="32"/>
  <c r="O277" i="32"/>
  <c r="P277" i="32"/>
  <c r="Q277" i="32"/>
  <c r="R277" i="32"/>
  <c r="F278" i="32"/>
  <c r="G278" i="32"/>
  <c r="H278" i="32"/>
  <c r="I278" i="32"/>
  <c r="J278" i="32"/>
  <c r="L278" i="32"/>
  <c r="M278" i="32"/>
  <c r="N278" i="32"/>
  <c r="O278" i="32"/>
  <c r="P278" i="32"/>
  <c r="Q278" i="32"/>
  <c r="R278" i="32"/>
  <c r="F279" i="32"/>
  <c r="G279" i="32"/>
  <c r="H279" i="32"/>
  <c r="I279" i="32"/>
  <c r="J279" i="32"/>
  <c r="L279" i="32"/>
  <c r="M279" i="32"/>
  <c r="N279" i="32"/>
  <c r="O279" i="32"/>
  <c r="P279" i="32"/>
  <c r="Q279" i="32"/>
  <c r="R279" i="32"/>
  <c r="F280" i="32"/>
  <c r="G280" i="32"/>
  <c r="H280" i="32"/>
  <c r="I280" i="32"/>
  <c r="J280" i="32"/>
  <c r="L280" i="32"/>
  <c r="M280" i="32"/>
  <c r="N280" i="32"/>
  <c r="O280" i="32"/>
  <c r="P280" i="32"/>
  <c r="Q280" i="32"/>
  <c r="R280" i="32"/>
  <c r="F281" i="32"/>
  <c r="G281" i="32"/>
  <c r="H281" i="32"/>
  <c r="I281" i="32"/>
  <c r="J281" i="32"/>
  <c r="L281" i="32"/>
  <c r="M281" i="32"/>
  <c r="N281" i="32"/>
  <c r="O281" i="32"/>
  <c r="P281" i="32"/>
  <c r="Q281" i="32"/>
  <c r="R281" i="32"/>
  <c r="F282" i="32"/>
  <c r="G282" i="32"/>
  <c r="H282" i="32"/>
  <c r="I282" i="32"/>
  <c r="J282" i="32"/>
  <c r="L282" i="32"/>
  <c r="M282" i="32"/>
  <c r="N282" i="32"/>
  <c r="O282" i="32"/>
  <c r="P282" i="32"/>
  <c r="Q282" i="32"/>
  <c r="R282" i="32"/>
  <c r="F283" i="32"/>
  <c r="G283" i="32"/>
  <c r="H283" i="32"/>
  <c r="I283" i="32"/>
  <c r="J283" i="32"/>
  <c r="L283" i="32"/>
  <c r="M283" i="32"/>
  <c r="M284" i="32" s="1"/>
  <c r="N283" i="32"/>
  <c r="O283" i="32"/>
  <c r="P283" i="32"/>
  <c r="Q283" i="32"/>
  <c r="R283" i="32"/>
  <c r="F284" i="32"/>
  <c r="Q284" i="32" l="1"/>
  <c r="I136" i="32"/>
  <c r="I284" i="32"/>
  <c r="O118" i="32"/>
  <c r="Q118" i="32" s="1"/>
  <c r="K118" i="32"/>
  <c r="I217" i="32"/>
  <c r="K152" i="32"/>
  <c r="L101" i="32"/>
  <c r="H246" i="32"/>
  <c r="N118" i="32"/>
  <c r="P118" i="32"/>
  <c r="K281" i="32"/>
  <c r="K279" i="32"/>
  <c r="K277" i="32"/>
  <c r="S276" i="32"/>
  <c r="K275" i="32"/>
  <c r="O265" i="32"/>
  <c r="O264" i="32"/>
  <c r="O258" i="32"/>
  <c r="K185" i="32"/>
  <c r="Q99" i="32"/>
  <c r="E36" i="32"/>
  <c r="K181" i="32"/>
  <c r="K283" i="32"/>
  <c r="I216" i="32"/>
  <c r="J118" i="32"/>
  <c r="C102" i="32"/>
  <c r="D68" i="32"/>
  <c r="Q36" i="32"/>
  <c r="G30" i="32"/>
  <c r="I23" i="32"/>
  <c r="G191" i="32"/>
  <c r="K191" i="32" s="1"/>
  <c r="N284" i="32"/>
  <c r="K246" i="32"/>
  <c r="G246" i="32"/>
  <c r="H228" i="32"/>
  <c r="J191" i="32"/>
  <c r="K179" i="32"/>
  <c r="P145" i="32"/>
  <c r="M152" i="32"/>
  <c r="P143" i="32"/>
  <c r="L118" i="32"/>
  <c r="Q98" i="32"/>
  <c r="Q94" i="32"/>
  <c r="P101" i="32"/>
  <c r="O66" i="32"/>
  <c r="L68" i="32"/>
  <c r="H68" i="32"/>
  <c r="I246" i="32"/>
  <c r="K206" i="32"/>
  <c r="R284" i="32"/>
  <c r="O262" i="32"/>
  <c r="H266" i="32"/>
  <c r="K199" i="32"/>
  <c r="G210" i="32"/>
  <c r="F171" i="32"/>
  <c r="H147" i="32"/>
  <c r="H145" i="32"/>
  <c r="H143" i="32"/>
  <c r="E118" i="32"/>
  <c r="E102" i="32"/>
  <c r="J81" i="32"/>
  <c r="J77" i="32"/>
  <c r="G84" i="32"/>
  <c r="F152" i="32"/>
  <c r="D102" i="32"/>
  <c r="N101" i="32"/>
  <c r="G50" i="32"/>
  <c r="R18" i="32"/>
  <c r="J246" i="32"/>
  <c r="J284" i="32"/>
  <c r="K258" i="32"/>
  <c r="J266" i="32"/>
  <c r="F266" i="32"/>
  <c r="I227" i="32"/>
  <c r="G228" i="32"/>
  <c r="I223" i="32"/>
  <c r="I219" i="32"/>
  <c r="K208" i="32"/>
  <c r="H210" i="32"/>
  <c r="K204" i="32"/>
  <c r="F191" i="32"/>
  <c r="K187" i="32"/>
  <c r="K183" i="32"/>
  <c r="N152" i="32"/>
  <c r="J152" i="32"/>
  <c r="E152" i="32"/>
  <c r="L127" i="32"/>
  <c r="F136" i="32"/>
  <c r="M118" i="32"/>
  <c r="C118" i="32"/>
  <c r="Q95" i="32"/>
  <c r="G102" i="32"/>
  <c r="O50" i="32"/>
  <c r="S282" i="32"/>
  <c r="S274" i="32"/>
  <c r="M236" i="32"/>
  <c r="K203" i="32"/>
  <c r="K260" i="32"/>
  <c r="F246" i="32"/>
  <c r="M246" i="32" s="1"/>
  <c r="L246" i="32"/>
  <c r="M238" i="32"/>
  <c r="I225" i="32"/>
  <c r="F210" i="32"/>
  <c r="K201" i="32"/>
  <c r="K189" i="32"/>
  <c r="K180" i="32"/>
  <c r="I152" i="32"/>
  <c r="L135" i="32"/>
  <c r="L133" i="32"/>
  <c r="L131" i="32"/>
  <c r="L129" i="32"/>
  <c r="F116" i="32"/>
  <c r="F114" i="32"/>
  <c r="F112" i="32"/>
  <c r="F110" i="32"/>
  <c r="O101" i="32"/>
  <c r="Q100" i="32"/>
  <c r="Q97" i="32"/>
  <c r="Q92" i="32"/>
  <c r="O65" i="32"/>
  <c r="S278" i="32"/>
  <c r="G284" i="32"/>
  <c r="S272" i="32"/>
  <c r="M242" i="32"/>
  <c r="M234" i="32"/>
  <c r="I221" i="32"/>
  <c r="K207" i="32"/>
  <c r="H284" i="32"/>
  <c r="N266" i="32"/>
  <c r="I266" i="32"/>
  <c r="K266" i="32" s="1"/>
  <c r="O257" i="32"/>
  <c r="O256" i="32"/>
  <c r="O255" i="32"/>
  <c r="O254" i="32"/>
  <c r="M243" i="32"/>
  <c r="M239" i="32"/>
  <c r="M235" i="32"/>
  <c r="I226" i="32"/>
  <c r="I222" i="32"/>
  <c r="I218" i="32"/>
  <c r="J210" i="32"/>
  <c r="K209" i="32"/>
  <c r="K200" i="32"/>
  <c r="H191" i="32"/>
  <c r="K188" i="32"/>
  <c r="K182" i="32"/>
  <c r="H151" i="32"/>
  <c r="G152" i="32"/>
  <c r="C152" i="32"/>
  <c r="H135" i="32"/>
  <c r="H133" i="32"/>
  <c r="G136" i="32"/>
  <c r="H131" i="32"/>
  <c r="H129" i="32"/>
  <c r="H127" i="32"/>
  <c r="D118" i="32"/>
  <c r="H100" i="32"/>
  <c r="F102" i="32"/>
  <c r="H102" i="32" s="1"/>
  <c r="M101" i="32"/>
  <c r="L284" i="32"/>
  <c r="M240" i="32"/>
  <c r="Q96" i="32"/>
  <c r="Q93" i="32"/>
  <c r="O62" i="32"/>
  <c r="K10" i="32"/>
  <c r="P284" i="32"/>
  <c r="S280" i="32"/>
  <c r="M266" i="32"/>
  <c r="K184" i="32"/>
  <c r="I191" i="32"/>
  <c r="O152" i="32"/>
  <c r="P151" i="32"/>
  <c r="P147" i="32"/>
  <c r="S283" i="32"/>
  <c r="K282" i="32"/>
  <c r="S281" i="32"/>
  <c r="K280" i="32"/>
  <c r="S279" i="32"/>
  <c r="K278" i="32"/>
  <c r="S277" i="32"/>
  <c r="K276" i="32"/>
  <c r="S275" i="32"/>
  <c r="K274" i="32"/>
  <c r="O284" i="32"/>
  <c r="K272" i="32"/>
  <c r="K264" i="32"/>
  <c r="K262" i="32"/>
  <c r="O261" i="32"/>
  <c r="O260" i="32"/>
  <c r="M241" i="32"/>
  <c r="M237" i="32"/>
  <c r="F228" i="32"/>
  <c r="I224" i="32"/>
  <c r="I220" i="32"/>
  <c r="K205" i="32"/>
  <c r="I210" i="32"/>
  <c r="K202" i="32"/>
  <c r="K198" i="32"/>
  <c r="K190" i="32"/>
  <c r="K186" i="32"/>
  <c r="M167" i="32"/>
  <c r="H171" i="32"/>
  <c r="M163" i="32"/>
  <c r="J171" i="32"/>
  <c r="M159" i="32"/>
  <c r="H149" i="32"/>
  <c r="K136" i="32"/>
  <c r="J136" i="32"/>
  <c r="E136" i="32"/>
  <c r="H96" i="32"/>
  <c r="J82" i="32"/>
  <c r="E84" i="32"/>
  <c r="J78" i="32"/>
  <c r="M68" i="32"/>
  <c r="E68" i="32"/>
  <c r="D16" i="32"/>
  <c r="K273" i="32"/>
  <c r="K265" i="32"/>
  <c r="K261" i="32"/>
  <c r="K257" i="32"/>
  <c r="K256" i="32"/>
  <c r="K255" i="32"/>
  <c r="K254" i="32"/>
  <c r="S273" i="32"/>
  <c r="O263" i="32"/>
  <c r="O259" i="32"/>
  <c r="M244" i="32"/>
  <c r="L266" i="32"/>
  <c r="K263" i="32"/>
  <c r="K259" i="32"/>
  <c r="M245" i="32"/>
  <c r="M168" i="32"/>
  <c r="M164" i="32"/>
  <c r="M160" i="32"/>
  <c r="P149" i="32"/>
  <c r="P148" i="32"/>
  <c r="P144" i="32"/>
  <c r="H134" i="32"/>
  <c r="H130" i="32"/>
  <c r="F117" i="32"/>
  <c r="F115" i="32"/>
  <c r="F113" i="32"/>
  <c r="F111" i="32"/>
  <c r="F109" i="32"/>
  <c r="H101" i="32"/>
  <c r="H97" i="32"/>
  <c r="H93" i="32"/>
  <c r="J83" i="32"/>
  <c r="J79" i="32"/>
  <c r="J75" i="32"/>
  <c r="O67" i="32"/>
  <c r="O61" i="32"/>
  <c r="O60" i="32"/>
  <c r="O29" i="32"/>
  <c r="M169" i="32"/>
  <c r="M165" i="32"/>
  <c r="M161" i="32"/>
  <c r="H148" i="32"/>
  <c r="H144" i="32"/>
  <c r="L132" i="32"/>
  <c r="L128" i="32"/>
  <c r="Q117" i="32"/>
  <c r="Q115" i="32"/>
  <c r="Q113" i="32"/>
  <c r="Q111" i="32"/>
  <c r="Q109" i="32"/>
  <c r="H98" i="32"/>
  <c r="H94" i="32"/>
  <c r="C84" i="32"/>
  <c r="J84" i="32" s="1"/>
  <c r="J80" i="32"/>
  <c r="J76" i="32"/>
  <c r="K68" i="32"/>
  <c r="G68" i="32"/>
  <c r="C68" i="32"/>
  <c r="G44" i="32"/>
  <c r="M170" i="32"/>
  <c r="M166" i="32"/>
  <c r="M162" i="32"/>
  <c r="P150" i="32"/>
  <c r="P146" i="32"/>
  <c r="L152" i="32"/>
  <c r="P152" i="32" s="1"/>
  <c r="D152" i="32"/>
  <c r="C136" i="32"/>
  <c r="H132" i="32"/>
  <c r="H128" i="32"/>
  <c r="H99" i="32"/>
  <c r="H95" i="32"/>
  <c r="O63" i="32"/>
  <c r="N68" i="32"/>
  <c r="J68" i="32"/>
  <c r="F68" i="32"/>
  <c r="K44" i="32"/>
  <c r="M171" i="32"/>
  <c r="H150" i="32"/>
  <c r="H146" i="32"/>
  <c r="L134" i="32"/>
  <c r="L130" i="32"/>
  <c r="D136" i="32"/>
  <c r="Q116" i="32"/>
  <c r="Q114" i="32"/>
  <c r="Q112" i="32"/>
  <c r="Q110" i="32"/>
  <c r="O64" i="32"/>
  <c r="O59" i="32"/>
  <c r="C3" i="33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I228" i="32" l="1"/>
  <c r="Q101" i="32"/>
  <c r="K210" i="32"/>
  <c r="S284" i="32"/>
  <c r="F118" i="32"/>
  <c r="K284" i="32"/>
  <c r="L136" i="32"/>
  <c r="H152" i="32"/>
  <c r="O266" i="32"/>
  <c r="H136" i="32"/>
  <c r="O68" i="32"/>
  <c r="F13" i="33"/>
  <c r="O52" i="33"/>
  <c r="K46" i="33"/>
  <c r="G46" i="33"/>
  <c r="Q38" i="33"/>
  <c r="G32" i="33"/>
  <c r="O31" i="33"/>
  <c r="I25" i="33"/>
  <c r="G52" i="33"/>
  <c r="E38" i="33"/>
  <c r="J64" i="73" l="1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J68" i="36" l="1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84" i="51" s="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28" i="61" s="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P152" i="42" s="1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H136" i="42" s="1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6" i="45" s="1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102" i="51" s="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71" i="54" s="1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M246" i="54" s="1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152" i="70"/>
  <c r="N152" i="70"/>
  <c r="E118" i="64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M171" i="39"/>
  <c r="O68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F171" i="36"/>
  <c r="M171" i="36" s="1"/>
  <c r="F228" i="36"/>
  <c r="I228" i="36" s="1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L136" i="42"/>
  <c r="K266" i="45"/>
  <c r="H127" i="42"/>
  <c r="H143" i="42"/>
  <c r="H210" i="42"/>
  <c r="F266" i="42"/>
  <c r="J266" i="42"/>
  <c r="N266" i="42"/>
  <c r="O266" i="42" s="1"/>
  <c r="G266" i="42"/>
  <c r="K272" i="42"/>
  <c r="S272" i="42"/>
  <c r="O61" i="45"/>
  <c r="G102" i="45"/>
  <c r="H101" i="45"/>
  <c r="Q118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M171" i="51"/>
  <c r="O60" i="48"/>
  <c r="L118" i="48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H93" i="51"/>
  <c r="Q109" i="51"/>
  <c r="H128" i="51"/>
  <c r="H144" i="51"/>
  <c r="P144" i="51"/>
  <c r="K198" i="51"/>
  <c r="M234" i="51"/>
  <c r="K272" i="51"/>
  <c r="S272" i="51"/>
  <c r="C84" i="54"/>
  <c r="L101" i="54"/>
  <c r="C118" i="54"/>
  <c r="F118" i="54" s="1"/>
  <c r="F284" i="45"/>
  <c r="K284" i="45" s="1"/>
  <c r="L101" i="48"/>
  <c r="F191" i="48"/>
  <c r="F266" i="48"/>
  <c r="K266" i="48" s="1"/>
  <c r="L101" i="51"/>
  <c r="Q101" i="51" s="1"/>
  <c r="I136" i="51"/>
  <c r="L136" i="51" s="1"/>
  <c r="I152" i="5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01" i="57"/>
  <c r="K210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O266" i="57"/>
  <c r="O60" i="54"/>
  <c r="C102" i="54"/>
  <c r="C136" i="54"/>
  <c r="H127" i="54"/>
  <c r="H128" i="54"/>
  <c r="H152" i="54"/>
  <c r="K191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C136" i="61"/>
  <c r="H136" i="61" s="1"/>
  <c r="H127" i="61"/>
  <c r="H128" i="61"/>
  <c r="H130" i="61"/>
  <c r="H132" i="61"/>
  <c r="K198" i="61"/>
  <c r="J210" i="61"/>
  <c r="J246" i="61"/>
  <c r="F246" i="61"/>
  <c r="L266" i="6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10" i="70"/>
  <c r="J118" i="70"/>
  <c r="P143" i="70"/>
  <c r="I152" i="70"/>
  <c r="F191" i="70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Q118" i="57" l="1"/>
  <c r="J84" i="57"/>
  <c r="K266" i="57"/>
  <c r="I228" i="54"/>
  <c r="M246" i="51"/>
  <c r="Q118" i="51"/>
  <c r="K210" i="51"/>
  <c r="M246" i="42"/>
  <c r="Q118" i="39"/>
  <c r="Q118" i="42"/>
  <c r="P152" i="36"/>
  <c r="Q118" i="67"/>
  <c r="I228" i="51"/>
  <c r="Q118" i="54"/>
  <c r="Q118" i="36"/>
  <c r="J84" i="67"/>
  <c r="M171" i="64"/>
  <c r="M171" i="61"/>
  <c r="J84" i="48"/>
  <c r="K191" i="70"/>
  <c r="F118" i="67"/>
  <c r="H102" i="61"/>
  <c r="O68" i="51"/>
  <c r="H102" i="54"/>
  <c r="P152" i="51"/>
  <c r="F118" i="45"/>
  <c r="J84" i="45"/>
  <c r="K210" i="42"/>
  <c r="K210" i="36"/>
  <c r="H102" i="36"/>
  <c r="M246" i="39"/>
  <c r="M246" i="36"/>
  <c r="F118" i="64"/>
  <c r="K266" i="64"/>
  <c r="P152" i="61"/>
  <c r="H136" i="54"/>
  <c r="I228" i="70"/>
  <c r="Q101" i="70"/>
  <c r="H102" i="64"/>
  <c r="Q101" i="61"/>
  <c r="O266" i="61"/>
  <c r="K210" i="54"/>
  <c r="Q101" i="48"/>
  <c r="J84" i="54"/>
  <c r="Q118" i="48"/>
  <c r="M171" i="45"/>
  <c r="Q101" i="36"/>
  <c r="I228" i="39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</calcChain>
</file>

<file path=xl/sharedStrings.xml><?xml version="1.0" encoding="utf-8"?>
<sst xmlns="http://schemas.openxmlformats.org/spreadsheetml/2006/main" count="19989" uniqueCount="239">
  <si>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</si>
  <si>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</si>
  <si>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</si>
  <si>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</si>
  <si>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</si>
  <si>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</si>
  <si>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</si>
  <si>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</si>
  <si>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</si>
  <si>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</si>
  <si>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</si>
  <si>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</si>
  <si>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</si>
  <si>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</si>
  <si>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</si>
  <si>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</si>
  <si>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</si>
  <si>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</si>
  <si>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</si>
  <si>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</si>
  <si>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</si>
  <si>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</si>
  <si>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</si>
  <si>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</si>
  <si>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</si>
  <si>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</si>
  <si>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</si>
  <si>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</si>
  <si>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</si>
  <si>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</si>
  <si>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</si>
  <si>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</si>
  <si>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</si>
  <si>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</si>
  <si>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</si>
  <si>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</si>
  <si>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</si>
  <si>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</si>
  <si>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</si>
  <si>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</si>
  <si>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</si>
  <si>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</si>
  <si>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</si>
  <si>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</si>
  <si>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</si>
  <si>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</si>
  <si>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</si>
  <si>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</si>
  <si>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</si>
  <si>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</si>
  <si>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</si>
  <si>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</si>
  <si>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</si>
  <si>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</si>
  <si>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</si>
  <si>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</si>
  <si>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</si>
  <si>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</si>
  <si>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</si>
  <si>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</si>
  <si>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</si>
  <si>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</si>
  <si>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</si>
  <si>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</si>
  <si>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</si>
  <si>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</si>
  <si>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</si>
  <si>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</si>
  <si>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</si>
  <si>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</si>
  <si>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</si>
  <si>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</si>
  <si>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</si>
  <si>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</si>
  <si>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</si>
  <si>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</si>
  <si>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</si>
  <si>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</si>
  <si>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</si>
  <si>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</si>
  <si>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</si>
  <si>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</si>
  <si>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</si>
  <si>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</si>
  <si>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</si>
  <si>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</si>
  <si>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</si>
  <si>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</si>
  <si>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</si>
  <si>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</si>
  <si>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</si>
  <si>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</si>
  <si>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</si>
  <si>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</si>
  <si>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</si>
  <si>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</si>
  <si>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</si>
  <si>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</si>
  <si>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</si>
  <si>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</si>
  <si>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</si>
  <si>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</si>
  <si>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</si>
  <si>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</si>
  <si>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</si>
  <si>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</si>
  <si>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</si>
  <si>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</si>
  <si>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</si>
  <si>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</si>
  <si>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</si>
  <si>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</si>
  <si>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</si>
  <si>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</si>
  <si>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</si>
  <si>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</si>
  <si>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</si>
  <si>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</si>
  <si>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</si>
  <si>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</si>
  <si>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</si>
  <si>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</si>
  <si>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</si>
  <si>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</si>
  <si>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</si>
  <si>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</si>
  <si>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</si>
  <si>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</si>
  <si>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</si>
  <si>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</si>
  <si>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</si>
  <si>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</si>
  <si>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</si>
  <si>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</si>
  <si>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</si>
  <si>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</si>
  <si>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</si>
  <si>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</si>
  <si>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</si>
  <si>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</si>
  <si>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</si>
  <si>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</si>
  <si>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</si>
  <si>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</si>
  <si>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</si>
  <si>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</si>
  <si>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</si>
  <si>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</si>
  <si>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</si>
  <si>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</si>
  <si>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</si>
  <si>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</si>
  <si>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</si>
  <si>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</si>
  <si>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</si>
  <si>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</si>
  <si>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</si>
  <si>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</si>
  <si>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</si>
  <si>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</si>
  <si>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</si>
  <si>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</si>
  <si>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</si>
  <si>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</si>
  <si>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</si>
  <si>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</si>
  <si>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</si>
  <si>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</si>
  <si>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</si>
  <si>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</si>
  <si>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</si>
  <si>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</si>
  <si>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</si>
  <si>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</si>
  <si>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</si>
  <si>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</si>
  <si>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</si>
  <si>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</si>
  <si>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</si>
  <si>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</si>
  <si>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</si>
  <si>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</si>
  <si>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</si>
  <si>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</si>
  <si>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</si>
  <si>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</si>
  <si>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</si>
  <si>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</si>
  <si>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</si>
  <si>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</si>
  <si>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</si>
  <si>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</si>
  <si>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</si>
  <si>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</si>
  <si>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</si>
  <si>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</si>
  <si>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</si>
  <si>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</si>
  <si>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</si>
  <si>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</si>
  <si>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</si>
  <si>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</si>
  <si>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</si>
  <si>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</si>
  <si>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</si>
  <si>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</si>
  <si>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</si>
  <si>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</si>
  <si>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</si>
  <si>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</si>
  <si>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</si>
  <si>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</si>
  <si>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</si>
  <si>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</si>
  <si>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</si>
  <si>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</si>
  <si>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</si>
  <si>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</si>
  <si>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</si>
  <si>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</si>
  <si>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</si>
  <si>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</si>
  <si>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</si>
  <si>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</si>
  <si>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</si>
  <si>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</si>
  <si>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</si>
  <si>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</si>
  <si>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</si>
  <si>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</si>
  <si>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</si>
  <si>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</si>
  <si>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</si>
  <si>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</si>
  <si>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</si>
  <si>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カード類補記対応業務関係</t>
    <phoneticPr fontId="1"/>
  </si>
  <si>
    <t>東成区</t>
    <rPh sb="0" eb="2">
      <t>ヒガシナリ</t>
    </rPh>
    <rPh sb="2" eb="3">
      <t>ク</t>
    </rPh>
    <phoneticPr fontId="1"/>
  </si>
  <si>
    <t>№</t>
    <phoneticPr fontId="4"/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</si>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</sst>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54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0" fillId="7" borderId="24" xfId="0" applyFill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6" borderId="20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 wrapText="1" shrinkToFit="1"/>
    </xf>
    <xf numFmtId="0" fontId="15" fillId="7" borderId="31" xfId="0" applyFont="1" applyFill="1" applyBorder="1" applyAlignment="1">
      <alignment horizontal="center" vertical="center" wrapText="1" shrinkToFi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 shrinkToFit="1"/>
    </xf>
    <xf numFmtId="179" fontId="0" fillId="8" borderId="28" xfId="0" applyNumberFormat="1" applyFill="1" applyBorder="1" applyAlignment="1">
      <alignment horizontal="center" vertical="center"/>
    </xf>
    <xf numFmtId="179" fontId="0" fillId="8" borderId="37" xfId="0" applyNumberFormat="1" applyFill="1" applyBorder="1" applyAlignment="1">
      <alignment horizontal="center" vertical="center"/>
    </xf>
    <xf numFmtId="179" fontId="0" fillId="8" borderId="29" xfId="0" applyNumberForma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17" name="角丸四角形 16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0" name="角丸四角形 1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21" name="角丸四角形 20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26" name="角丸四角形 25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9" name="角丸四角形 2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10</xdr:row>
      <xdr:rowOff>1381129</xdr:rowOff>
    </xdr:to>
    <xdr:sp macro="" textlink="">
      <xdr:nvSpPr>
        <xdr:cNvPr id="30" name="角丸四角形 29"/>
        <xdr:cNvSpPr/>
      </xdr:nvSpPr>
      <xdr:spPr>
        <a:xfrm>
          <a:off x="8660605" y="35723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2" name="下矢印 3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3" name="角丸四角形 3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4</xdr:row>
      <xdr:rowOff>154781</xdr:rowOff>
    </xdr:to>
    <xdr:sp macro="" textlink="">
      <xdr:nvSpPr>
        <xdr:cNvPr id="34" name="角丸四角形 33"/>
        <xdr:cNvSpPr/>
      </xdr:nvSpPr>
      <xdr:spPr>
        <a:xfrm>
          <a:off x="8660605" y="35723"/>
          <a:ext cx="5548312" cy="110965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5" name="下矢印 3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6" name="角丸四角形 3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35724</xdr:rowOff>
    </xdr:from>
    <xdr:to>
      <xdr:col>12</xdr:col>
      <xdr:colOff>607217</xdr:colOff>
      <xdr:row>4</xdr:row>
      <xdr:rowOff>11907</xdr:rowOff>
    </xdr:to>
    <xdr:sp macro="" textlink="">
      <xdr:nvSpPr>
        <xdr:cNvPr id="37" name="角丸四角形 36"/>
        <xdr:cNvSpPr/>
      </xdr:nvSpPr>
      <xdr:spPr>
        <a:xfrm>
          <a:off x="8660605" y="35724"/>
          <a:ext cx="5548312" cy="966783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8" name="下矢印 3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9" name="角丸四角形 3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41276</xdr:rowOff>
    </xdr:from>
    <xdr:to>
      <xdr:col>12</xdr:col>
      <xdr:colOff>566543</xdr:colOff>
      <xdr:row>10</xdr:row>
      <xdr:rowOff>1386682</xdr:rowOff>
    </xdr:to>
    <xdr:sp macro="" textlink="">
      <xdr:nvSpPr>
        <xdr:cNvPr id="40" name="角丸四角形 39"/>
        <xdr:cNvSpPr/>
      </xdr:nvSpPr>
      <xdr:spPr>
        <a:xfrm>
          <a:off x="8619931" y="4127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1" name="下矢印 4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2" name="角丸四角形 4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41276</xdr:rowOff>
    </xdr:from>
    <xdr:to>
      <xdr:col>12</xdr:col>
      <xdr:colOff>566543</xdr:colOff>
      <xdr:row>7</xdr:row>
      <xdr:rowOff>142875</xdr:rowOff>
    </xdr:to>
    <xdr:sp macro="" textlink="">
      <xdr:nvSpPr>
        <xdr:cNvPr id="43" name="角丸四角形 42"/>
        <xdr:cNvSpPr/>
      </xdr:nvSpPr>
      <xdr:spPr>
        <a:xfrm>
          <a:off x="8619931" y="41276"/>
          <a:ext cx="5548312" cy="1692274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4" name="下矢印 4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5" name="角丸四角形 4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41277</xdr:rowOff>
    </xdr:from>
    <xdr:to>
      <xdr:col>12</xdr:col>
      <xdr:colOff>566543</xdr:colOff>
      <xdr:row>7</xdr:row>
      <xdr:rowOff>119063</xdr:rowOff>
    </xdr:to>
    <xdr:sp macro="" textlink="">
      <xdr:nvSpPr>
        <xdr:cNvPr id="46" name="角丸四角形 45"/>
        <xdr:cNvSpPr/>
      </xdr:nvSpPr>
      <xdr:spPr>
        <a:xfrm>
          <a:off x="8619931" y="41277"/>
          <a:ext cx="5548312" cy="1668461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7" name="下矢印 4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8" name="角丸四角形 4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11906</xdr:rowOff>
    </xdr:from>
    <xdr:to>
      <xdr:col>12</xdr:col>
      <xdr:colOff>642937</xdr:colOff>
      <xdr:row>10</xdr:row>
      <xdr:rowOff>1357312</xdr:rowOff>
    </xdr:to>
    <xdr:sp macro="" textlink="">
      <xdr:nvSpPr>
        <xdr:cNvPr id="49" name="角丸四角形 48"/>
        <xdr:cNvSpPr/>
      </xdr:nvSpPr>
      <xdr:spPr>
        <a:xfrm>
          <a:off x="8696325" y="1190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0" name="下矢印 4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51" name="角丸四角形 5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11906</xdr:rowOff>
    </xdr:from>
    <xdr:to>
      <xdr:col>12</xdr:col>
      <xdr:colOff>642937</xdr:colOff>
      <xdr:row>10</xdr:row>
      <xdr:rowOff>1357312</xdr:rowOff>
    </xdr:to>
    <xdr:sp macro="" textlink="">
      <xdr:nvSpPr>
        <xdr:cNvPr id="52" name="角丸四角形 51"/>
        <xdr:cNvSpPr/>
      </xdr:nvSpPr>
      <xdr:spPr>
        <a:xfrm>
          <a:off x="8696325" y="1190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3" name="下矢印 5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54" name="角丸四角形 5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11906</xdr:rowOff>
    </xdr:from>
    <xdr:to>
      <xdr:col>12</xdr:col>
      <xdr:colOff>642937</xdr:colOff>
      <xdr:row>10</xdr:row>
      <xdr:rowOff>1357312</xdr:rowOff>
    </xdr:to>
    <xdr:sp macro="" textlink="">
      <xdr:nvSpPr>
        <xdr:cNvPr id="55" name="角丸四角形 54"/>
        <xdr:cNvSpPr/>
      </xdr:nvSpPr>
      <xdr:spPr>
        <a:xfrm>
          <a:off x="8696325" y="1190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6" name="下矢印 5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57" name="角丸四角形 56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940593</xdr:colOff>
      <xdr:row>0</xdr:row>
      <xdr:rowOff>0</xdr:rowOff>
    </xdr:from>
    <xdr:to>
      <xdr:col>12</xdr:col>
      <xdr:colOff>631030</xdr:colOff>
      <xdr:row>10</xdr:row>
      <xdr:rowOff>1345406</xdr:rowOff>
    </xdr:to>
    <xdr:sp macro="" textlink="">
      <xdr:nvSpPr>
        <xdr:cNvPr id="58" name="角丸四角形 57"/>
        <xdr:cNvSpPr/>
      </xdr:nvSpPr>
      <xdr:spPr>
        <a:xfrm>
          <a:off x="8684418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9" name="下矢印 5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0" name="角丸四角形 5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940593</xdr:colOff>
      <xdr:row>0</xdr:row>
      <xdr:rowOff>0</xdr:rowOff>
    </xdr:from>
    <xdr:to>
      <xdr:col>12</xdr:col>
      <xdr:colOff>631030</xdr:colOff>
      <xdr:row>10</xdr:row>
      <xdr:rowOff>1345406</xdr:rowOff>
    </xdr:to>
    <xdr:sp macro="" textlink="">
      <xdr:nvSpPr>
        <xdr:cNvPr id="61" name="角丸四角形 60"/>
        <xdr:cNvSpPr/>
      </xdr:nvSpPr>
      <xdr:spPr>
        <a:xfrm>
          <a:off x="8684418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2" name="下矢印 6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3" name="角丸四角形 6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940593</xdr:colOff>
      <xdr:row>0</xdr:row>
      <xdr:rowOff>0</xdr:rowOff>
    </xdr:from>
    <xdr:to>
      <xdr:col>12</xdr:col>
      <xdr:colOff>631030</xdr:colOff>
      <xdr:row>10</xdr:row>
      <xdr:rowOff>1345406</xdr:rowOff>
    </xdr:to>
    <xdr:sp macro="" textlink="">
      <xdr:nvSpPr>
        <xdr:cNvPr id="64" name="角丸四角形 63"/>
        <xdr:cNvSpPr/>
      </xdr:nvSpPr>
      <xdr:spPr>
        <a:xfrm>
          <a:off x="8684418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5" name="下矢印 6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6" name="角丸四角形 6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940594</xdr:colOff>
      <xdr:row>0</xdr:row>
      <xdr:rowOff>47625</xdr:rowOff>
    </xdr:from>
    <xdr:to>
      <xdr:col>12</xdr:col>
      <xdr:colOff>631031</xdr:colOff>
      <xdr:row>10</xdr:row>
      <xdr:rowOff>1393031</xdr:rowOff>
    </xdr:to>
    <xdr:sp macro="" textlink="">
      <xdr:nvSpPr>
        <xdr:cNvPr id="67" name="角丸四角形 66"/>
        <xdr:cNvSpPr/>
      </xdr:nvSpPr>
      <xdr:spPr>
        <a:xfrm>
          <a:off x="8684419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8" name="下矢印 6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9" name="角丸四角形 6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940594</xdr:colOff>
      <xdr:row>0</xdr:row>
      <xdr:rowOff>47625</xdr:rowOff>
    </xdr:from>
    <xdr:to>
      <xdr:col>12</xdr:col>
      <xdr:colOff>631031</xdr:colOff>
      <xdr:row>10</xdr:row>
      <xdr:rowOff>1393031</xdr:rowOff>
    </xdr:to>
    <xdr:sp macro="" textlink="">
      <xdr:nvSpPr>
        <xdr:cNvPr id="70" name="角丸四角形 69"/>
        <xdr:cNvSpPr/>
      </xdr:nvSpPr>
      <xdr:spPr>
        <a:xfrm>
          <a:off x="8684419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1" name="下矢印 7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72" name="角丸四角形 7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940594</xdr:colOff>
      <xdr:row>0</xdr:row>
      <xdr:rowOff>47625</xdr:rowOff>
    </xdr:from>
    <xdr:to>
      <xdr:col>12</xdr:col>
      <xdr:colOff>631031</xdr:colOff>
      <xdr:row>10</xdr:row>
      <xdr:rowOff>1393031</xdr:rowOff>
    </xdr:to>
    <xdr:sp macro="" textlink="">
      <xdr:nvSpPr>
        <xdr:cNvPr id="73" name="角丸四角形 72"/>
        <xdr:cNvSpPr/>
      </xdr:nvSpPr>
      <xdr:spPr>
        <a:xfrm>
          <a:off x="8684419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4" name="下矢印 7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75" name="角丸四角形 7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1023938</xdr:colOff>
      <xdr:row>0</xdr:row>
      <xdr:rowOff>0</xdr:rowOff>
    </xdr:from>
    <xdr:to>
      <xdr:col>12</xdr:col>
      <xdr:colOff>714375</xdr:colOff>
      <xdr:row>10</xdr:row>
      <xdr:rowOff>1345406</xdr:rowOff>
    </xdr:to>
    <xdr:sp macro="" textlink="">
      <xdr:nvSpPr>
        <xdr:cNvPr id="76" name="角丸四角形 75"/>
        <xdr:cNvSpPr/>
      </xdr:nvSpPr>
      <xdr:spPr>
        <a:xfrm>
          <a:off x="8767763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7" name="下矢印 7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78" name="角丸四角形 7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1023938</xdr:colOff>
      <xdr:row>0</xdr:row>
      <xdr:rowOff>0</xdr:rowOff>
    </xdr:from>
    <xdr:to>
      <xdr:col>12</xdr:col>
      <xdr:colOff>714375</xdr:colOff>
      <xdr:row>10</xdr:row>
      <xdr:rowOff>1345406</xdr:rowOff>
    </xdr:to>
    <xdr:sp macro="" textlink="">
      <xdr:nvSpPr>
        <xdr:cNvPr id="79" name="角丸四角形 78"/>
        <xdr:cNvSpPr/>
      </xdr:nvSpPr>
      <xdr:spPr>
        <a:xfrm>
          <a:off x="8767763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0" name="下矢印 7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81" name="角丸四角形 8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1023938</xdr:colOff>
      <xdr:row>0</xdr:row>
      <xdr:rowOff>0</xdr:rowOff>
    </xdr:from>
    <xdr:to>
      <xdr:col>12</xdr:col>
      <xdr:colOff>714375</xdr:colOff>
      <xdr:row>10</xdr:row>
      <xdr:rowOff>1345406</xdr:rowOff>
    </xdr:to>
    <xdr:sp macro="" textlink="">
      <xdr:nvSpPr>
        <xdr:cNvPr id="82" name="角丸四角形 81"/>
        <xdr:cNvSpPr/>
      </xdr:nvSpPr>
      <xdr:spPr>
        <a:xfrm>
          <a:off x="8767763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sqref="A1:XFD1048576"/>
    </sheetView>
  </sheetViews>
  <sheetFormatPr defaultRowHeight="13.5" x14ac:dyDescent="0.15"/>
  <cols>
    <col min="1" max="3" width="10.625" customWidth="1"/>
    <col min="4" max="6" width="10.625" style="152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66" t="s">
        <v>236</v>
      </c>
      <c r="C2" s="152"/>
    </row>
    <row r="3" spans="1:27" ht="20.100000000000001" customHeight="1" x14ac:dyDescent="0.15">
      <c r="A3" t="s">
        <v>11</v>
      </c>
      <c r="B3" s="165" t="s">
        <v>3</v>
      </c>
      <c r="C3" s="165" t="s">
        <v>4</v>
      </c>
      <c r="D3" s="165" t="s">
        <v>5</v>
      </c>
      <c r="E3" s="165" t="s">
        <v>8</v>
      </c>
    </row>
    <row r="4" spans="1:27" ht="20.100000000000001" customHeight="1" x14ac:dyDescent="0.15">
      <c r="B4" s="165" t="s">
        <v>233</v>
      </c>
      <c r="C4" s="165">
        <v>3</v>
      </c>
      <c r="D4" s="165">
        <v>22</v>
      </c>
      <c r="E4" s="165" t="s">
        <v>234</v>
      </c>
    </row>
    <row r="5" spans="1:27" ht="15.95" customHeight="1" x14ac:dyDescent="0.15"/>
    <row r="6" spans="1:27" s="25" customFormat="1" ht="15.95" customHeight="1" x14ac:dyDescent="0.15">
      <c r="A6" s="169" t="s">
        <v>237</v>
      </c>
      <c r="B6" s="169" t="s">
        <v>37</v>
      </c>
      <c r="C6" s="172" t="s">
        <v>0</v>
      </c>
      <c r="D6" s="172" t="s">
        <v>1</v>
      </c>
      <c r="E6" s="172" t="s">
        <v>2</v>
      </c>
      <c r="F6" s="169" t="s">
        <v>8</v>
      </c>
      <c r="G6" s="169" t="s">
        <v>6</v>
      </c>
      <c r="H6" s="169" t="s">
        <v>9</v>
      </c>
      <c r="I6" s="196" t="s">
        <v>14</v>
      </c>
      <c r="J6" s="202"/>
      <c r="K6" s="196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0"/>
      <c r="B7" s="170"/>
      <c r="C7" s="173"/>
      <c r="D7" s="173"/>
      <c r="E7" s="173"/>
      <c r="F7" s="170"/>
      <c r="G7" s="170"/>
      <c r="H7" s="170"/>
      <c r="I7" s="197"/>
      <c r="J7" s="203"/>
      <c r="K7" s="197"/>
      <c r="L7" s="205" t="s">
        <v>45</v>
      </c>
      <c r="M7" s="205"/>
      <c r="N7" s="205"/>
      <c r="O7" s="205"/>
      <c r="P7" s="205"/>
      <c r="Q7" s="205"/>
      <c r="R7" s="205"/>
      <c r="S7" s="205" t="s">
        <v>44</v>
      </c>
      <c r="T7" s="205"/>
      <c r="U7" s="205"/>
      <c r="V7" s="205"/>
      <c r="W7" s="205"/>
      <c r="X7" s="205"/>
      <c r="Y7" s="205"/>
      <c r="Z7" s="205"/>
      <c r="AA7" s="206"/>
    </row>
    <row r="8" spans="1:27" s="25" customFormat="1" ht="15.95" customHeight="1" x14ac:dyDescent="0.15">
      <c r="A8" s="171"/>
      <c r="B8" s="171"/>
      <c r="C8" s="174"/>
      <c r="D8" s="174"/>
      <c r="E8" s="174"/>
      <c r="F8" s="171"/>
      <c r="G8" s="171"/>
      <c r="H8" s="171"/>
      <c r="I8" s="198"/>
      <c r="J8" s="204"/>
      <c r="K8" s="197"/>
      <c r="L8" s="199" t="s">
        <v>16</v>
      </c>
      <c r="M8" s="200"/>
      <c r="N8" s="200"/>
      <c r="O8" s="200"/>
      <c r="P8" s="200"/>
      <c r="Q8" s="200"/>
      <c r="R8" s="201"/>
      <c r="S8" s="199" t="s">
        <v>13</v>
      </c>
      <c r="T8" s="200"/>
      <c r="U8" s="200"/>
      <c r="V8" s="200"/>
      <c r="W8" s="200"/>
      <c r="X8" s="200"/>
      <c r="Y8" s="200"/>
      <c r="Z8" s="200"/>
      <c r="AA8" s="201"/>
    </row>
    <row r="9" spans="1:27" s="25" customFormat="1" ht="15.95" customHeight="1" x14ac:dyDescent="0.15">
      <c r="A9" s="175"/>
      <c r="B9" s="186" t="s">
        <v>38</v>
      </c>
      <c r="C9" s="183"/>
      <c r="D9" s="183"/>
      <c r="E9" s="183"/>
      <c r="F9" s="175"/>
      <c r="G9" s="180" t="s">
        <v>7</v>
      </c>
      <c r="H9" s="180" t="s">
        <v>39</v>
      </c>
      <c r="I9" s="178" t="s">
        <v>17</v>
      </c>
      <c r="J9" s="179"/>
      <c r="K9" s="197"/>
      <c r="L9" s="189" t="s">
        <v>26</v>
      </c>
      <c r="M9" s="190" t="s">
        <v>34</v>
      </c>
      <c r="N9" s="191"/>
      <c r="O9" s="191"/>
      <c r="P9" s="191"/>
      <c r="Q9" s="191"/>
      <c r="R9" s="156"/>
      <c r="S9" s="189" t="s">
        <v>27</v>
      </c>
      <c r="T9" s="190" t="s">
        <v>33</v>
      </c>
      <c r="U9" s="191"/>
      <c r="V9" s="191"/>
      <c r="W9" s="191"/>
      <c r="X9" s="191"/>
      <c r="Y9" s="191"/>
      <c r="Z9" s="191"/>
      <c r="AA9" s="192"/>
    </row>
    <row r="10" spans="1:27" s="25" customFormat="1" ht="15.95" customHeight="1" x14ac:dyDescent="0.15">
      <c r="A10" s="176"/>
      <c r="B10" s="187"/>
      <c r="C10" s="184"/>
      <c r="D10" s="184"/>
      <c r="E10" s="184"/>
      <c r="F10" s="176"/>
      <c r="G10" s="181"/>
      <c r="H10" s="181"/>
      <c r="I10" s="14"/>
      <c r="J10" s="31" t="s">
        <v>31</v>
      </c>
      <c r="K10" s="198"/>
      <c r="L10" s="189"/>
      <c r="M10" s="193"/>
      <c r="N10" s="194"/>
      <c r="O10" s="194"/>
      <c r="P10" s="194"/>
      <c r="Q10" s="194"/>
      <c r="R10" s="157"/>
      <c r="S10" s="189"/>
      <c r="T10" s="193"/>
      <c r="U10" s="194"/>
      <c r="V10" s="194"/>
      <c r="W10" s="194"/>
      <c r="X10" s="194"/>
      <c r="Y10" s="194"/>
      <c r="Z10" s="194"/>
      <c r="AA10" s="195"/>
    </row>
    <row r="11" spans="1:27" s="25" customFormat="1" ht="159.94999999999999" customHeight="1" x14ac:dyDescent="0.15">
      <c r="A11" s="177"/>
      <c r="B11" s="188"/>
      <c r="C11" s="185"/>
      <c r="D11" s="185"/>
      <c r="E11" s="185"/>
      <c r="F11" s="177"/>
      <c r="G11" s="182"/>
      <c r="H11" s="182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235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>
        <v>2</v>
      </c>
      <c r="D12" s="22">
        <v>3</v>
      </c>
      <c r="E12" s="22">
        <v>22</v>
      </c>
      <c r="F12" s="16" t="s">
        <v>234</v>
      </c>
      <c r="G12" s="23">
        <v>9</v>
      </c>
      <c r="H12" s="23">
        <v>4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2</v>
      </c>
      <c r="D13" s="22">
        <v>3</v>
      </c>
      <c r="E13" s="22">
        <v>22</v>
      </c>
      <c r="F13" s="16" t="s">
        <v>234</v>
      </c>
      <c r="G13" s="23">
        <v>9</v>
      </c>
      <c r="H13" s="23">
        <v>2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2</v>
      </c>
      <c r="D14" s="22">
        <v>3</v>
      </c>
      <c r="E14" s="22">
        <v>22</v>
      </c>
      <c r="F14" s="16" t="s">
        <v>234</v>
      </c>
      <c r="G14" s="23">
        <v>9</v>
      </c>
      <c r="H14" s="23">
        <v>6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2</v>
      </c>
      <c r="D15" s="22">
        <v>3</v>
      </c>
      <c r="E15" s="22">
        <v>22</v>
      </c>
      <c r="F15" s="16" t="s">
        <v>234</v>
      </c>
      <c r="G15" s="23">
        <v>9</v>
      </c>
      <c r="H15" s="23">
        <v>3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1</v>
      </c>
      <c r="P15" s="8">
        <v>0</v>
      </c>
      <c r="Q15" s="7">
        <v>0</v>
      </c>
      <c r="R15" s="19">
        <v>2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2</v>
      </c>
      <c r="D16" s="22">
        <v>3</v>
      </c>
      <c r="E16" s="22">
        <v>22</v>
      </c>
      <c r="F16" s="16" t="s">
        <v>234</v>
      </c>
      <c r="G16" s="23">
        <v>9</v>
      </c>
      <c r="H16" s="23">
        <v>2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2</v>
      </c>
      <c r="D17" s="22">
        <v>3</v>
      </c>
      <c r="E17" s="22">
        <v>22</v>
      </c>
      <c r="F17" s="16" t="s">
        <v>234</v>
      </c>
      <c r="G17" s="23">
        <v>9</v>
      </c>
      <c r="H17" s="23">
        <v>8</v>
      </c>
      <c r="I17" s="16">
        <v>2</v>
      </c>
      <c r="J17" s="24"/>
      <c r="K17" s="13">
        <v>1</v>
      </c>
      <c r="L17" s="23">
        <v>1</v>
      </c>
      <c r="M17" s="5">
        <v>1</v>
      </c>
      <c r="N17" s="6">
        <v>1</v>
      </c>
      <c r="O17" s="7">
        <v>0</v>
      </c>
      <c r="P17" s="8">
        <v>0</v>
      </c>
      <c r="Q17" s="7">
        <v>0</v>
      </c>
      <c r="R17" s="19">
        <v>2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2</v>
      </c>
      <c r="D18" s="22">
        <v>3</v>
      </c>
      <c r="E18" s="22">
        <v>22</v>
      </c>
      <c r="F18" s="16" t="s">
        <v>234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2</v>
      </c>
      <c r="N18" s="6">
        <v>0</v>
      </c>
      <c r="O18" s="7">
        <v>0</v>
      </c>
      <c r="P18" s="8">
        <v>0</v>
      </c>
      <c r="Q18" s="7">
        <v>0</v>
      </c>
      <c r="R18" s="19">
        <v>2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2</v>
      </c>
      <c r="D19" s="22">
        <v>3</v>
      </c>
      <c r="E19" s="22">
        <v>22</v>
      </c>
      <c r="F19" s="16" t="s">
        <v>234</v>
      </c>
      <c r="G19" s="23">
        <v>9</v>
      </c>
      <c r="H19" s="23">
        <v>4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2</v>
      </c>
      <c r="D20" s="22">
        <v>3</v>
      </c>
      <c r="E20" s="22">
        <v>22</v>
      </c>
      <c r="F20" s="16" t="s">
        <v>234</v>
      </c>
      <c r="G20" s="23">
        <v>9</v>
      </c>
      <c r="H20" s="23">
        <v>6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2</v>
      </c>
      <c r="D21" s="22">
        <v>3</v>
      </c>
      <c r="E21" s="22">
        <v>22</v>
      </c>
      <c r="F21" s="16" t="s">
        <v>234</v>
      </c>
      <c r="G21" s="23">
        <v>9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2</v>
      </c>
      <c r="D22" s="22">
        <v>3</v>
      </c>
      <c r="E22" s="22">
        <v>22</v>
      </c>
      <c r="F22" s="16" t="s">
        <v>234</v>
      </c>
      <c r="G22" s="23">
        <v>9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2</v>
      </c>
      <c r="D23" s="22">
        <v>3</v>
      </c>
      <c r="E23" s="22">
        <v>22</v>
      </c>
      <c r="F23" s="16" t="s">
        <v>234</v>
      </c>
      <c r="G23" s="23">
        <v>9</v>
      </c>
      <c r="H23" s="23">
        <v>6</v>
      </c>
      <c r="I23" s="16">
        <v>2</v>
      </c>
      <c r="J23" s="24"/>
      <c r="K23" s="13">
        <v>2</v>
      </c>
      <c r="L23" s="23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9">
        <v>0</v>
      </c>
      <c r="S23" s="23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1</v>
      </c>
    </row>
    <row r="24" spans="1:27" s="2" customFormat="1" ht="15.95" customHeight="1" x14ac:dyDescent="0.15">
      <c r="A24" s="1">
        <v>13</v>
      </c>
      <c r="B24" s="30">
        <v>1</v>
      </c>
      <c r="C24" s="21">
        <v>2</v>
      </c>
      <c r="D24" s="22">
        <v>3</v>
      </c>
      <c r="E24" s="22">
        <v>22</v>
      </c>
      <c r="F24" s="16" t="s">
        <v>234</v>
      </c>
      <c r="G24" s="23">
        <v>9</v>
      </c>
      <c r="H24" s="23">
        <v>2</v>
      </c>
      <c r="I24" s="16">
        <v>2</v>
      </c>
      <c r="J24" s="24"/>
      <c r="K24" s="13">
        <v>3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>
        <v>1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>
        <v>2</v>
      </c>
      <c r="D25" s="22">
        <v>3</v>
      </c>
      <c r="E25" s="22">
        <v>22</v>
      </c>
      <c r="F25" s="16" t="s">
        <v>234</v>
      </c>
      <c r="G25" s="23">
        <v>9</v>
      </c>
      <c r="H25" s="23">
        <v>4</v>
      </c>
      <c r="I25" s="16">
        <v>2</v>
      </c>
      <c r="J25" s="24"/>
      <c r="K25" s="13">
        <v>3</v>
      </c>
      <c r="L25" s="23">
        <v>1</v>
      </c>
      <c r="M25" s="5">
        <v>0</v>
      </c>
      <c r="N25" s="6">
        <v>0</v>
      </c>
      <c r="O25" s="7">
        <v>1</v>
      </c>
      <c r="P25" s="8">
        <v>0</v>
      </c>
      <c r="Q25" s="7">
        <v>0</v>
      </c>
      <c r="R25" s="19">
        <v>1</v>
      </c>
      <c r="S25" s="23">
        <v>1</v>
      </c>
      <c r="T25" s="5">
        <v>0</v>
      </c>
      <c r="U25" s="6">
        <v>0</v>
      </c>
      <c r="V25" s="7">
        <v>2</v>
      </c>
      <c r="W25" s="8">
        <v>0</v>
      </c>
      <c r="X25" s="7">
        <v>0</v>
      </c>
      <c r="Y25" s="7">
        <v>0</v>
      </c>
      <c r="Z25" s="12">
        <v>0</v>
      </c>
      <c r="AA25" s="19">
        <v>2</v>
      </c>
    </row>
    <row r="26" spans="1:27" s="2" customFormat="1" ht="15.95" customHeight="1" x14ac:dyDescent="0.15">
      <c r="A26" s="1">
        <v>15</v>
      </c>
      <c r="B26" s="30">
        <v>1</v>
      </c>
      <c r="C26" s="21">
        <v>2</v>
      </c>
      <c r="D26" s="22">
        <v>3</v>
      </c>
      <c r="E26" s="22">
        <v>22</v>
      </c>
      <c r="F26" s="16" t="s">
        <v>234</v>
      </c>
      <c r="G26" s="23">
        <v>9</v>
      </c>
      <c r="H26" s="23">
        <v>2</v>
      </c>
      <c r="I26" s="16">
        <v>2</v>
      </c>
      <c r="J26" s="24"/>
      <c r="K26" s="13">
        <v>3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>
        <v>1</v>
      </c>
      <c r="T26" s="5">
        <v>0</v>
      </c>
      <c r="U26" s="6">
        <v>1</v>
      </c>
      <c r="V26" s="7">
        <v>0</v>
      </c>
      <c r="W26" s="8">
        <v>0</v>
      </c>
      <c r="X26" s="7">
        <v>1</v>
      </c>
      <c r="Y26" s="7">
        <v>0</v>
      </c>
      <c r="Z26" s="12">
        <v>0</v>
      </c>
      <c r="AA26" s="19">
        <v>2</v>
      </c>
    </row>
    <row r="27" spans="1:27" s="2" customFormat="1" ht="15.95" customHeight="1" x14ac:dyDescent="0.15">
      <c r="A27" s="1">
        <v>16</v>
      </c>
      <c r="B27" s="30">
        <v>1</v>
      </c>
      <c r="C27" s="21">
        <v>2</v>
      </c>
      <c r="D27" s="22">
        <v>3</v>
      </c>
      <c r="E27" s="22">
        <v>22</v>
      </c>
      <c r="F27" s="16" t="s">
        <v>234</v>
      </c>
      <c r="G27" s="23">
        <v>9</v>
      </c>
      <c r="H27" s="23">
        <v>2</v>
      </c>
      <c r="I27" s="16">
        <v>2</v>
      </c>
      <c r="J27" s="24"/>
      <c r="K27" s="13">
        <v>3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>
        <v>1</v>
      </c>
      <c r="T27" s="5">
        <v>0</v>
      </c>
      <c r="U27" s="6">
        <v>0</v>
      </c>
      <c r="V27" s="7">
        <v>1</v>
      </c>
      <c r="W27" s="8">
        <v>0</v>
      </c>
      <c r="X27" s="7">
        <v>0</v>
      </c>
      <c r="Y27" s="7">
        <v>0</v>
      </c>
      <c r="Z27" s="12">
        <v>0</v>
      </c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>
        <v>2</v>
      </c>
      <c r="D28" s="22">
        <v>3</v>
      </c>
      <c r="E28" s="22">
        <v>22</v>
      </c>
      <c r="F28" s="16" t="s">
        <v>234</v>
      </c>
      <c r="G28" s="23">
        <v>9</v>
      </c>
      <c r="H28" s="23">
        <v>2</v>
      </c>
      <c r="I28" s="16">
        <v>2</v>
      </c>
      <c r="J28" s="24"/>
      <c r="K28" s="13">
        <v>3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>
        <v>2</v>
      </c>
      <c r="D29" s="22">
        <v>3</v>
      </c>
      <c r="E29" s="22">
        <v>22</v>
      </c>
      <c r="F29" s="16" t="s">
        <v>234</v>
      </c>
      <c r="G29" s="23">
        <v>9</v>
      </c>
      <c r="H29" s="23">
        <v>2</v>
      </c>
      <c r="I29" s="16">
        <v>2</v>
      </c>
      <c r="J29" s="24"/>
      <c r="K29" s="13">
        <v>3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>
        <v>1</v>
      </c>
      <c r="T29" s="5">
        <v>0</v>
      </c>
      <c r="U29" s="6">
        <v>1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1</v>
      </c>
    </row>
    <row r="30" spans="1:27" ht="15.95" customHeight="1" x14ac:dyDescent="0.15">
      <c r="A30" s="1">
        <v>19</v>
      </c>
      <c r="B30" s="30">
        <v>1</v>
      </c>
      <c r="C30" s="21">
        <v>2</v>
      </c>
      <c r="D30" s="22">
        <v>3</v>
      </c>
      <c r="E30" s="22">
        <v>22</v>
      </c>
      <c r="F30" s="16" t="s">
        <v>234</v>
      </c>
      <c r="G30" s="23">
        <v>9</v>
      </c>
      <c r="H30" s="23">
        <v>2</v>
      </c>
      <c r="I30" s="16">
        <v>2</v>
      </c>
      <c r="J30" s="24"/>
      <c r="K30" s="13">
        <v>3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>
        <v>1</v>
      </c>
      <c r="T30" s="5">
        <v>0</v>
      </c>
      <c r="U30" s="6">
        <v>1</v>
      </c>
      <c r="V30" s="7">
        <v>0</v>
      </c>
      <c r="W30" s="8">
        <v>0</v>
      </c>
      <c r="X30" s="7">
        <v>1</v>
      </c>
      <c r="Y30" s="7">
        <v>0</v>
      </c>
      <c r="Z30" s="12">
        <v>0</v>
      </c>
      <c r="AA30" s="19">
        <v>2</v>
      </c>
    </row>
    <row r="31" spans="1:27" ht="15.95" customHeight="1" x14ac:dyDescent="0.15">
      <c r="A31" s="1">
        <v>20</v>
      </c>
      <c r="B31" s="30">
        <v>1</v>
      </c>
      <c r="C31" s="21">
        <v>2</v>
      </c>
      <c r="D31" s="22">
        <v>3</v>
      </c>
      <c r="E31" s="22">
        <v>22</v>
      </c>
      <c r="F31" s="16" t="s">
        <v>234</v>
      </c>
      <c r="G31" s="23">
        <v>10</v>
      </c>
      <c r="H31" s="23">
        <v>5</v>
      </c>
      <c r="I31" s="16">
        <v>2</v>
      </c>
      <c r="J31" s="24"/>
      <c r="K31" s="13">
        <v>1</v>
      </c>
      <c r="L31" s="23">
        <v>1</v>
      </c>
      <c r="M31" s="5">
        <v>1</v>
      </c>
      <c r="N31" s="6">
        <v>0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2</v>
      </c>
      <c r="D32" s="22">
        <v>3</v>
      </c>
      <c r="E32" s="22">
        <v>22</v>
      </c>
      <c r="F32" s="16" t="s">
        <v>234</v>
      </c>
      <c r="G32" s="23">
        <v>10</v>
      </c>
      <c r="H32" s="23">
        <v>2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2</v>
      </c>
      <c r="D33" s="22">
        <v>3</v>
      </c>
      <c r="E33" s="22">
        <v>22</v>
      </c>
      <c r="F33" s="16" t="s">
        <v>234</v>
      </c>
      <c r="G33" s="23">
        <v>10</v>
      </c>
      <c r="H33" s="23">
        <v>5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2</v>
      </c>
      <c r="D34" s="22">
        <v>3</v>
      </c>
      <c r="E34" s="22">
        <v>22</v>
      </c>
      <c r="F34" s="16" t="s">
        <v>234</v>
      </c>
      <c r="G34" s="23">
        <v>10</v>
      </c>
      <c r="H34" s="23">
        <v>5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2</v>
      </c>
      <c r="D35" s="22">
        <v>3</v>
      </c>
      <c r="E35" s="22">
        <v>22</v>
      </c>
      <c r="F35" s="16" t="s">
        <v>234</v>
      </c>
      <c r="G35" s="23">
        <v>10</v>
      </c>
      <c r="H35" s="23">
        <v>7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2</v>
      </c>
      <c r="D36" s="22">
        <v>3</v>
      </c>
      <c r="E36" s="22">
        <v>22</v>
      </c>
      <c r="F36" s="16" t="s">
        <v>234</v>
      </c>
      <c r="G36" s="23">
        <v>10</v>
      </c>
      <c r="H36" s="23">
        <v>3</v>
      </c>
      <c r="I36" s="16">
        <v>2</v>
      </c>
      <c r="J36" s="24"/>
      <c r="K36" s="13">
        <v>2</v>
      </c>
      <c r="L36" s="23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9">
        <v>0</v>
      </c>
      <c r="S36" s="23">
        <v>1</v>
      </c>
      <c r="T36" s="5">
        <v>1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1</v>
      </c>
    </row>
    <row r="37" spans="1:27" ht="15.95" customHeight="1" x14ac:dyDescent="0.15">
      <c r="A37" s="1">
        <v>26</v>
      </c>
      <c r="B37" s="30">
        <v>1</v>
      </c>
      <c r="C37" s="21">
        <v>2</v>
      </c>
      <c r="D37" s="22">
        <v>3</v>
      </c>
      <c r="E37" s="22">
        <v>22</v>
      </c>
      <c r="F37" s="16" t="s">
        <v>234</v>
      </c>
      <c r="G37" s="23">
        <v>10</v>
      </c>
      <c r="H37" s="23">
        <v>5</v>
      </c>
      <c r="I37" s="16">
        <v>2</v>
      </c>
      <c r="J37" s="24"/>
      <c r="K37" s="13">
        <v>2</v>
      </c>
      <c r="L37" s="23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9">
        <v>0</v>
      </c>
      <c r="S37" s="23">
        <v>3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1</v>
      </c>
    </row>
    <row r="38" spans="1:27" ht="15.95" customHeight="1" x14ac:dyDescent="0.15">
      <c r="A38" s="1">
        <v>27</v>
      </c>
      <c r="B38" s="30">
        <v>1</v>
      </c>
      <c r="C38" s="21">
        <v>2</v>
      </c>
      <c r="D38" s="22">
        <v>3</v>
      </c>
      <c r="E38" s="22">
        <v>22</v>
      </c>
      <c r="F38" s="16" t="s">
        <v>234</v>
      </c>
      <c r="G38" s="23">
        <v>10</v>
      </c>
      <c r="H38" s="23">
        <v>2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1</v>
      </c>
      <c r="T38" s="5">
        <v>0</v>
      </c>
      <c r="U38" s="6">
        <v>1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>
        <v>2</v>
      </c>
      <c r="D39" s="22">
        <v>3</v>
      </c>
      <c r="E39" s="22">
        <v>22</v>
      </c>
      <c r="F39" s="16" t="s">
        <v>234</v>
      </c>
      <c r="G39" s="23">
        <v>10</v>
      </c>
      <c r="H39" s="23">
        <v>2</v>
      </c>
      <c r="I39" s="16">
        <v>2</v>
      </c>
      <c r="J39" s="24"/>
      <c r="K39" s="13">
        <v>2</v>
      </c>
      <c r="L39" s="23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9">
        <v>0</v>
      </c>
      <c r="S39" s="23">
        <v>1</v>
      </c>
      <c r="T39" s="5">
        <v>0</v>
      </c>
      <c r="U39" s="6">
        <v>1</v>
      </c>
      <c r="V39" s="7">
        <v>0</v>
      </c>
      <c r="W39" s="8">
        <v>0</v>
      </c>
      <c r="X39" s="7">
        <v>1</v>
      </c>
      <c r="Y39" s="7">
        <v>0</v>
      </c>
      <c r="Z39" s="12">
        <v>0</v>
      </c>
      <c r="AA39" s="19">
        <v>2</v>
      </c>
    </row>
    <row r="40" spans="1:27" ht="15.95" customHeight="1" x14ac:dyDescent="0.15">
      <c r="A40" s="1">
        <v>29</v>
      </c>
      <c r="B40" s="30">
        <v>1</v>
      </c>
      <c r="C40" s="21">
        <v>2</v>
      </c>
      <c r="D40" s="22">
        <v>3</v>
      </c>
      <c r="E40" s="22">
        <v>22</v>
      </c>
      <c r="F40" s="16" t="s">
        <v>234</v>
      </c>
      <c r="G40" s="23">
        <v>10</v>
      </c>
      <c r="H40" s="23">
        <v>2</v>
      </c>
      <c r="I40" s="16">
        <v>2</v>
      </c>
      <c r="J40" s="24"/>
      <c r="K40" s="13">
        <v>3</v>
      </c>
      <c r="L40" s="23">
        <v>1</v>
      </c>
      <c r="M40" s="5">
        <v>0</v>
      </c>
      <c r="N40" s="6">
        <v>1</v>
      </c>
      <c r="O40" s="7">
        <v>2</v>
      </c>
      <c r="P40" s="8">
        <v>0</v>
      </c>
      <c r="Q40" s="7">
        <v>0</v>
      </c>
      <c r="R40" s="19">
        <v>3</v>
      </c>
      <c r="S40" s="23">
        <v>1</v>
      </c>
      <c r="T40" s="5">
        <v>0</v>
      </c>
      <c r="U40" s="6">
        <v>0</v>
      </c>
      <c r="V40" s="7">
        <v>2</v>
      </c>
      <c r="W40" s="8">
        <v>0</v>
      </c>
      <c r="X40" s="7">
        <v>0</v>
      </c>
      <c r="Y40" s="7">
        <v>0</v>
      </c>
      <c r="Z40" s="12">
        <v>0</v>
      </c>
      <c r="AA40" s="19">
        <v>2</v>
      </c>
    </row>
    <row r="41" spans="1:27" ht="15.95" customHeight="1" x14ac:dyDescent="0.15">
      <c r="A41" s="1">
        <v>30</v>
      </c>
      <c r="B41" s="30">
        <v>1</v>
      </c>
      <c r="C41" s="21">
        <v>2</v>
      </c>
      <c r="D41" s="22">
        <v>3</v>
      </c>
      <c r="E41" s="22">
        <v>22</v>
      </c>
      <c r="F41" s="16" t="s">
        <v>234</v>
      </c>
      <c r="G41" s="23">
        <v>10</v>
      </c>
      <c r="H41" s="23">
        <v>3</v>
      </c>
      <c r="I41" s="16">
        <v>2</v>
      </c>
      <c r="J41" s="24"/>
      <c r="K41" s="13">
        <v>3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21">
        <v>2</v>
      </c>
      <c r="D42" s="22">
        <v>3</v>
      </c>
      <c r="E42" s="22">
        <v>22</v>
      </c>
      <c r="F42" s="16" t="s">
        <v>234</v>
      </c>
      <c r="G42" s="23">
        <v>10</v>
      </c>
      <c r="H42" s="23">
        <v>2</v>
      </c>
      <c r="I42" s="16">
        <v>2</v>
      </c>
      <c r="J42" s="24"/>
      <c r="K42" s="13">
        <v>3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>
        <v>1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>
        <v>2</v>
      </c>
      <c r="D43" s="22">
        <v>3</v>
      </c>
      <c r="E43" s="22">
        <v>22</v>
      </c>
      <c r="F43" s="16" t="s">
        <v>234</v>
      </c>
      <c r="G43" s="23">
        <v>10</v>
      </c>
      <c r="H43" s="23">
        <v>3</v>
      </c>
      <c r="I43" s="16">
        <v>2</v>
      </c>
      <c r="J43" s="24"/>
      <c r="K43" s="13">
        <v>3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>
        <v>1</v>
      </c>
      <c r="T43" s="5">
        <v>1</v>
      </c>
      <c r="U43" s="6">
        <v>0</v>
      </c>
      <c r="V43" s="7">
        <v>0</v>
      </c>
      <c r="W43" s="8">
        <v>0</v>
      </c>
      <c r="X43" s="7">
        <v>1</v>
      </c>
      <c r="Y43" s="7">
        <v>0</v>
      </c>
      <c r="Z43" s="12">
        <v>0</v>
      </c>
      <c r="AA43" s="19">
        <v>2</v>
      </c>
    </row>
    <row r="44" spans="1:27" ht="15.95" customHeight="1" x14ac:dyDescent="0.15">
      <c r="A44" s="1">
        <v>33</v>
      </c>
      <c r="B44" s="30">
        <v>1</v>
      </c>
      <c r="C44" s="21">
        <v>2</v>
      </c>
      <c r="D44" s="22">
        <v>3</v>
      </c>
      <c r="E44" s="22">
        <v>22</v>
      </c>
      <c r="F44" s="16" t="s">
        <v>234</v>
      </c>
      <c r="G44" s="23">
        <v>10</v>
      </c>
      <c r="H44" s="23">
        <v>3</v>
      </c>
      <c r="I44" s="16">
        <v>2</v>
      </c>
      <c r="J44" s="24"/>
      <c r="K44" s="13">
        <v>3</v>
      </c>
      <c r="L44" s="23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9">
        <v>1</v>
      </c>
      <c r="S44" s="23">
        <v>1</v>
      </c>
      <c r="T44" s="5">
        <v>0</v>
      </c>
      <c r="U44" s="6">
        <v>0</v>
      </c>
      <c r="V44" s="7">
        <v>1</v>
      </c>
      <c r="W44" s="8">
        <v>0</v>
      </c>
      <c r="X44" s="7">
        <v>0</v>
      </c>
      <c r="Y44" s="7">
        <v>0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>
        <v>2</v>
      </c>
      <c r="D45" s="22">
        <v>3</v>
      </c>
      <c r="E45" s="22">
        <v>22</v>
      </c>
      <c r="F45" s="16" t="s">
        <v>234</v>
      </c>
      <c r="G45" s="23">
        <v>10</v>
      </c>
      <c r="H45" s="23">
        <v>1</v>
      </c>
      <c r="I45" s="16">
        <v>2</v>
      </c>
      <c r="J45" s="24"/>
      <c r="K45" s="13">
        <v>3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>
        <v>1</v>
      </c>
      <c r="T45" s="5">
        <v>0</v>
      </c>
      <c r="U45" s="6">
        <v>1</v>
      </c>
      <c r="V45" s="7">
        <v>1</v>
      </c>
      <c r="W45" s="8">
        <v>0</v>
      </c>
      <c r="X45" s="7">
        <v>0</v>
      </c>
      <c r="Y45" s="7">
        <v>0</v>
      </c>
      <c r="Z45" s="12">
        <v>0</v>
      </c>
      <c r="AA45" s="19">
        <v>2</v>
      </c>
    </row>
    <row r="46" spans="1:27" ht="15.95" customHeight="1" x14ac:dyDescent="0.15">
      <c r="A46" s="1">
        <v>35</v>
      </c>
      <c r="B46" s="30">
        <v>1</v>
      </c>
      <c r="C46" s="21">
        <v>2</v>
      </c>
      <c r="D46" s="22">
        <v>3</v>
      </c>
      <c r="E46" s="22">
        <v>22</v>
      </c>
      <c r="F46" s="16" t="s">
        <v>234</v>
      </c>
      <c r="G46" s="23">
        <v>11</v>
      </c>
      <c r="H46" s="23">
        <v>5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2</v>
      </c>
      <c r="D47" s="22">
        <v>3</v>
      </c>
      <c r="E47" s="22">
        <v>22</v>
      </c>
      <c r="F47" s="16" t="s">
        <v>234</v>
      </c>
      <c r="G47" s="23">
        <v>11</v>
      </c>
      <c r="H47" s="23">
        <v>3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2</v>
      </c>
      <c r="D48" s="22">
        <v>3</v>
      </c>
      <c r="E48" s="22">
        <v>22</v>
      </c>
      <c r="F48" s="16" t="s">
        <v>234</v>
      </c>
      <c r="G48" s="23">
        <v>11</v>
      </c>
      <c r="H48" s="23">
        <v>3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2</v>
      </c>
      <c r="D49" s="22">
        <v>3</v>
      </c>
      <c r="E49" s="22">
        <v>22</v>
      </c>
      <c r="F49" s="16" t="s">
        <v>234</v>
      </c>
      <c r="G49" s="23">
        <v>11</v>
      </c>
      <c r="H49" s="23">
        <v>3</v>
      </c>
      <c r="I49" s="16">
        <v>2</v>
      </c>
      <c r="J49" s="24"/>
      <c r="K49" s="13">
        <v>1</v>
      </c>
      <c r="L49" s="23">
        <v>1</v>
      </c>
      <c r="M49" s="5">
        <v>1</v>
      </c>
      <c r="N49" s="6">
        <v>1</v>
      </c>
      <c r="O49" s="7">
        <v>0</v>
      </c>
      <c r="P49" s="8">
        <v>0</v>
      </c>
      <c r="Q49" s="7">
        <v>0</v>
      </c>
      <c r="R49" s="19">
        <v>2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2</v>
      </c>
      <c r="D50" s="22">
        <v>3</v>
      </c>
      <c r="E50" s="22">
        <v>22</v>
      </c>
      <c r="F50" s="16" t="s">
        <v>234</v>
      </c>
      <c r="G50" s="23">
        <v>11</v>
      </c>
      <c r="H50" s="23">
        <v>5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2</v>
      </c>
      <c r="D51" s="22">
        <v>3</v>
      </c>
      <c r="E51" s="22">
        <v>22</v>
      </c>
      <c r="F51" s="16" t="s">
        <v>234</v>
      </c>
      <c r="G51" s="23">
        <v>11</v>
      </c>
      <c r="H51" s="23">
        <v>2</v>
      </c>
      <c r="I51" s="16">
        <v>2</v>
      </c>
      <c r="J51" s="24"/>
      <c r="K51" s="13">
        <v>1</v>
      </c>
      <c r="L51" s="23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2</v>
      </c>
      <c r="D52" s="22">
        <v>3</v>
      </c>
      <c r="E52" s="22">
        <v>22</v>
      </c>
      <c r="F52" s="16" t="s">
        <v>234</v>
      </c>
      <c r="G52" s="23">
        <v>11</v>
      </c>
      <c r="H52" s="23">
        <v>2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2</v>
      </c>
      <c r="D53" s="22">
        <v>3</v>
      </c>
      <c r="E53" s="22">
        <v>22</v>
      </c>
      <c r="F53" s="16" t="s">
        <v>234</v>
      </c>
      <c r="G53" s="23">
        <v>11</v>
      </c>
      <c r="H53" s="23">
        <v>5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0</v>
      </c>
      <c r="V53" s="7">
        <v>2</v>
      </c>
      <c r="W53" s="8">
        <v>0</v>
      </c>
      <c r="X53" s="7">
        <v>0</v>
      </c>
      <c r="Y53" s="7">
        <v>0</v>
      </c>
      <c r="Z53" s="12">
        <v>0</v>
      </c>
      <c r="AA53" s="19">
        <v>2</v>
      </c>
    </row>
    <row r="54" spans="1:27" ht="15.95" customHeight="1" x14ac:dyDescent="0.15">
      <c r="A54" s="1">
        <v>43</v>
      </c>
      <c r="B54" s="30">
        <v>1</v>
      </c>
      <c r="C54" s="21">
        <v>2</v>
      </c>
      <c r="D54" s="22">
        <v>3</v>
      </c>
      <c r="E54" s="22">
        <v>22</v>
      </c>
      <c r="F54" s="16" t="s">
        <v>234</v>
      </c>
      <c r="G54" s="23">
        <v>11</v>
      </c>
      <c r="H54" s="23">
        <v>2</v>
      </c>
      <c r="I54" s="16">
        <v>2</v>
      </c>
      <c r="J54" s="24"/>
      <c r="K54" s="13">
        <v>3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>
        <v>1</v>
      </c>
      <c r="T54" s="5">
        <v>0</v>
      </c>
      <c r="U54" s="6">
        <v>1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1</v>
      </c>
    </row>
    <row r="55" spans="1:27" ht="15.95" customHeight="1" x14ac:dyDescent="0.15">
      <c r="A55" s="1">
        <v>44</v>
      </c>
      <c r="B55" s="30">
        <v>1</v>
      </c>
      <c r="C55" s="21">
        <v>2</v>
      </c>
      <c r="D55" s="22">
        <v>3</v>
      </c>
      <c r="E55" s="22">
        <v>22</v>
      </c>
      <c r="F55" s="16" t="s">
        <v>234</v>
      </c>
      <c r="G55" s="23">
        <v>11</v>
      </c>
      <c r="H55" s="23">
        <v>5</v>
      </c>
      <c r="I55" s="16">
        <v>2</v>
      </c>
      <c r="J55" s="24"/>
      <c r="K55" s="13">
        <v>3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>
        <v>1</v>
      </c>
      <c r="T55" s="5">
        <v>0</v>
      </c>
      <c r="U55" s="6">
        <v>1</v>
      </c>
      <c r="V55" s="7">
        <v>0</v>
      </c>
      <c r="W55" s="8">
        <v>0</v>
      </c>
      <c r="X55" s="7">
        <v>2</v>
      </c>
      <c r="Y55" s="7">
        <v>2</v>
      </c>
      <c r="Z55" s="12">
        <v>0</v>
      </c>
      <c r="AA55" s="19">
        <v>5</v>
      </c>
    </row>
    <row r="56" spans="1:27" ht="15.95" customHeight="1" x14ac:dyDescent="0.15">
      <c r="A56" s="1">
        <v>45</v>
      </c>
      <c r="B56" s="30">
        <v>1</v>
      </c>
      <c r="C56" s="21">
        <v>2</v>
      </c>
      <c r="D56" s="22">
        <v>3</v>
      </c>
      <c r="E56" s="22">
        <v>22</v>
      </c>
      <c r="F56" s="16" t="s">
        <v>234</v>
      </c>
      <c r="G56" s="23">
        <v>11</v>
      </c>
      <c r="H56" s="23">
        <v>2</v>
      </c>
      <c r="I56" s="16">
        <v>2</v>
      </c>
      <c r="J56" s="24"/>
      <c r="K56" s="13">
        <v>3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>
        <v>1</v>
      </c>
      <c r="T56" s="5">
        <v>0</v>
      </c>
      <c r="U56" s="6">
        <v>1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1</v>
      </c>
    </row>
    <row r="57" spans="1:27" ht="15.95" customHeight="1" x14ac:dyDescent="0.15">
      <c r="A57" s="1">
        <v>46</v>
      </c>
      <c r="B57" s="30">
        <v>1</v>
      </c>
      <c r="C57" s="21">
        <v>2</v>
      </c>
      <c r="D57" s="22">
        <v>3</v>
      </c>
      <c r="E57" s="22">
        <v>22</v>
      </c>
      <c r="F57" s="16" t="s">
        <v>234</v>
      </c>
      <c r="G57" s="23">
        <v>12</v>
      </c>
      <c r="H57" s="23">
        <v>5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2</v>
      </c>
      <c r="D58" s="22">
        <v>3</v>
      </c>
      <c r="E58" s="22">
        <v>22</v>
      </c>
      <c r="F58" s="16" t="s">
        <v>234</v>
      </c>
      <c r="G58" s="23">
        <v>12</v>
      </c>
      <c r="H58" s="23">
        <v>4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2</v>
      </c>
      <c r="D59" s="22">
        <v>3</v>
      </c>
      <c r="E59" s="22">
        <v>22</v>
      </c>
      <c r="F59" s="16" t="s">
        <v>234</v>
      </c>
      <c r="G59" s="23">
        <v>12</v>
      </c>
      <c r="H59" s="23">
        <v>3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1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1">
        <v>49</v>
      </c>
      <c r="B60" s="30">
        <v>1</v>
      </c>
      <c r="C60" s="21">
        <v>2</v>
      </c>
      <c r="D60" s="22">
        <v>3</v>
      </c>
      <c r="E60" s="22">
        <v>22</v>
      </c>
      <c r="F60" s="16" t="s">
        <v>234</v>
      </c>
      <c r="G60" s="23">
        <v>12</v>
      </c>
      <c r="H60" s="23">
        <v>2</v>
      </c>
      <c r="I60" s="16">
        <v>2</v>
      </c>
      <c r="J60" s="24"/>
      <c r="K60" s="13">
        <v>3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>
        <v>1</v>
      </c>
      <c r="T60" s="5">
        <v>0</v>
      </c>
      <c r="U60" s="6">
        <v>1</v>
      </c>
      <c r="V60" s="7">
        <v>0</v>
      </c>
      <c r="W60" s="8">
        <v>0</v>
      </c>
      <c r="X60" s="7">
        <v>1</v>
      </c>
      <c r="Y60" s="7">
        <v>0</v>
      </c>
      <c r="Z60" s="12">
        <v>0</v>
      </c>
      <c r="AA60" s="19">
        <v>2</v>
      </c>
    </row>
    <row r="61" spans="1:27" ht="15.95" customHeight="1" x14ac:dyDescent="0.15">
      <c r="A61" s="1">
        <v>50</v>
      </c>
      <c r="B61" s="30">
        <v>1</v>
      </c>
      <c r="C61" s="21">
        <v>2</v>
      </c>
      <c r="D61" s="22">
        <v>3</v>
      </c>
      <c r="E61" s="22">
        <v>22</v>
      </c>
      <c r="F61" s="16" t="s">
        <v>234</v>
      </c>
      <c r="G61" s="23">
        <v>12</v>
      </c>
      <c r="H61" s="23">
        <v>2</v>
      </c>
      <c r="I61" s="16">
        <v>2</v>
      </c>
      <c r="J61" s="24"/>
      <c r="K61" s="13">
        <v>3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>
        <v>1</v>
      </c>
      <c r="T61" s="5">
        <v>0</v>
      </c>
      <c r="U61" s="6">
        <v>1</v>
      </c>
      <c r="V61" s="7">
        <v>0</v>
      </c>
      <c r="W61" s="8">
        <v>0</v>
      </c>
      <c r="X61" s="7">
        <v>1</v>
      </c>
      <c r="Y61" s="7">
        <v>0</v>
      </c>
      <c r="Z61" s="12">
        <v>0</v>
      </c>
      <c r="AA61" s="19">
        <v>2</v>
      </c>
    </row>
    <row r="62" spans="1:27" ht="15.95" customHeight="1" x14ac:dyDescent="0.15">
      <c r="A62" s="1">
        <v>51</v>
      </c>
      <c r="B62" s="30">
        <v>1</v>
      </c>
      <c r="C62" s="21">
        <v>2</v>
      </c>
      <c r="D62" s="22">
        <v>3</v>
      </c>
      <c r="E62" s="22">
        <v>22</v>
      </c>
      <c r="F62" s="16" t="s">
        <v>234</v>
      </c>
      <c r="G62" s="23">
        <v>13</v>
      </c>
      <c r="H62" s="23">
        <v>2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2</v>
      </c>
      <c r="D63" s="22">
        <v>3</v>
      </c>
      <c r="E63" s="22">
        <v>22</v>
      </c>
      <c r="F63" s="16" t="s">
        <v>234</v>
      </c>
      <c r="G63" s="23">
        <v>13</v>
      </c>
      <c r="H63" s="23">
        <v>4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2</v>
      </c>
      <c r="D64" s="22">
        <v>3</v>
      </c>
      <c r="E64" s="22">
        <v>22</v>
      </c>
      <c r="F64" s="16" t="s">
        <v>234</v>
      </c>
      <c r="G64" s="23">
        <v>13</v>
      </c>
      <c r="H64" s="23">
        <v>5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2</v>
      </c>
      <c r="D65" s="22">
        <v>3</v>
      </c>
      <c r="E65" s="22">
        <v>22</v>
      </c>
      <c r="F65" s="16" t="s">
        <v>234</v>
      </c>
      <c r="G65" s="23">
        <v>13</v>
      </c>
      <c r="H65" s="23">
        <v>1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2</v>
      </c>
      <c r="D66" s="22">
        <v>3</v>
      </c>
      <c r="E66" s="22">
        <v>22</v>
      </c>
      <c r="F66" s="16" t="s">
        <v>234</v>
      </c>
      <c r="G66" s="23">
        <v>13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2</v>
      </c>
      <c r="D67" s="22">
        <v>3</v>
      </c>
      <c r="E67" s="22">
        <v>22</v>
      </c>
      <c r="F67" s="16" t="s">
        <v>234</v>
      </c>
      <c r="G67" s="23">
        <v>13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2</v>
      </c>
      <c r="D68" s="22">
        <v>3</v>
      </c>
      <c r="E68" s="22">
        <v>22</v>
      </c>
      <c r="F68" s="16" t="s">
        <v>234</v>
      </c>
      <c r="G68" s="23">
        <v>13</v>
      </c>
      <c r="H68" s="23">
        <v>2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1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>
        <v>2</v>
      </c>
      <c r="D69" s="22">
        <v>3</v>
      </c>
      <c r="E69" s="22">
        <v>22</v>
      </c>
      <c r="F69" s="16" t="s">
        <v>234</v>
      </c>
      <c r="G69" s="23">
        <v>13</v>
      </c>
      <c r="H69" s="23">
        <v>3</v>
      </c>
      <c r="I69" s="16">
        <v>2</v>
      </c>
      <c r="J69" s="24"/>
      <c r="K69" s="13">
        <v>3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>
        <v>1</v>
      </c>
      <c r="T69" s="5">
        <v>0</v>
      </c>
      <c r="U69" s="6">
        <v>1</v>
      </c>
      <c r="V69" s="7">
        <v>0</v>
      </c>
      <c r="W69" s="8">
        <v>0</v>
      </c>
      <c r="X69" s="7">
        <v>2</v>
      </c>
      <c r="Y69" s="7">
        <v>0</v>
      </c>
      <c r="Z69" s="12">
        <v>0</v>
      </c>
      <c r="AA69" s="19">
        <v>3</v>
      </c>
    </row>
    <row r="70" spans="1:27" ht="15.95" customHeight="1" x14ac:dyDescent="0.15">
      <c r="A70" s="1">
        <v>59</v>
      </c>
      <c r="B70" s="30">
        <v>1</v>
      </c>
      <c r="C70" s="21">
        <v>2</v>
      </c>
      <c r="D70" s="22">
        <v>3</v>
      </c>
      <c r="E70" s="22">
        <v>22</v>
      </c>
      <c r="F70" s="16" t="s">
        <v>234</v>
      </c>
      <c r="G70" s="23">
        <v>13</v>
      </c>
      <c r="H70" s="23">
        <v>3</v>
      </c>
      <c r="I70" s="16">
        <v>2</v>
      </c>
      <c r="J70" s="24"/>
      <c r="K70" s="13">
        <v>3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>
        <v>2</v>
      </c>
      <c r="D71" s="22">
        <v>3</v>
      </c>
      <c r="E71" s="22">
        <v>22</v>
      </c>
      <c r="F71" s="16" t="s">
        <v>234</v>
      </c>
      <c r="G71" s="23">
        <v>13</v>
      </c>
      <c r="H71" s="23">
        <v>2</v>
      </c>
      <c r="I71" s="16">
        <v>2</v>
      </c>
      <c r="J71" s="24"/>
      <c r="K71" s="13">
        <v>3</v>
      </c>
      <c r="L71" s="23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9">
        <v>1</v>
      </c>
      <c r="S71" s="23">
        <v>1</v>
      </c>
      <c r="T71" s="5">
        <v>0</v>
      </c>
      <c r="U71" s="6">
        <v>0</v>
      </c>
      <c r="V71" s="7">
        <v>1</v>
      </c>
      <c r="W71" s="8">
        <v>0</v>
      </c>
      <c r="X71" s="7">
        <v>0</v>
      </c>
      <c r="Y71" s="7">
        <v>0</v>
      </c>
      <c r="Z71" s="12">
        <v>0</v>
      </c>
      <c r="AA71" s="19">
        <v>1</v>
      </c>
    </row>
    <row r="72" spans="1:27" ht="15.95" customHeight="1" x14ac:dyDescent="0.15">
      <c r="A72" s="1">
        <v>61</v>
      </c>
      <c r="B72" s="30">
        <v>1</v>
      </c>
      <c r="C72" s="21">
        <v>2</v>
      </c>
      <c r="D72" s="22">
        <v>3</v>
      </c>
      <c r="E72" s="22">
        <v>22</v>
      </c>
      <c r="F72" s="16" t="s">
        <v>234</v>
      </c>
      <c r="G72" s="23">
        <v>14</v>
      </c>
      <c r="H72" s="23">
        <v>4</v>
      </c>
      <c r="I72" s="16">
        <v>2</v>
      </c>
      <c r="J72" s="24"/>
      <c r="K72" s="13">
        <v>1</v>
      </c>
      <c r="L72" s="23">
        <v>2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2</v>
      </c>
      <c r="D73" s="22">
        <v>3</v>
      </c>
      <c r="E73" s="22">
        <v>22</v>
      </c>
      <c r="F73" s="16" t="s">
        <v>234</v>
      </c>
      <c r="G73" s="23">
        <v>14</v>
      </c>
      <c r="H73" s="23">
        <v>3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2</v>
      </c>
      <c r="D74" s="22">
        <v>3</v>
      </c>
      <c r="E74" s="22">
        <v>22</v>
      </c>
      <c r="F74" s="16" t="s">
        <v>234</v>
      </c>
      <c r="G74" s="23">
        <v>14</v>
      </c>
      <c r="H74" s="23">
        <v>4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1</v>
      </c>
      <c r="T74" s="5">
        <v>0</v>
      </c>
      <c r="U74" s="6">
        <v>0</v>
      </c>
      <c r="V74" s="7">
        <v>1</v>
      </c>
      <c r="W74" s="8">
        <v>0</v>
      </c>
      <c r="X74" s="7">
        <v>0</v>
      </c>
      <c r="Y74" s="7">
        <v>0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>
        <v>2</v>
      </c>
      <c r="D75" s="22">
        <v>3</v>
      </c>
      <c r="E75" s="22">
        <v>22</v>
      </c>
      <c r="F75" s="16" t="s">
        <v>234</v>
      </c>
      <c r="G75" s="23">
        <v>14</v>
      </c>
      <c r="H75" s="23">
        <v>2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1</v>
      </c>
    </row>
    <row r="76" spans="1:27" ht="15.95" customHeight="1" x14ac:dyDescent="0.15">
      <c r="A76" s="1">
        <v>65</v>
      </c>
      <c r="B76" s="30">
        <v>1</v>
      </c>
      <c r="C76" s="21">
        <v>2</v>
      </c>
      <c r="D76" s="22">
        <v>3</v>
      </c>
      <c r="E76" s="22">
        <v>22</v>
      </c>
      <c r="F76" s="16" t="s">
        <v>234</v>
      </c>
      <c r="G76" s="23">
        <v>14</v>
      </c>
      <c r="H76" s="23">
        <v>4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1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>
        <v>2</v>
      </c>
      <c r="D77" s="22">
        <v>3</v>
      </c>
      <c r="E77" s="22">
        <v>22</v>
      </c>
      <c r="F77" s="16" t="s">
        <v>234</v>
      </c>
      <c r="G77" s="23">
        <v>14</v>
      </c>
      <c r="H77" s="23">
        <v>4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0</v>
      </c>
      <c r="U77" s="6">
        <v>0</v>
      </c>
      <c r="V77" s="7">
        <v>1</v>
      </c>
      <c r="W77" s="8">
        <v>0</v>
      </c>
      <c r="X77" s="7">
        <v>0</v>
      </c>
      <c r="Y77" s="7">
        <v>0</v>
      </c>
      <c r="Z77" s="12">
        <v>0</v>
      </c>
      <c r="AA77" s="19">
        <v>1</v>
      </c>
    </row>
    <row r="78" spans="1:27" ht="15.95" customHeight="1" x14ac:dyDescent="0.15">
      <c r="A78" s="1">
        <v>67</v>
      </c>
      <c r="B78" s="30">
        <v>1</v>
      </c>
      <c r="C78" s="21">
        <v>2</v>
      </c>
      <c r="D78" s="22">
        <v>3</v>
      </c>
      <c r="E78" s="22">
        <v>22</v>
      </c>
      <c r="F78" s="16" t="s">
        <v>234</v>
      </c>
      <c r="G78" s="23">
        <v>14</v>
      </c>
      <c r="H78" s="23">
        <v>2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1</v>
      </c>
      <c r="Z78" s="12">
        <v>0</v>
      </c>
      <c r="AA78" s="19">
        <v>2</v>
      </c>
    </row>
    <row r="79" spans="1:27" ht="15.95" customHeight="1" x14ac:dyDescent="0.15">
      <c r="A79" s="1">
        <v>68</v>
      </c>
      <c r="B79" s="30">
        <v>1</v>
      </c>
      <c r="C79" s="21">
        <v>2</v>
      </c>
      <c r="D79" s="22">
        <v>3</v>
      </c>
      <c r="E79" s="22">
        <v>22</v>
      </c>
      <c r="F79" s="16" t="s">
        <v>234</v>
      </c>
      <c r="G79" s="23">
        <v>14</v>
      </c>
      <c r="H79" s="23">
        <v>2</v>
      </c>
      <c r="I79" s="16">
        <v>2</v>
      </c>
      <c r="J79" s="24"/>
      <c r="K79" s="13">
        <v>3</v>
      </c>
      <c r="L79" s="23">
        <v>1</v>
      </c>
      <c r="M79" s="5">
        <v>0</v>
      </c>
      <c r="N79" s="6">
        <v>1</v>
      </c>
      <c r="O79" s="7">
        <v>1</v>
      </c>
      <c r="P79" s="8">
        <v>0</v>
      </c>
      <c r="Q79" s="7">
        <v>0</v>
      </c>
      <c r="R79" s="19">
        <v>2</v>
      </c>
      <c r="S79" s="23">
        <v>1</v>
      </c>
      <c r="T79" s="5">
        <v>0</v>
      </c>
      <c r="U79" s="6">
        <v>1</v>
      </c>
      <c r="V79" s="7">
        <v>1</v>
      </c>
      <c r="W79" s="8">
        <v>0</v>
      </c>
      <c r="X79" s="7">
        <v>0</v>
      </c>
      <c r="Y79" s="7">
        <v>0</v>
      </c>
      <c r="Z79" s="12">
        <v>0</v>
      </c>
      <c r="AA79" s="19">
        <v>2</v>
      </c>
    </row>
    <row r="80" spans="1:27" ht="15.95" customHeight="1" x14ac:dyDescent="0.15">
      <c r="A80" s="1">
        <v>69</v>
      </c>
      <c r="B80" s="30">
        <v>1</v>
      </c>
      <c r="C80" s="21">
        <v>2</v>
      </c>
      <c r="D80" s="22">
        <v>3</v>
      </c>
      <c r="E80" s="22">
        <v>22</v>
      </c>
      <c r="F80" s="16" t="s">
        <v>234</v>
      </c>
      <c r="G80" s="23">
        <v>14</v>
      </c>
      <c r="H80" s="23">
        <v>4</v>
      </c>
      <c r="I80" s="16">
        <v>2</v>
      </c>
      <c r="J80" s="24"/>
      <c r="K80" s="13">
        <v>3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>
        <v>1</v>
      </c>
      <c r="T80" s="5">
        <v>0</v>
      </c>
      <c r="U80" s="6">
        <v>1</v>
      </c>
      <c r="V80" s="7">
        <v>1</v>
      </c>
      <c r="W80" s="8">
        <v>0</v>
      </c>
      <c r="X80" s="7">
        <v>0</v>
      </c>
      <c r="Y80" s="7">
        <v>0</v>
      </c>
      <c r="Z80" s="12">
        <v>0</v>
      </c>
      <c r="AA80" s="19">
        <v>2</v>
      </c>
    </row>
    <row r="81" spans="1:27" ht="15.95" customHeight="1" x14ac:dyDescent="0.15">
      <c r="A81" s="1">
        <v>70</v>
      </c>
      <c r="B81" s="30">
        <v>1</v>
      </c>
      <c r="C81" s="21">
        <v>2</v>
      </c>
      <c r="D81" s="22">
        <v>3</v>
      </c>
      <c r="E81" s="22">
        <v>22</v>
      </c>
      <c r="F81" s="16" t="s">
        <v>234</v>
      </c>
      <c r="G81" s="23">
        <v>14</v>
      </c>
      <c r="H81" s="23">
        <v>3</v>
      </c>
      <c r="I81" s="16">
        <v>2</v>
      </c>
      <c r="J81" s="24"/>
      <c r="K81" s="13">
        <v>3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>
        <v>1</v>
      </c>
      <c r="T81" s="5">
        <v>0</v>
      </c>
      <c r="U81" s="6">
        <v>1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1</v>
      </c>
    </row>
    <row r="82" spans="1:27" ht="15.95" customHeight="1" x14ac:dyDescent="0.15">
      <c r="A82" s="1">
        <v>71</v>
      </c>
      <c r="B82" s="30">
        <v>1</v>
      </c>
      <c r="C82" s="21">
        <v>2</v>
      </c>
      <c r="D82" s="22">
        <v>3</v>
      </c>
      <c r="E82" s="22">
        <v>22</v>
      </c>
      <c r="F82" s="16" t="s">
        <v>234</v>
      </c>
      <c r="G82" s="23">
        <v>14</v>
      </c>
      <c r="H82" s="23">
        <v>4</v>
      </c>
      <c r="I82" s="16">
        <v>2</v>
      </c>
      <c r="J82" s="24"/>
      <c r="K82" s="13">
        <v>3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>
        <v>1</v>
      </c>
      <c r="T82" s="5">
        <v>0</v>
      </c>
      <c r="U82" s="6">
        <v>1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>
        <v>2</v>
      </c>
      <c r="D83" s="22">
        <v>3</v>
      </c>
      <c r="E83" s="22">
        <v>22</v>
      </c>
      <c r="F83" s="16" t="s">
        <v>234</v>
      </c>
      <c r="G83" s="23">
        <v>14</v>
      </c>
      <c r="H83" s="23">
        <v>3</v>
      </c>
      <c r="I83" s="16">
        <v>2</v>
      </c>
      <c r="J83" s="24"/>
      <c r="K83" s="13">
        <v>3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1</v>
      </c>
    </row>
    <row r="84" spans="1:27" ht="15.95" customHeight="1" x14ac:dyDescent="0.15">
      <c r="A84" s="1">
        <v>73</v>
      </c>
      <c r="B84" s="30">
        <v>1</v>
      </c>
      <c r="C84" s="21">
        <v>2</v>
      </c>
      <c r="D84" s="22">
        <v>3</v>
      </c>
      <c r="E84" s="22">
        <v>22</v>
      </c>
      <c r="F84" s="16" t="s">
        <v>234</v>
      </c>
      <c r="G84" s="23">
        <v>15</v>
      </c>
      <c r="H84" s="23">
        <v>3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2</v>
      </c>
      <c r="O84" s="7">
        <v>0</v>
      </c>
      <c r="P84" s="8">
        <v>0</v>
      </c>
      <c r="Q84" s="7">
        <v>0</v>
      </c>
      <c r="R84" s="19">
        <v>2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2</v>
      </c>
      <c r="D85" s="22">
        <v>3</v>
      </c>
      <c r="E85" s="22">
        <v>22</v>
      </c>
      <c r="F85" s="16" t="s">
        <v>234</v>
      </c>
      <c r="G85" s="23">
        <v>15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2</v>
      </c>
      <c r="D86" s="22">
        <v>3</v>
      </c>
      <c r="E86" s="22">
        <v>22</v>
      </c>
      <c r="F86" s="16" t="s">
        <v>234</v>
      </c>
      <c r="G86" s="23">
        <v>15</v>
      </c>
      <c r="H86" s="23">
        <v>5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2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>
        <v>2</v>
      </c>
      <c r="D87" s="22">
        <v>3</v>
      </c>
      <c r="E87" s="22">
        <v>22</v>
      </c>
      <c r="F87" s="16" t="s">
        <v>234</v>
      </c>
      <c r="G87" s="23">
        <v>15</v>
      </c>
      <c r="H87" s="23">
        <v>4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1</v>
      </c>
      <c r="V87" s="7">
        <v>0</v>
      </c>
      <c r="W87" s="8">
        <v>0</v>
      </c>
      <c r="X87" s="7">
        <v>1</v>
      </c>
      <c r="Y87" s="7">
        <v>1</v>
      </c>
      <c r="Z87" s="12">
        <v>0</v>
      </c>
      <c r="AA87" s="19">
        <v>3</v>
      </c>
    </row>
    <row r="88" spans="1:27" ht="15.95" customHeight="1" x14ac:dyDescent="0.15">
      <c r="A88" s="1">
        <v>77</v>
      </c>
      <c r="B88" s="30">
        <v>1</v>
      </c>
      <c r="C88" s="21">
        <v>2</v>
      </c>
      <c r="D88" s="22">
        <v>3</v>
      </c>
      <c r="E88" s="22">
        <v>22</v>
      </c>
      <c r="F88" s="16" t="s">
        <v>234</v>
      </c>
      <c r="G88" s="23">
        <v>15</v>
      </c>
      <c r="H88" s="23">
        <v>2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1</v>
      </c>
      <c r="V88" s="7">
        <v>0</v>
      </c>
      <c r="W88" s="8">
        <v>0</v>
      </c>
      <c r="X88" s="7">
        <v>1</v>
      </c>
      <c r="Y88" s="7">
        <v>1</v>
      </c>
      <c r="Z88" s="12">
        <v>0</v>
      </c>
      <c r="AA88" s="19">
        <v>3</v>
      </c>
    </row>
    <row r="89" spans="1:27" ht="15.95" customHeight="1" x14ac:dyDescent="0.15">
      <c r="A89" s="1">
        <v>78</v>
      </c>
      <c r="B89" s="30">
        <v>1</v>
      </c>
      <c r="C89" s="21">
        <v>2</v>
      </c>
      <c r="D89" s="22">
        <v>3</v>
      </c>
      <c r="E89" s="22">
        <v>22</v>
      </c>
      <c r="F89" s="16" t="s">
        <v>234</v>
      </c>
      <c r="G89" s="23">
        <v>15</v>
      </c>
      <c r="H89" s="23">
        <v>2</v>
      </c>
      <c r="I89" s="16">
        <v>2</v>
      </c>
      <c r="J89" s="24"/>
      <c r="K89" s="13">
        <v>3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1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>
        <v>2</v>
      </c>
      <c r="D90" s="22">
        <v>3</v>
      </c>
      <c r="E90" s="22">
        <v>22</v>
      </c>
      <c r="F90" s="16" t="s">
        <v>234</v>
      </c>
      <c r="G90" s="23">
        <v>15</v>
      </c>
      <c r="H90" s="23">
        <v>3</v>
      </c>
      <c r="I90" s="16">
        <v>2</v>
      </c>
      <c r="J90" s="24"/>
      <c r="K90" s="13">
        <v>3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>
        <v>1</v>
      </c>
      <c r="T90" s="5">
        <v>0</v>
      </c>
      <c r="U90" s="6">
        <v>1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>
        <v>2</v>
      </c>
      <c r="D91" s="22">
        <v>3</v>
      </c>
      <c r="E91" s="22">
        <v>22</v>
      </c>
      <c r="F91" s="16" t="s">
        <v>234</v>
      </c>
      <c r="G91" s="23">
        <v>16</v>
      </c>
      <c r="H91" s="23">
        <v>5</v>
      </c>
      <c r="I91" s="16">
        <v>2</v>
      </c>
      <c r="J91" s="24"/>
      <c r="K91" s="13">
        <v>1</v>
      </c>
      <c r="L91" s="23">
        <v>2</v>
      </c>
      <c r="M91" s="5">
        <v>1</v>
      </c>
      <c r="N91" s="6">
        <v>0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2</v>
      </c>
      <c r="D92" s="22">
        <v>3</v>
      </c>
      <c r="E92" s="22">
        <v>22</v>
      </c>
      <c r="F92" s="16" t="s">
        <v>234</v>
      </c>
      <c r="G92" s="23">
        <v>16</v>
      </c>
      <c r="H92" s="23">
        <v>4</v>
      </c>
      <c r="I92" s="16">
        <v>2</v>
      </c>
      <c r="J92" s="24"/>
      <c r="K92" s="13">
        <v>1</v>
      </c>
      <c r="L92" s="23">
        <v>1</v>
      </c>
      <c r="M92" s="5">
        <v>1</v>
      </c>
      <c r="N92" s="6">
        <v>0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2</v>
      </c>
      <c r="D93" s="22">
        <v>3</v>
      </c>
      <c r="E93" s="22">
        <v>22</v>
      </c>
      <c r="F93" s="16" t="s">
        <v>234</v>
      </c>
      <c r="G93" s="23">
        <v>16</v>
      </c>
      <c r="H93" s="23">
        <v>2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1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>
        <v>2</v>
      </c>
      <c r="D94" s="22">
        <v>3</v>
      </c>
      <c r="E94" s="22">
        <v>22</v>
      </c>
      <c r="F94" s="16" t="s">
        <v>234</v>
      </c>
      <c r="G94" s="23">
        <v>16</v>
      </c>
      <c r="H94" s="23">
        <v>1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>
        <v>1</v>
      </c>
      <c r="S94" s="23">
        <v>1</v>
      </c>
      <c r="T94" s="5">
        <v>0</v>
      </c>
      <c r="U94" s="6">
        <v>0</v>
      </c>
      <c r="V94" s="7">
        <v>1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>
        <v>2</v>
      </c>
      <c r="D95" s="22">
        <v>3</v>
      </c>
      <c r="E95" s="22">
        <v>22</v>
      </c>
      <c r="F95" s="16" t="s">
        <v>234</v>
      </c>
      <c r="G95" s="23">
        <v>16</v>
      </c>
      <c r="H95" s="23">
        <v>2</v>
      </c>
      <c r="I95" s="16">
        <v>2</v>
      </c>
      <c r="J95" s="24"/>
      <c r="K95" s="13">
        <v>3</v>
      </c>
      <c r="L95" s="23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>
        <v>1</v>
      </c>
      <c r="T95" s="5">
        <v>0</v>
      </c>
      <c r="U95" s="6">
        <v>0</v>
      </c>
      <c r="V95" s="7">
        <v>1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2</v>
      </c>
      <c r="C96" s="21">
        <v>2</v>
      </c>
      <c r="D96" s="22">
        <v>3</v>
      </c>
      <c r="E96" s="22">
        <v>22</v>
      </c>
      <c r="F96" s="16" t="s">
        <v>234</v>
      </c>
      <c r="G96" s="23"/>
      <c r="H96" s="23"/>
      <c r="I96" s="16"/>
      <c r="J96" s="24"/>
      <c r="K96" s="13">
        <v>1</v>
      </c>
      <c r="L96" s="23">
        <v>5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9">
        <v>1</v>
      </c>
      <c r="S96" s="23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2</v>
      </c>
      <c r="C97" s="21">
        <v>2</v>
      </c>
      <c r="D97" s="22">
        <v>3</v>
      </c>
      <c r="E97" s="22">
        <v>22</v>
      </c>
      <c r="F97" s="16" t="s">
        <v>234</v>
      </c>
      <c r="G97" s="23"/>
      <c r="H97" s="23"/>
      <c r="I97" s="16"/>
      <c r="J97" s="24"/>
      <c r="K97" s="13">
        <v>1</v>
      </c>
      <c r="L97" s="23">
        <v>5</v>
      </c>
      <c r="M97" s="5">
        <v>0</v>
      </c>
      <c r="N97" s="6">
        <v>2</v>
      </c>
      <c r="O97" s="7">
        <v>0</v>
      </c>
      <c r="P97" s="8">
        <v>0</v>
      </c>
      <c r="Q97" s="7">
        <v>0</v>
      </c>
      <c r="R97" s="19">
        <v>0</v>
      </c>
      <c r="S97" s="23">
        <v>2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2</v>
      </c>
      <c r="C98" s="21">
        <v>2</v>
      </c>
      <c r="D98" s="22">
        <v>3</v>
      </c>
      <c r="E98" s="22">
        <v>22</v>
      </c>
      <c r="F98" s="16" t="s">
        <v>234</v>
      </c>
      <c r="G98" s="23"/>
      <c r="H98" s="23"/>
      <c r="I98" s="16"/>
      <c r="J98" s="24"/>
      <c r="K98" s="13">
        <v>1</v>
      </c>
      <c r="L98" s="23">
        <v>5</v>
      </c>
      <c r="M98" s="5">
        <v>1</v>
      </c>
      <c r="N98" s="6">
        <v>0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2</v>
      </c>
      <c r="C99" s="21">
        <v>2</v>
      </c>
      <c r="D99" s="22">
        <v>3</v>
      </c>
      <c r="E99" s="22">
        <v>22</v>
      </c>
      <c r="F99" s="16" t="s">
        <v>234</v>
      </c>
      <c r="G99" s="23"/>
      <c r="H99" s="23"/>
      <c r="I99" s="16"/>
      <c r="J99" s="24"/>
      <c r="K99" s="13">
        <v>1</v>
      </c>
      <c r="L99" s="23">
        <v>5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2</v>
      </c>
      <c r="C100" s="21">
        <v>2</v>
      </c>
      <c r="D100" s="22">
        <v>3</v>
      </c>
      <c r="E100" s="22">
        <v>22</v>
      </c>
      <c r="F100" s="16" t="s">
        <v>234</v>
      </c>
      <c r="G100" s="23"/>
      <c r="H100" s="23"/>
      <c r="I100" s="16"/>
      <c r="J100" s="24"/>
      <c r="K100" s="13">
        <v>1</v>
      </c>
      <c r="L100" s="23">
        <v>5</v>
      </c>
      <c r="M100" s="5">
        <v>1</v>
      </c>
      <c r="N100" s="6">
        <v>1</v>
      </c>
      <c r="O100" s="7">
        <v>0</v>
      </c>
      <c r="P100" s="8">
        <v>0</v>
      </c>
      <c r="Q100" s="7">
        <v>0</v>
      </c>
      <c r="R100" s="19">
        <v>2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2</v>
      </c>
      <c r="C101" s="21">
        <v>2</v>
      </c>
      <c r="D101" s="22">
        <v>3</v>
      </c>
      <c r="E101" s="22">
        <v>22</v>
      </c>
      <c r="F101" s="16" t="s">
        <v>234</v>
      </c>
      <c r="G101" s="23"/>
      <c r="H101" s="23"/>
      <c r="I101" s="16"/>
      <c r="J101" s="24"/>
      <c r="K101" s="13">
        <v>1</v>
      </c>
      <c r="L101" s="23">
        <v>5</v>
      </c>
      <c r="M101" s="5">
        <v>1</v>
      </c>
      <c r="N101" s="6">
        <v>1</v>
      </c>
      <c r="O101" s="7">
        <v>0</v>
      </c>
      <c r="P101" s="8">
        <v>0</v>
      </c>
      <c r="Q101" s="7">
        <v>0</v>
      </c>
      <c r="R101" s="19">
        <v>2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2</v>
      </c>
      <c r="C102" s="21">
        <v>2</v>
      </c>
      <c r="D102" s="22">
        <v>3</v>
      </c>
      <c r="E102" s="22">
        <v>22</v>
      </c>
      <c r="F102" s="16" t="s">
        <v>234</v>
      </c>
      <c r="G102" s="23"/>
      <c r="H102" s="23"/>
      <c r="I102" s="16"/>
      <c r="J102" s="24"/>
      <c r="K102" s="13">
        <v>1</v>
      </c>
      <c r="L102" s="23">
        <v>5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2</v>
      </c>
      <c r="C103" s="21">
        <v>2</v>
      </c>
      <c r="D103" s="22">
        <v>3</v>
      </c>
      <c r="E103" s="22">
        <v>22</v>
      </c>
      <c r="F103" s="16" t="s">
        <v>234</v>
      </c>
      <c r="G103" s="23"/>
      <c r="H103" s="23"/>
      <c r="I103" s="16"/>
      <c r="J103" s="24"/>
      <c r="K103" s="13">
        <v>1</v>
      </c>
      <c r="L103" s="23">
        <v>5</v>
      </c>
      <c r="M103" s="5">
        <v>1</v>
      </c>
      <c r="N103" s="6">
        <v>0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2</v>
      </c>
      <c r="C104" s="21">
        <v>2</v>
      </c>
      <c r="D104" s="22">
        <v>3</v>
      </c>
      <c r="E104" s="22">
        <v>22</v>
      </c>
      <c r="F104" s="16" t="s">
        <v>234</v>
      </c>
      <c r="G104" s="23"/>
      <c r="H104" s="23"/>
      <c r="I104" s="16"/>
      <c r="J104" s="24"/>
      <c r="K104" s="13">
        <v>1</v>
      </c>
      <c r="L104" s="23">
        <v>5</v>
      </c>
      <c r="M104" s="5">
        <v>1</v>
      </c>
      <c r="N104" s="6">
        <v>1</v>
      </c>
      <c r="O104" s="7">
        <v>0</v>
      </c>
      <c r="P104" s="8">
        <v>0</v>
      </c>
      <c r="Q104" s="7">
        <v>0</v>
      </c>
      <c r="R104" s="19">
        <v>2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2</v>
      </c>
      <c r="C105" s="21">
        <v>2</v>
      </c>
      <c r="D105" s="22">
        <v>3</v>
      </c>
      <c r="E105" s="22">
        <v>22</v>
      </c>
      <c r="F105" s="16" t="s">
        <v>234</v>
      </c>
      <c r="G105" s="23"/>
      <c r="H105" s="23"/>
      <c r="I105" s="16"/>
      <c r="J105" s="24"/>
      <c r="K105" s="13">
        <v>1</v>
      </c>
      <c r="L105" s="23">
        <v>5</v>
      </c>
      <c r="M105" s="5">
        <v>1</v>
      </c>
      <c r="N105" s="6">
        <v>0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2</v>
      </c>
      <c r="C106" s="21">
        <v>2</v>
      </c>
      <c r="D106" s="22">
        <v>3</v>
      </c>
      <c r="E106" s="22">
        <v>22</v>
      </c>
      <c r="F106" s="16" t="s">
        <v>234</v>
      </c>
      <c r="G106" s="23"/>
      <c r="H106" s="23"/>
      <c r="I106" s="16"/>
      <c r="J106" s="24"/>
      <c r="K106" s="13">
        <v>1</v>
      </c>
      <c r="L106" s="23">
        <v>5</v>
      </c>
      <c r="M106" s="5">
        <v>1</v>
      </c>
      <c r="N106" s="6">
        <v>1</v>
      </c>
      <c r="O106" s="7">
        <v>0</v>
      </c>
      <c r="P106" s="8">
        <v>0</v>
      </c>
      <c r="Q106" s="7">
        <v>0</v>
      </c>
      <c r="R106" s="19">
        <v>2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2</v>
      </c>
      <c r="C107" s="21">
        <v>2</v>
      </c>
      <c r="D107" s="22">
        <v>3</v>
      </c>
      <c r="E107" s="22">
        <v>22</v>
      </c>
      <c r="F107" s="16" t="s">
        <v>234</v>
      </c>
      <c r="G107" s="23"/>
      <c r="H107" s="23"/>
      <c r="I107" s="16"/>
      <c r="J107" s="24"/>
      <c r="K107" s="13">
        <v>1</v>
      </c>
      <c r="L107" s="23">
        <v>5</v>
      </c>
      <c r="M107" s="5">
        <v>1</v>
      </c>
      <c r="N107" s="6">
        <v>0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2</v>
      </c>
      <c r="D108" s="22">
        <v>3</v>
      </c>
      <c r="E108" s="22">
        <v>22</v>
      </c>
      <c r="F108" s="16" t="s">
        <v>238</v>
      </c>
      <c r="G108" s="23">
        <v>9</v>
      </c>
      <c r="H108" s="23">
        <v>3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v>0</v>
      </c>
      <c r="S108" s="23"/>
      <c r="T108" s="5">
        <v>0</v>
      </c>
      <c r="U108" s="6">
        <v>0</v>
      </c>
      <c r="V108" s="7">
        <v>0</v>
      </c>
      <c r="W108" s="8">
        <v>2</v>
      </c>
      <c r="X108" s="7">
        <v>0</v>
      </c>
      <c r="Y108" s="7">
        <v>0</v>
      </c>
      <c r="Z108" s="12">
        <v>0</v>
      </c>
      <c r="AA108" s="19">
        <v>2</v>
      </c>
    </row>
    <row r="109" spans="1:27" ht="15.95" customHeight="1" x14ac:dyDescent="0.15">
      <c r="A109" s="1">
        <v>98</v>
      </c>
      <c r="B109" s="30"/>
      <c r="C109" s="21"/>
      <c r="D109" s="22"/>
      <c r="E109" s="22"/>
      <c r="F109" s="16"/>
      <c r="G109" s="23"/>
      <c r="H109" s="23"/>
      <c r="I109" s="16"/>
      <c r="J109" s="24"/>
      <c r="K109" s="13"/>
      <c r="L109" s="23"/>
      <c r="M109" s="5"/>
      <c r="N109" s="6"/>
      <c r="O109" s="7"/>
      <c r="P109" s="8"/>
      <c r="Q109" s="7"/>
      <c r="R109" s="19"/>
      <c r="S109" s="23"/>
      <c r="T109" s="5"/>
      <c r="U109" s="6"/>
      <c r="V109" s="7"/>
      <c r="W109" s="8"/>
      <c r="X109" s="7"/>
      <c r="Y109" s="7"/>
      <c r="Z109" s="12"/>
      <c r="AA109" s="19"/>
    </row>
    <row r="110" spans="1:27" ht="15.95" customHeight="1" x14ac:dyDescent="0.15">
      <c r="A110" s="1">
        <v>99</v>
      </c>
      <c r="B110" s="30"/>
      <c r="C110" s="21"/>
      <c r="D110" s="22"/>
      <c r="E110" s="22"/>
      <c r="F110" s="16"/>
      <c r="G110" s="23"/>
      <c r="H110" s="23"/>
      <c r="I110" s="16"/>
      <c r="J110" s="24"/>
      <c r="K110" s="13"/>
      <c r="L110" s="23"/>
      <c r="M110" s="5"/>
      <c r="N110" s="6"/>
      <c r="O110" s="7"/>
      <c r="P110" s="8"/>
      <c r="Q110" s="7"/>
      <c r="R110" s="19"/>
      <c r="S110" s="23"/>
      <c r="T110" s="5"/>
      <c r="U110" s="6"/>
      <c r="V110" s="7"/>
      <c r="W110" s="8"/>
      <c r="X110" s="7"/>
      <c r="Y110" s="7"/>
      <c r="Z110" s="12"/>
      <c r="AA110" s="19"/>
    </row>
    <row r="111" spans="1:27" ht="15.95" customHeight="1" x14ac:dyDescent="0.15">
      <c r="A111" s="1">
        <v>100</v>
      </c>
      <c r="B111" s="30"/>
      <c r="C111" s="21"/>
      <c r="D111" s="22"/>
      <c r="E111" s="22"/>
      <c r="F111" s="16"/>
      <c r="G111" s="23"/>
      <c r="H111" s="23"/>
      <c r="I111" s="16"/>
      <c r="J111" s="24"/>
      <c r="K111" s="13"/>
      <c r="L111" s="23"/>
      <c r="M111" s="5"/>
      <c r="N111" s="6"/>
      <c r="O111" s="7"/>
      <c r="P111" s="8"/>
      <c r="Q111" s="7"/>
      <c r="R111" s="19"/>
      <c r="S111" s="23"/>
      <c r="T111" s="5"/>
      <c r="U111" s="6"/>
      <c r="V111" s="7"/>
      <c r="W111" s="8"/>
      <c r="X111" s="7"/>
      <c r="Y111" s="7"/>
      <c r="Z111" s="12"/>
      <c r="AA111" s="19"/>
    </row>
    <row r="112" spans="1:27" ht="15.95" customHeight="1" x14ac:dyDescent="0.15">
      <c r="A112" s="1">
        <v>101</v>
      </c>
      <c r="B112" s="30"/>
      <c r="C112" s="21"/>
      <c r="D112" s="22"/>
      <c r="E112" s="22"/>
      <c r="F112" s="16"/>
      <c r="G112" s="23"/>
      <c r="H112" s="23"/>
      <c r="I112" s="16"/>
      <c r="J112" s="24"/>
      <c r="K112" s="13"/>
      <c r="L112" s="23"/>
      <c r="M112" s="5"/>
      <c r="N112" s="6"/>
      <c r="O112" s="7"/>
      <c r="P112" s="8"/>
      <c r="Q112" s="7"/>
      <c r="R112" s="19"/>
      <c r="S112" s="23"/>
      <c r="T112" s="5"/>
      <c r="U112" s="6"/>
      <c r="V112" s="7"/>
      <c r="W112" s="8"/>
      <c r="X112" s="7"/>
      <c r="Y112" s="7"/>
      <c r="Z112" s="12"/>
      <c r="AA112" s="19"/>
    </row>
    <row r="113" spans="1:27" ht="15.95" customHeight="1" x14ac:dyDescent="0.15">
      <c r="A113" s="1">
        <v>102</v>
      </c>
      <c r="B113" s="30"/>
      <c r="C113" s="21"/>
      <c r="D113" s="22"/>
      <c r="E113" s="22"/>
      <c r="F113" s="16"/>
      <c r="G113" s="23"/>
      <c r="H113" s="23"/>
      <c r="I113" s="16"/>
      <c r="J113" s="24"/>
      <c r="K113" s="13"/>
      <c r="L113" s="23"/>
      <c r="M113" s="5"/>
      <c r="N113" s="6"/>
      <c r="O113" s="7"/>
      <c r="P113" s="8"/>
      <c r="Q113" s="7"/>
      <c r="R113" s="19"/>
      <c r="S113" s="23"/>
      <c r="T113" s="5"/>
      <c r="U113" s="6"/>
      <c r="V113" s="7"/>
      <c r="W113" s="8"/>
      <c r="X113" s="7"/>
      <c r="Y113" s="7"/>
      <c r="Z113" s="12"/>
      <c r="AA113" s="19"/>
    </row>
    <row r="114" spans="1:27" ht="15.95" customHeight="1" x14ac:dyDescent="0.15">
      <c r="A114" s="1">
        <v>103</v>
      </c>
      <c r="B114" s="30"/>
      <c r="C114" s="21"/>
      <c r="D114" s="22"/>
      <c r="E114" s="22"/>
      <c r="F114" s="16"/>
      <c r="G114" s="23"/>
      <c r="H114" s="23"/>
      <c r="I114" s="16"/>
      <c r="J114" s="24"/>
      <c r="K114" s="13"/>
      <c r="L114" s="23"/>
      <c r="M114" s="5"/>
      <c r="N114" s="6"/>
      <c r="O114" s="7"/>
      <c r="P114" s="8"/>
      <c r="Q114" s="7"/>
      <c r="R114" s="19"/>
      <c r="S114" s="23"/>
      <c r="T114" s="5"/>
      <c r="U114" s="6"/>
      <c r="V114" s="7"/>
      <c r="W114" s="8"/>
      <c r="X114" s="7"/>
      <c r="Y114" s="7"/>
      <c r="Z114" s="12"/>
      <c r="AA114" s="19"/>
    </row>
    <row r="115" spans="1:27" ht="15.95" customHeight="1" x14ac:dyDescent="0.15">
      <c r="A115" s="1">
        <v>104</v>
      </c>
      <c r="B115" s="30"/>
      <c r="C115" s="21"/>
      <c r="D115" s="22"/>
      <c r="E115" s="22"/>
      <c r="F115" s="16"/>
      <c r="G115" s="23"/>
      <c r="H115" s="23"/>
      <c r="I115" s="16"/>
      <c r="J115" s="24"/>
      <c r="K115" s="13"/>
      <c r="L115" s="23"/>
      <c r="M115" s="5"/>
      <c r="N115" s="6"/>
      <c r="O115" s="7"/>
      <c r="P115" s="8"/>
      <c r="Q115" s="7"/>
      <c r="R115" s="19"/>
      <c r="S115" s="23"/>
      <c r="T115" s="5"/>
      <c r="U115" s="6"/>
      <c r="V115" s="7"/>
      <c r="W115" s="8"/>
      <c r="X115" s="7"/>
      <c r="Y115" s="7"/>
      <c r="Z115" s="12"/>
      <c r="AA115" s="19"/>
    </row>
    <row r="116" spans="1:27" ht="15.95" customHeight="1" x14ac:dyDescent="0.15">
      <c r="A116" s="1">
        <v>105</v>
      </c>
      <c r="B116" s="30"/>
      <c r="C116" s="21"/>
      <c r="D116" s="22"/>
      <c r="E116" s="22"/>
      <c r="F116" s="16"/>
      <c r="G116" s="23"/>
      <c r="H116" s="23"/>
      <c r="I116" s="16"/>
      <c r="J116" s="24"/>
      <c r="K116" s="13"/>
      <c r="L116" s="23"/>
      <c r="M116" s="5"/>
      <c r="N116" s="6"/>
      <c r="O116" s="7"/>
      <c r="P116" s="8"/>
      <c r="Q116" s="7"/>
      <c r="R116" s="19"/>
      <c r="S116" s="23"/>
      <c r="T116" s="5"/>
      <c r="U116" s="6"/>
      <c r="V116" s="7"/>
      <c r="W116" s="8"/>
      <c r="X116" s="7"/>
      <c r="Y116" s="7"/>
      <c r="Z116" s="12"/>
      <c r="AA116" s="19"/>
    </row>
    <row r="117" spans="1:27" ht="15.95" customHeight="1" x14ac:dyDescent="0.15">
      <c r="A117" s="1">
        <v>106</v>
      </c>
      <c r="B117" s="30"/>
      <c r="C117" s="21"/>
      <c r="D117" s="22"/>
      <c r="E117" s="22"/>
      <c r="F117" s="16"/>
      <c r="G117" s="23"/>
      <c r="H117" s="23"/>
      <c r="I117" s="16"/>
      <c r="J117" s="24"/>
      <c r="K117" s="13"/>
      <c r="L117" s="23"/>
      <c r="M117" s="5"/>
      <c r="N117" s="6"/>
      <c r="O117" s="7"/>
      <c r="P117" s="8"/>
      <c r="Q117" s="7"/>
      <c r="R117" s="19"/>
      <c r="S117" s="23"/>
      <c r="T117" s="5"/>
      <c r="U117" s="6"/>
      <c r="V117" s="7"/>
      <c r="W117" s="8"/>
      <c r="X117" s="7"/>
      <c r="Y117" s="7"/>
      <c r="Z117" s="12"/>
      <c r="AA117" s="19"/>
    </row>
    <row r="118" spans="1:27" ht="15.95" customHeight="1" x14ac:dyDescent="0.15">
      <c r="A118" s="1">
        <v>107</v>
      </c>
      <c r="B118" s="30"/>
      <c r="C118" s="21"/>
      <c r="D118" s="22"/>
      <c r="E118" s="22"/>
      <c r="F118" s="16"/>
      <c r="G118" s="23"/>
      <c r="H118" s="23"/>
      <c r="I118" s="16"/>
      <c r="J118" s="24"/>
      <c r="K118" s="13"/>
      <c r="L118" s="23"/>
      <c r="M118" s="5"/>
      <c r="N118" s="6"/>
      <c r="O118" s="7"/>
      <c r="P118" s="8"/>
      <c r="Q118" s="7"/>
      <c r="R118" s="19"/>
      <c r="S118" s="23"/>
      <c r="T118" s="5"/>
      <c r="U118" s="6"/>
      <c r="V118" s="7"/>
      <c r="W118" s="8"/>
      <c r="X118" s="7"/>
      <c r="Y118" s="7"/>
      <c r="Z118" s="12"/>
      <c r="AA118" s="19"/>
    </row>
    <row r="119" spans="1:27" ht="15.95" customHeight="1" x14ac:dyDescent="0.15">
      <c r="A119" s="1">
        <v>108</v>
      </c>
      <c r="B119" s="30"/>
      <c r="C119" s="21"/>
      <c r="D119" s="22"/>
      <c r="E119" s="22"/>
      <c r="F119" s="16"/>
      <c r="G119" s="23"/>
      <c r="H119" s="23"/>
      <c r="I119" s="16"/>
      <c r="J119" s="24"/>
      <c r="K119" s="13"/>
      <c r="L119" s="23"/>
      <c r="M119" s="5"/>
      <c r="N119" s="6"/>
      <c r="O119" s="7"/>
      <c r="P119" s="8"/>
      <c r="Q119" s="7"/>
      <c r="R119" s="19"/>
      <c r="S119" s="23"/>
      <c r="T119" s="5"/>
      <c r="U119" s="6"/>
      <c r="V119" s="7"/>
      <c r="W119" s="8"/>
      <c r="X119" s="7"/>
      <c r="Y119" s="7"/>
      <c r="Z119" s="12"/>
      <c r="AA119" s="19"/>
    </row>
    <row r="120" spans="1:27" ht="15.95" customHeight="1" x14ac:dyDescent="0.15">
      <c r="A120" s="1">
        <v>109</v>
      </c>
      <c r="B120" s="30"/>
      <c r="C120" s="21"/>
      <c r="D120" s="22"/>
      <c r="E120" s="22"/>
      <c r="F120" s="16"/>
      <c r="G120" s="23"/>
      <c r="H120" s="23"/>
      <c r="I120" s="16"/>
      <c r="J120" s="24"/>
      <c r="K120" s="13"/>
      <c r="L120" s="23"/>
      <c r="M120" s="5"/>
      <c r="N120" s="6"/>
      <c r="O120" s="7"/>
      <c r="P120" s="8"/>
      <c r="Q120" s="7"/>
      <c r="R120" s="19"/>
      <c r="S120" s="23"/>
      <c r="T120" s="5"/>
      <c r="U120" s="6"/>
      <c r="V120" s="7"/>
      <c r="W120" s="8"/>
      <c r="X120" s="7"/>
      <c r="Y120" s="7"/>
      <c r="Z120" s="12"/>
      <c r="AA120" s="19"/>
    </row>
    <row r="121" spans="1:27" ht="15.95" customHeight="1" x14ac:dyDescent="0.15">
      <c r="A121" s="1">
        <v>110</v>
      </c>
      <c r="B121" s="30"/>
      <c r="C121" s="21"/>
      <c r="D121" s="22"/>
      <c r="E121" s="22"/>
      <c r="F121" s="16"/>
      <c r="G121" s="23"/>
      <c r="H121" s="23"/>
      <c r="I121" s="16"/>
      <c r="J121" s="24"/>
      <c r="K121" s="13"/>
      <c r="L121" s="23"/>
      <c r="M121" s="5"/>
      <c r="N121" s="6"/>
      <c r="O121" s="7"/>
      <c r="P121" s="8"/>
      <c r="Q121" s="7"/>
      <c r="R121" s="19"/>
      <c r="S121" s="23"/>
      <c r="T121" s="5"/>
      <c r="U121" s="6"/>
      <c r="V121" s="7"/>
      <c r="W121" s="8"/>
      <c r="X121" s="7"/>
      <c r="Y121" s="7"/>
      <c r="Z121" s="12"/>
      <c r="AA121" s="19"/>
    </row>
    <row r="122" spans="1:27" ht="15.95" customHeight="1" x14ac:dyDescent="0.15">
      <c r="A122" s="1">
        <v>111</v>
      </c>
      <c r="B122" s="30"/>
      <c r="C122" s="21"/>
      <c r="D122" s="22"/>
      <c r="E122" s="22"/>
      <c r="F122" s="16"/>
      <c r="G122" s="23"/>
      <c r="H122" s="23"/>
      <c r="I122" s="16"/>
      <c r="J122" s="24"/>
      <c r="K122" s="13"/>
      <c r="L122" s="23"/>
      <c r="M122" s="5"/>
      <c r="N122" s="6"/>
      <c r="O122" s="7"/>
      <c r="P122" s="8"/>
      <c r="Q122" s="7"/>
      <c r="R122" s="19"/>
      <c r="S122" s="23"/>
      <c r="T122" s="5"/>
      <c r="U122" s="6"/>
      <c r="V122" s="7"/>
      <c r="W122" s="8"/>
      <c r="X122" s="7"/>
      <c r="Y122" s="7"/>
      <c r="Z122" s="12"/>
      <c r="AA122" s="19"/>
    </row>
    <row r="123" spans="1:27" ht="15.95" customHeight="1" x14ac:dyDescent="0.15">
      <c r="A123" s="1">
        <v>112</v>
      </c>
      <c r="B123" s="30"/>
      <c r="C123" s="21"/>
      <c r="D123" s="22"/>
      <c r="E123" s="22"/>
      <c r="F123" s="16"/>
      <c r="G123" s="23"/>
      <c r="H123" s="23"/>
      <c r="I123" s="16"/>
      <c r="J123" s="24"/>
      <c r="K123" s="13"/>
      <c r="L123" s="23"/>
      <c r="M123" s="5"/>
      <c r="N123" s="6"/>
      <c r="O123" s="7"/>
      <c r="P123" s="8"/>
      <c r="Q123" s="7"/>
      <c r="R123" s="19"/>
      <c r="S123" s="23"/>
      <c r="T123" s="5"/>
      <c r="U123" s="6"/>
      <c r="V123" s="7"/>
      <c r="W123" s="8"/>
      <c r="X123" s="7"/>
      <c r="Y123" s="7"/>
      <c r="Z123" s="12"/>
      <c r="AA123" s="19"/>
    </row>
    <row r="124" spans="1:27" ht="15.95" customHeight="1" x14ac:dyDescent="0.15">
      <c r="A124" s="1">
        <v>113</v>
      </c>
      <c r="B124" s="30"/>
      <c r="C124" s="21"/>
      <c r="D124" s="22"/>
      <c r="E124" s="22"/>
      <c r="F124" s="16"/>
      <c r="G124" s="23"/>
      <c r="H124" s="23"/>
      <c r="I124" s="16"/>
      <c r="J124" s="24"/>
      <c r="K124" s="13"/>
      <c r="L124" s="23"/>
      <c r="M124" s="5"/>
      <c r="N124" s="6"/>
      <c r="O124" s="7"/>
      <c r="P124" s="8"/>
      <c r="Q124" s="7"/>
      <c r="R124" s="19"/>
      <c r="S124" s="23"/>
      <c r="T124" s="5"/>
      <c r="U124" s="6"/>
      <c r="V124" s="7"/>
      <c r="W124" s="8"/>
      <c r="X124" s="7"/>
      <c r="Y124" s="7"/>
      <c r="Z124" s="12"/>
      <c r="AA124" s="19"/>
    </row>
    <row r="125" spans="1:27" ht="15.95" customHeight="1" x14ac:dyDescent="0.15">
      <c r="A125" s="1">
        <v>114</v>
      </c>
      <c r="B125" s="30"/>
      <c r="C125" s="21"/>
      <c r="D125" s="22"/>
      <c r="E125" s="22"/>
      <c r="F125" s="16"/>
      <c r="G125" s="23"/>
      <c r="H125" s="23"/>
      <c r="I125" s="16"/>
      <c r="J125" s="24"/>
      <c r="K125" s="13"/>
      <c r="L125" s="23"/>
      <c r="M125" s="5"/>
      <c r="N125" s="6"/>
      <c r="O125" s="7"/>
      <c r="P125" s="8"/>
      <c r="Q125" s="7"/>
      <c r="R125" s="19"/>
      <c r="S125" s="23"/>
      <c r="T125" s="5"/>
      <c r="U125" s="6"/>
      <c r="V125" s="7"/>
      <c r="W125" s="8"/>
      <c r="X125" s="7"/>
      <c r="Y125" s="7"/>
      <c r="Z125" s="12"/>
      <c r="AA125" s="19"/>
    </row>
    <row r="126" spans="1:27" ht="15.95" customHeight="1" x14ac:dyDescent="0.15">
      <c r="A126" s="1">
        <v>115</v>
      </c>
      <c r="B126" s="30"/>
      <c r="C126" s="21"/>
      <c r="D126" s="22"/>
      <c r="E126" s="22"/>
      <c r="F126" s="16"/>
      <c r="G126" s="23"/>
      <c r="H126" s="23"/>
      <c r="I126" s="16"/>
      <c r="J126" s="24"/>
      <c r="K126" s="13"/>
      <c r="L126" s="23"/>
      <c r="M126" s="5"/>
      <c r="N126" s="6"/>
      <c r="O126" s="7"/>
      <c r="P126" s="8"/>
      <c r="Q126" s="7"/>
      <c r="R126" s="19"/>
      <c r="S126" s="23"/>
      <c r="T126" s="5"/>
      <c r="U126" s="6"/>
      <c r="V126" s="7"/>
      <c r="W126" s="8"/>
      <c r="X126" s="7"/>
      <c r="Y126" s="7"/>
      <c r="Z126" s="12"/>
      <c r="AA126" s="19"/>
    </row>
    <row r="127" spans="1:27" ht="15.95" customHeight="1" x14ac:dyDescent="0.15">
      <c r="A127" s="1">
        <v>116</v>
      </c>
      <c r="B127" s="30"/>
      <c r="C127" s="21"/>
      <c r="D127" s="22"/>
      <c r="E127" s="22"/>
      <c r="F127" s="16"/>
      <c r="G127" s="23"/>
      <c r="H127" s="23"/>
      <c r="I127" s="16"/>
      <c r="J127" s="24"/>
      <c r="K127" s="13"/>
      <c r="L127" s="23"/>
      <c r="M127" s="5"/>
      <c r="N127" s="6"/>
      <c r="O127" s="7"/>
      <c r="P127" s="8"/>
      <c r="Q127" s="7"/>
      <c r="R127" s="19"/>
      <c r="S127" s="23"/>
      <c r="T127" s="5"/>
      <c r="U127" s="6"/>
      <c r="V127" s="7"/>
      <c r="W127" s="8"/>
      <c r="X127" s="7"/>
      <c r="Y127" s="7"/>
      <c r="Z127" s="12"/>
      <c r="AA127" s="19"/>
    </row>
    <row r="128" spans="1:27" ht="15.95" customHeight="1" x14ac:dyDescent="0.15">
      <c r="A128" s="1">
        <v>117</v>
      </c>
      <c r="B128" s="30"/>
      <c r="C128" s="21"/>
      <c r="D128" s="22"/>
      <c r="E128" s="22"/>
      <c r="F128" s="16"/>
      <c r="G128" s="23"/>
      <c r="H128" s="23"/>
      <c r="I128" s="16"/>
      <c r="J128" s="24"/>
      <c r="K128" s="13"/>
      <c r="L128" s="23"/>
      <c r="M128" s="5"/>
      <c r="N128" s="6"/>
      <c r="O128" s="7"/>
      <c r="P128" s="8"/>
      <c r="Q128" s="7"/>
      <c r="R128" s="19"/>
      <c r="S128" s="23"/>
      <c r="T128" s="5"/>
      <c r="U128" s="6"/>
      <c r="V128" s="7"/>
      <c r="W128" s="8"/>
      <c r="X128" s="7"/>
      <c r="Y128" s="7"/>
      <c r="Z128" s="12"/>
      <c r="AA128" s="19"/>
    </row>
    <row r="129" spans="1:27" ht="15.95" customHeight="1" x14ac:dyDescent="0.15">
      <c r="A129" s="1">
        <v>118</v>
      </c>
      <c r="B129" s="30"/>
      <c r="C129" s="21"/>
      <c r="D129" s="22"/>
      <c r="E129" s="22"/>
      <c r="F129" s="16"/>
      <c r="G129" s="23"/>
      <c r="H129" s="23"/>
      <c r="I129" s="16"/>
      <c r="J129" s="24"/>
      <c r="K129" s="13"/>
      <c r="L129" s="23"/>
      <c r="M129" s="5"/>
      <c r="N129" s="6"/>
      <c r="O129" s="7"/>
      <c r="P129" s="8"/>
      <c r="Q129" s="7"/>
      <c r="R129" s="19"/>
      <c r="S129" s="23"/>
      <c r="T129" s="5"/>
      <c r="U129" s="6"/>
      <c r="V129" s="7"/>
      <c r="W129" s="8"/>
      <c r="X129" s="7"/>
      <c r="Y129" s="7"/>
      <c r="Z129" s="12"/>
      <c r="AA129" s="19"/>
    </row>
    <row r="130" spans="1:27" ht="15.95" customHeight="1" x14ac:dyDescent="0.15">
      <c r="A130" s="1">
        <v>119</v>
      </c>
      <c r="B130" s="30"/>
      <c r="C130" s="21"/>
      <c r="D130" s="22"/>
      <c r="E130" s="22"/>
      <c r="F130" s="16"/>
      <c r="G130" s="23"/>
      <c r="H130" s="23"/>
      <c r="I130" s="16"/>
      <c r="J130" s="24"/>
      <c r="K130" s="13"/>
      <c r="L130" s="23"/>
      <c r="M130" s="5"/>
      <c r="N130" s="6"/>
      <c r="O130" s="7"/>
      <c r="P130" s="8"/>
      <c r="Q130" s="7"/>
      <c r="R130" s="19"/>
      <c r="S130" s="23"/>
      <c r="T130" s="5"/>
      <c r="U130" s="6"/>
      <c r="V130" s="7"/>
      <c r="W130" s="8"/>
      <c r="X130" s="7"/>
      <c r="Y130" s="7"/>
      <c r="Z130" s="12"/>
      <c r="AA130" s="19"/>
    </row>
    <row r="131" spans="1:27" ht="15.95" customHeight="1" x14ac:dyDescent="0.15">
      <c r="A131" s="1">
        <v>120</v>
      </c>
      <c r="B131" s="30"/>
      <c r="C131" s="21"/>
      <c r="D131" s="22"/>
      <c r="E131" s="22"/>
      <c r="F131" s="16"/>
      <c r="G131" s="23"/>
      <c r="H131" s="23"/>
      <c r="I131" s="16"/>
      <c r="J131" s="24"/>
      <c r="K131" s="13"/>
      <c r="L131" s="23"/>
      <c r="M131" s="5"/>
      <c r="N131" s="6"/>
      <c r="O131" s="7"/>
      <c r="P131" s="8"/>
      <c r="Q131" s="7"/>
      <c r="R131" s="19"/>
      <c r="S131" s="23"/>
      <c r="T131" s="5"/>
      <c r="U131" s="6"/>
      <c r="V131" s="7"/>
      <c r="W131" s="8"/>
      <c r="X131" s="7"/>
      <c r="Y131" s="7"/>
      <c r="Z131" s="12"/>
      <c r="AA131" s="19"/>
    </row>
    <row r="132" spans="1:27" ht="15.95" customHeight="1" x14ac:dyDescent="0.15">
      <c r="A132" s="1">
        <v>121</v>
      </c>
      <c r="B132" s="30"/>
      <c r="C132" s="21"/>
      <c r="D132" s="22"/>
      <c r="E132" s="22"/>
      <c r="F132" s="16"/>
      <c r="G132" s="23"/>
      <c r="H132" s="23"/>
      <c r="I132" s="16"/>
      <c r="J132" s="24"/>
      <c r="K132" s="13"/>
      <c r="L132" s="23"/>
      <c r="M132" s="5"/>
      <c r="N132" s="6"/>
      <c r="O132" s="7"/>
      <c r="P132" s="8"/>
      <c r="Q132" s="7"/>
      <c r="R132" s="19"/>
      <c r="S132" s="23"/>
      <c r="T132" s="5"/>
      <c r="U132" s="6"/>
      <c r="V132" s="7"/>
      <c r="W132" s="8"/>
      <c r="X132" s="7"/>
      <c r="Y132" s="7"/>
      <c r="Z132" s="12"/>
      <c r="AA132" s="19"/>
    </row>
    <row r="133" spans="1:27" ht="15.95" customHeight="1" x14ac:dyDescent="0.15">
      <c r="A133" s="1">
        <v>122</v>
      </c>
      <c r="B133" s="30"/>
      <c r="C133" s="21"/>
      <c r="D133" s="22"/>
      <c r="E133" s="22"/>
      <c r="F133" s="16"/>
      <c r="G133" s="23"/>
      <c r="H133" s="23"/>
      <c r="I133" s="16"/>
      <c r="J133" s="24"/>
      <c r="K133" s="13"/>
      <c r="L133" s="23"/>
      <c r="M133" s="5"/>
      <c r="N133" s="6"/>
      <c r="O133" s="7"/>
      <c r="P133" s="8"/>
      <c r="Q133" s="7"/>
      <c r="R133" s="19"/>
      <c r="S133" s="23"/>
      <c r="T133" s="5"/>
      <c r="U133" s="6"/>
      <c r="V133" s="7"/>
      <c r="W133" s="8"/>
      <c r="X133" s="7"/>
      <c r="Y133" s="7"/>
      <c r="Z133" s="12"/>
      <c r="AA133" s="19"/>
    </row>
    <row r="134" spans="1:27" ht="15.95" customHeight="1" x14ac:dyDescent="0.15">
      <c r="A134" s="1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/>
      <c r="S134" s="23"/>
      <c r="T134" s="5"/>
      <c r="U134" s="6"/>
      <c r="V134" s="7"/>
      <c r="W134" s="8"/>
      <c r="X134" s="7"/>
      <c r="Y134" s="7"/>
      <c r="Z134" s="12"/>
      <c r="AA134" s="19"/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/>
      <c r="S135" s="23"/>
      <c r="T135" s="5"/>
      <c r="U135" s="6"/>
      <c r="V135" s="7"/>
      <c r="W135" s="8"/>
      <c r="X135" s="7"/>
      <c r="Y135" s="7"/>
      <c r="Z135" s="12"/>
      <c r="AA135" s="19"/>
    </row>
    <row r="136" spans="1:27" ht="15.95" customHeight="1" x14ac:dyDescent="0.15">
      <c r="A136" s="1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/>
      <c r="S136" s="23"/>
      <c r="T136" s="5"/>
      <c r="U136" s="6"/>
      <c r="V136" s="7"/>
      <c r="W136" s="8"/>
      <c r="X136" s="7"/>
      <c r="Y136" s="7"/>
      <c r="Z136" s="12"/>
      <c r="AA136" s="19"/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/>
      <c r="S137" s="23"/>
      <c r="T137" s="5"/>
      <c r="U137" s="6"/>
      <c r="V137" s="7"/>
      <c r="W137" s="8"/>
      <c r="X137" s="7"/>
      <c r="Y137" s="7"/>
      <c r="Z137" s="12"/>
      <c r="AA137" s="19"/>
    </row>
    <row r="138" spans="1:27" ht="15.95" customHeight="1" x14ac:dyDescent="0.15">
      <c r="A138" s="1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/>
      <c r="S138" s="23"/>
      <c r="T138" s="5"/>
      <c r="U138" s="6"/>
      <c r="V138" s="7"/>
      <c r="W138" s="8"/>
      <c r="X138" s="7"/>
      <c r="Y138" s="7"/>
      <c r="Z138" s="12"/>
      <c r="AA138" s="19"/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/>
      <c r="S139" s="23"/>
      <c r="T139" s="5"/>
      <c r="U139" s="6"/>
      <c r="V139" s="7"/>
      <c r="W139" s="8"/>
      <c r="X139" s="7"/>
      <c r="Y139" s="7"/>
      <c r="Z139" s="12"/>
      <c r="AA139" s="19"/>
    </row>
    <row r="140" spans="1:27" ht="15.95" customHeight="1" x14ac:dyDescent="0.15">
      <c r="A140" s="1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/>
      <c r="S140" s="23"/>
      <c r="T140" s="5"/>
      <c r="U140" s="6"/>
      <c r="V140" s="7"/>
      <c r="W140" s="8"/>
      <c r="X140" s="7"/>
      <c r="Y140" s="7"/>
      <c r="Z140" s="12"/>
      <c r="AA140" s="19"/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/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1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/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/>
      <c r="S143" s="23"/>
      <c r="T143" s="5"/>
      <c r="U143" s="6"/>
      <c r="V143" s="7"/>
      <c r="W143" s="8"/>
      <c r="X143" s="7"/>
      <c r="Y143" s="7"/>
      <c r="Z143" s="12"/>
      <c r="AA143" s="19"/>
    </row>
    <row r="144" spans="1:27" ht="15.95" customHeight="1" x14ac:dyDescent="0.15">
      <c r="A144" s="1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/>
      <c r="S144" s="23"/>
      <c r="T144" s="5"/>
      <c r="U144" s="6"/>
      <c r="V144" s="7"/>
      <c r="W144" s="8"/>
      <c r="X144" s="7"/>
      <c r="Y144" s="7"/>
      <c r="Z144" s="12"/>
      <c r="AA144" s="19"/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/>
      <c r="S145" s="23"/>
      <c r="T145" s="5"/>
      <c r="U145" s="6"/>
      <c r="V145" s="7"/>
      <c r="W145" s="8"/>
      <c r="X145" s="7"/>
      <c r="Y145" s="7"/>
      <c r="Z145" s="12"/>
      <c r="AA145" s="19"/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/>
      <c r="S146" s="23"/>
      <c r="T146" s="5"/>
      <c r="U146" s="6"/>
      <c r="V146" s="7"/>
      <c r="W146" s="8"/>
      <c r="X146" s="7"/>
      <c r="Y146" s="7"/>
      <c r="Z146" s="12"/>
      <c r="AA146" s="19"/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/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/>
      <c r="S148" s="23"/>
      <c r="T148" s="5"/>
      <c r="U148" s="6"/>
      <c r="V148" s="7"/>
      <c r="W148" s="8"/>
      <c r="X148" s="7"/>
      <c r="Y148" s="7"/>
      <c r="Z148" s="12"/>
      <c r="AA148" s="19"/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/>
      <c r="S149" s="23"/>
      <c r="T149" s="5"/>
      <c r="U149" s="6"/>
      <c r="V149" s="7"/>
      <c r="W149" s="8"/>
      <c r="X149" s="7"/>
      <c r="Y149" s="7"/>
      <c r="Z149" s="12"/>
      <c r="AA149" s="19"/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/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/>
      <c r="S151" s="23"/>
      <c r="T151" s="5"/>
      <c r="U151" s="6"/>
      <c r="V151" s="7"/>
      <c r="W151" s="8"/>
      <c r="X151" s="7"/>
      <c r="Y151" s="7"/>
      <c r="Z151" s="12"/>
      <c r="AA151" s="19"/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/>
      <c r="S152" s="23"/>
      <c r="T152" s="5"/>
      <c r="U152" s="6"/>
      <c r="V152" s="7"/>
      <c r="W152" s="8"/>
      <c r="X152" s="7"/>
      <c r="Y152" s="7"/>
      <c r="Z152" s="12"/>
      <c r="AA152" s="19"/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/>
      <c r="S153" s="23"/>
      <c r="T153" s="5"/>
      <c r="U153" s="6"/>
      <c r="V153" s="7"/>
      <c r="W153" s="8"/>
      <c r="X153" s="7"/>
      <c r="Y153" s="7"/>
      <c r="Z153" s="12"/>
      <c r="AA153" s="19"/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/>
      <c r="S154" s="23"/>
      <c r="T154" s="5"/>
      <c r="U154" s="6"/>
      <c r="V154" s="7"/>
      <c r="W154" s="8"/>
      <c r="X154" s="7"/>
      <c r="Y154" s="7"/>
      <c r="Z154" s="12"/>
      <c r="AA154" s="19"/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/>
      <c r="S155" s="23"/>
      <c r="T155" s="5"/>
      <c r="U155" s="6"/>
      <c r="V155" s="7"/>
      <c r="W155" s="8"/>
      <c r="X155" s="7"/>
      <c r="Y155" s="7"/>
      <c r="Z155" s="12"/>
      <c r="AA155" s="19"/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/>
      <c r="S156" s="23"/>
      <c r="T156" s="5"/>
      <c r="U156" s="6"/>
      <c r="V156" s="7"/>
      <c r="W156" s="8"/>
      <c r="X156" s="7"/>
      <c r="Y156" s="7"/>
      <c r="Z156" s="12"/>
      <c r="AA156" s="19"/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/>
      <c r="S157" s="23"/>
      <c r="T157" s="5"/>
      <c r="U157" s="6"/>
      <c r="V157" s="7"/>
      <c r="W157" s="8"/>
      <c r="X157" s="7"/>
      <c r="Y157" s="7"/>
      <c r="Z157" s="12"/>
      <c r="AA157" s="19"/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/>
      <c r="S158" s="23"/>
      <c r="T158" s="5"/>
      <c r="U158" s="6"/>
      <c r="V158" s="7"/>
      <c r="W158" s="8"/>
      <c r="X158" s="7"/>
      <c r="Y158" s="7"/>
      <c r="Z158" s="12"/>
      <c r="AA158" s="19"/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/>
      <c r="S159" s="23"/>
      <c r="T159" s="5"/>
      <c r="U159" s="6"/>
      <c r="V159" s="7"/>
      <c r="W159" s="8"/>
      <c r="X159" s="7"/>
      <c r="Y159" s="7"/>
      <c r="Z159" s="12"/>
      <c r="AA159" s="19"/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/>
      <c r="S160" s="23"/>
      <c r="T160" s="5"/>
      <c r="U160" s="6"/>
      <c r="V160" s="7"/>
      <c r="W160" s="8"/>
      <c r="X160" s="7"/>
      <c r="Y160" s="7"/>
      <c r="Z160" s="12"/>
      <c r="AA160" s="19"/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/>
      <c r="S161" s="23"/>
      <c r="T161" s="5"/>
      <c r="U161" s="6"/>
      <c r="V161" s="7"/>
      <c r="W161" s="8"/>
      <c r="X161" s="7"/>
      <c r="Y161" s="7"/>
      <c r="Z161" s="12"/>
      <c r="AA161" s="19"/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/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/>
      <c r="S163" s="23"/>
      <c r="T163" s="5"/>
      <c r="U163" s="6"/>
      <c r="V163" s="7"/>
      <c r="W163" s="8"/>
      <c r="X163" s="7"/>
      <c r="Y163" s="7"/>
      <c r="Z163" s="12"/>
      <c r="AA163" s="19"/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/>
      <c r="S164" s="23"/>
      <c r="T164" s="5"/>
      <c r="U164" s="6"/>
      <c r="V164" s="7"/>
      <c r="W164" s="8"/>
      <c r="X164" s="7"/>
      <c r="Y164" s="7"/>
      <c r="Z164" s="12"/>
      <c r="AA164" s="19"/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/>
      <c r="S165" s="23"/>
      <c r="T165" s="5"/>
      <c r="U165" s="6"/>
      <c r="V165" s="7"/>
      <c r="W165" s="8"/>
      <c r="X165" s="7"/>
      <c r="Y165" s="7"/>
      <c r="Z165" s="12"/>
      <c r="AA165" s="19"/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/>
      <c r="S166" s="23"/>
      <c r="T166" s="5"/>
      <c r="U166" s="6"/>
      <c r="V166" s="7"/>
      <c r="W166" s="8"/>
      <c r="X166" s="7"/>
      <c r="Y166" s="7"/>
      <c r="Z166" s="12"/>
      <c r="AA166" s="19"/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/>
      <c r="S167" s="23"/>
      <c r="T167" s="5"/>
      <c r="U167" s="6"/>
      <c r="V167" s="7"/>
      <c r="W167" s="8"/>
      <c r="X167" s="7"/>
      <c r="Y167" s="7"/>
      <c r="Z167" s="12"/>
      <c r="AA167" s="19"/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/>
      <c r="S168" s="23"/>
      <c r="T168" s="5"/>
      <c r="U168" s="6"/>
      <c r="V168" s="7"/>
      <c r="W168" s="8"/>
      <c r="X168" s="7"/>
      <c r="Y168" s="7"/>
      <c r="Z168" s="12"/>
      <c r="AA168" s="19"/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/>
      <c r="S169" s="23"/>
      <c r="T169" s="5"/>
      <c r="U169" s="6"/>
      <c r="V169" s="7"/>
      <c r="W169" s="8"/>
      <c r="X169" s="7"/>
      <c r="Y169" s="7"/>
      <c r="Z169" s="12"/>
      <c r="AA169" s="19"/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/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/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/>
      <c r="S172" s="23"/>
      <c r="T172" s="5"/>
      <c r="U172" s="6"/>
      <c r="V172" s="7"/>
      <c r="W172" s="8"/>
      <c r="X172" s="7"/>
      <c r="Y172" s="7"/>
      <c r="Z172" s="12"/>
      <c r="AA172" s="19"/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/>
      <c r="S173" s="23"/>
      <c r="T173" s="5"/>
      <c r="U173" s="6"/>
      <c r="V173" s="7"/>
      <c r="W173" s="8"/>
      <c r="X173" s="7"/>
      <c r="Y173" s="7"/>
      <c r="Z173" s="12"/>
      <c r="AA173" s="19"/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/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/>
      <c r="S175" s="23"/>
      <c r="T175" s="5"/>
      <c r="U175" s="6"/>
      <c r="V175" s="7"/>
      <c r="W175" s="8"/>
      <c r="X175" s="7"/>
      <c r="Y175" s="7"/>
      <c r="Z175" s="12"/>
      <c r="AA175" s="19"/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/>
      <c r="S176" s="23"/>
      <c r="T176" s="5"/>
      <c r="U176" s="6"/>
      <c r="V176" s="7"/>
      <c r="W176" s="8"/>
      <c r="X176" s="7"/>
      <c r="Y176" s="7"/>
      <c r="Z176" s="12"/>
      <c r="AA176" s="19"/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/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/>
      <c r="S178" s="23"/>
      <c r="T178" s="5"/>
      <c r="U178" s="6"/>
      <c r="V178" s="7"/>
      <c r="W178" s="8"/>
      <c r="X178" s="7"/>
      <c r="Y178" s="7"/>
      <c r="Z178" s="12"/>
      <c r="AA178" s="19"/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/>
      <c r="S179" s="23"/>
      <c r="T179" s="5"/>
      <c r="U179" s="6"/>
      <c r="V179" s="7"/>
      <c r="W179" s="8"/>
      <c r="X179" s="7"/>
      <c r="Y179" s="7"/>
      <c r="Z179" s="12"/>
      <c r="AA179" s="19"/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/>
      <c r="S180" s="23"/>
      <c r="T180" s="5"/>
      <c r="U180" s="6"/>
      <c r="V180" s="7"/>
      <c r="W180" s="8"/>
      <c r="X180" s="7"/>
      <c r="Y180" s="7"/>
      <c r="Z180" s="12"/>
      <c r="AA180" s="19"/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/>
      <c r="S181" s="23"/>
      <c r="T181" s="5"/>
      <c r="U181" s="6"/>
      <c r="V181" s="7"/>
      <c r="W181" s="8"/>
      <c r="X181" s="7"/>
      <c r="Y181" s="7"/>
      <c r="Z181" s="12"/>
      <c r="AA181" s="19"/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/>
      <c r="S182" s="23"/>
      <c r="T182" s="5"/>
      <c r="U182" s="6"/>
      <c r="V182" s="7"/>
      <c r="W182" s="8"/>
      <c r="X182" s="7"/>
      <c r="Y182" s="7"/>
      <c r="Z182" s="12"/>
      <c r="AA182" s="19"/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/>
      <c r="S183" s="23"/>
      <c r="T183" s="5"/>
      <c r="U183" s="6"/>
      <c r="V183" s="7"/>
      <c r="W183" s="8"/>
      <c r="X183" s="7"/>
      <c r="Y183" s="7"/>
      <c r="Z183" s="12"/>
      <c r="AA183" s="19"/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/>
      <c r="S184" s="23"/>
      <c r="T184" s="5"/>
      <c r="U184" s="6"/>
      <c r="V184" s="7"/>
      <c r="W184" s="8"/>
      <c r="X184" s="7"/>
      <c r="Y184" s="7"/>
      <c r="Z184" s="12"/>
      <c r="AA184" s="19"/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/>
      <c r="S185" s="23"/>
      <c r="T185" s="5"/>
      <c r="U185" s="6"/>
      <c r="V185" s="7"/>
      <c r="W185" s="8"/>
      <c r="X185" s="7"/>
      <c r="Y185" s="7"/>
      <c r="Z185" s="12"/>
      <c r="AA185" s="19"/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/>
      <c r="S186" s="23"/>
      <c r="T186" s="5"/>
      <c r="U186" s="6"/>
      <c r="V186" s="7"/>
      <c r="W186" s="8"/>
      <c r="X186" s="7"/>
      <c r="Y186" s="7"/>
      <c r="Z186" s="12"/>
      <c r="AA186" s="19"/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/>
      <c r="S187" s="23"/>
      <c r="T187" s="5"/>
      <c r="U187" s="6"/>
      <c r="V187" s="7"/>
      <c r="W187" s="8"/>
      <c r="X187" s="7"/>
      <c r="Y187" s="7"/>
      <c r="Z187" s="12"/>
      <c r="AA187" s="19"/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/>
      <c r="S188" s="23"/>
      <c r="T188" s="5"/>
      <c r="U188" s="6"/>
      <c r="V188" s="7"/>
      <c r="W188" s="8"/>
      <c r="X188" s="7"/>
      <c r="Y188" s="7"/>
      <c r="Z188" s="12"/>
      <c r="AA188" s="19"/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/>
      <c r="S189" s="23"/>
      <c r="T189" s="5"/>
      <c r="U189" s="6"/>
      <c r="V189" s="7"/>
      <c r="W189" s="8"/>
      <c r="X189" s="7"/>
      <c r="Y189" s="7"/>
      <c r="Z189" s="12"/>
      <c r="AA189" s="19"/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/>
      <c r="S190" s="23"/>
      <c r="T190" s="5"/>
      <c r="U190" s="6"/>
      <c r="V190" s="7"/>
      <c r="W190" s="8"/>
      <c r="X190" s="7"/>
      <c r="Y190" s="7"/>
      <c r="Z190" s="12"/>
      <c r="AA190" s="19"/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/>
      <c r="S191" s="23"/>
      <c r="T191" s="5"/>
      <c r="U191" s="6"/>
      <c r="V191" s="7"/>
      <c r="W191" s="8"/>
      <c r="X191" s="7"/>
      <c r="Y191" s="7"/>
      <c r="Z191" s="12"/>
      <c r="AA191" s="19"/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/>
      <c r="S192" s="23"/>
      <c r="T192" s="5"/>
      <c r="U192" s="6"/>
      <c r="V192" s="7"/>
      <c r="W192" s="8"/>
      <c r="X192" s="7"/>
      <c r="Y192" s="7"/>
      <c r="Z192" s="12"/>
      <c r="AA192" s="19"/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/>
      <c r="S193" s="23"/>
      <c r="T193" s="5"/>
      <c r="U193" s="6"/>
      <c r="V193" s="7"/>
      <c r="W193" s="8"/>
      <c r="X193" s="7"/>
      <c r="Y193" s="7"/>
      <c r="Z193" s="12"/>
      <c r="AA193" s="19"/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/>
      <c r="S194" s="23"/>
      <c r="T194" s="5"/>
      <c r="U194" s="6"/>
      <c r="V194" s="7"/>
      <c r="W194" s="8"/>
      <c r="X194" s="7"/>
      <c r="Y194" s="7"/>
      <c r="Z194" s="12"/>
      <c r="AA194" s="19"/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/>
      <c r="S195" s="23"/>
      <c r="T195" s="5"/>
      <c r="U195" s="6"/>
      <c r="V195" s="7"/>
      <c r="W195" s="8"/>
      <c r="X195" s="7"/>
      <c r="Y195" s="7"/>
      <c r="Z195" s="12"/>
      <c r="AA195" s="19"/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/>
      <c r="S196" s="23"/>
      <c r="T196" s="5"/>
      <c r="U196" s="6"/>
      <c r="V196" s="7"/>
      <c r="W196" s="8"/>
      <c r="X196" s="7"/>
      <c r="Y196" s="7"/>
      <c r="Z196" s="12"/>
      <c r="AA196" s="19"/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/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/>
      <c r="S198" s="23"/>
      <c r="T198" s="5"/>
      <c r="U198" s="6"/>
      <c r="V198" s="7"/>
      <c r="W198" s="8"/>
      <c r="X198" s="7"/>
      <c r="Y198" s="7"/>
      <c r="Z198" s="12"/>
      <c r="AA198" s="19"/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/>
      <c r="S199" s="23"/>
      <c r="T199" s="5"/>
      <c r="U199" s="6"/>
      <c r="V199" s="7"/>
      <c r="W199" s="8"/>
      <c r="X199" s="7"/>
      <c r="Y199" s="7"/>
      <c r="Z199" s="12"/>
      <c r="AA199" s="19"/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/>
      <c r="S200" s="23"/>
      <c r="T200" s="5"/>
      <c r="U200" s="6"/>
      <c r="V200" s="7"/>
      <c r="W200" s="8"/>
      <c r="X200" s="7"/>
      <c r="Y200" s="7"/>
      <c r="Z200" s="12"/>
      <c r="AA200" s="19"/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/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/>
      <c r="S202" s="23"/>
      <c r="T202" s="5"/>
      <c r="U202" s="6"/>
      <c r="V202" s="7"/>
      <c r="W202" s="8"/>
      <c r="X202" s="7"/>
      <c r="Y202" s="7"/>
      <c r="Z202" s="12"/>
      <c r="AA202" s="19"/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/>
      <c r="S203" s="23"/>
      <c r="T203" s="5"/>
      <c r="U203" s="6"/>
      <c r="V203" s="7"/>
      <c r="W203" s="8"/>
      <c r="X203" s="7"/>
      <c r="Y203" s="7"/>
      <c r="Z203" s="12"/>
      <c r="AA203" s="19"/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/>
      <c r="S204" s="23"/>
      <c r="T204" s="5"/>
      <c r="U204" s="6"/>
      <c r="V204" s="7"/>
      <c r="W204" s="8"/>
      <c r="X204" s="7"/>
      <c r="Y204" s="7"/>
      <c r="Z204" s="12"/>
      <c r="AA204" s="19"/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/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/>
      <c r="S206" s="23"/>
      <c r="T206" s="5"/>
      <c r="U206" s="6"/>
      <c r="V206" s="7"/>
      <c r="W206" s="8"/>
      <c r="X206" s="7"/>
      <c r="Y206" s="7"/>
      <c r="Z206" s="12"/>
      <c r="AA206" s="19"/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/>
      <c r="S207" s="23"/>
      <c r="T207" s="5"/>
      <c r="U207" s="6"/>
      <c r="V207" s="7"/>
      <c r="W207" s="8"/>
      <c r="X207" s="7"/>
      <c r="Y207" s="7"/>
      <c r="Z207" s="12"/>
      <c r="AA207" s="19"/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/>
      <c r="S208" s="23"/>
      <c r="T208" s="5"/>
      <c r="U208" s="6"/>
      <c r="V208" s="7"/>
      <c r="W208" s="8"/>
      <c r="X208" s="7"/>
      <c r="Y208" s="7"/>
      <c r="Z208" s="12"/>
      <c r="AA208" s="19"/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/>
      <c r="S209" s="23"/>
      <c r="T209" s="5"/>
      <c r="U209" s="6"/>
      <c r="V209" s="7"/>
      <c r="W209" s="8"/>
      <c r="X209" s="7"/>
      <c r="Y209" s="7"/>
      <c r="Z209" s="12"/>
      <c r="AA209" s="19"/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/>
      <c r="S210" s="23"/>
      <c r="T210" s="5"/>
      <c r="U210" s="6"/>
      <c r="V210" s="7"/>
      <c r="W210" s="8"/>
      <c r="X210" s="7"/>
      <c r="Y210" s="7"/>
      <c r="Z210" s="12"/>
      <c r="AA210" s="19"/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/>
      <c r="S211" s="23"/>
      <c r="T211" s="5"/>
      <c r="U211" s="6"/>
      <c r="V211" s="7"/>
      <c r="W211" s="8"/>
      <c r="X211" s="7"/>
      <c r="Y211" s="7"/>
      <c r="Z211" s="12"/>
      <c r="AA211" s="19"/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/>
      <c r="S212" s="23"/>
      <c r="T212" s="5"/>
      <c r="U212" s="6"/>
      <c r="V212" s="7"/>
      <c r="W212" s="8"/>
      <c r="X212" s="7"/>
      <c r="Y212" s="7"/>
      <c r="Z212" s="12"/>
      <c r="AA212" s="19"/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/>
      <c r="S213" s="23"/>
      <c r="T213" s="5"/>
      <c r="U213" s="6"/>
      <c r="V213" s="7"/>
      <c r="W213" s="8"/>
      <c r="X213" s="7"/>
      <c r="Y213" s="7"/>
      <c r="Z213" s="12"/>
      <c r="AA213" s="19"/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/>
      <c r="S214" s="23"/>
      <c r="T214" s="5"/>
      <c r="U214" s="6"/>
      <c r="V214" s="7"/>
      <c r="W214" s="8"/>
      <c r="X214" s="7"/>
      <c r="Y214" s="7"/>
      <c r="Z214" s="12"/>
      <c r="AA214" s="19"/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/>
      <c r="S215" s="23"/>
      <c r="T215" s="5"/>
      <c r="U215" s="6"/>
      <c r="V215" s="7"/>
      <c r="W215" s="8"/>
      <c r="X215" s="7"/>
      <c r="Y215" s="7"/>
      <c r="Z215" s="12"/>
      <c r="AA215" s="19"/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/>
      <c r="S216" s="23"/>
      <c r="T216" s="5"/>
      <c r="U216" s="6"/>
      <c r="V216" s="7"/>
      <c r="W216" s="8"/>
      <c r="X216" s="7"/>
      <c r="Y216" s="7"/>
      <c r="Z216" s="12"/>
      <c r="AA216" s="19"/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/>
      <c r="S217" s="23"/>
      <c r="T217" s="5"/>
      <c r="U217" s="6"/>
      <c r="V217" s="7"/>
      <c r="W217" s="8"/>
      <c r="X217" s="7"/>
      <c r="Y217" s="7"/>
      <c r="Z217" s="12"/>
      <c r="AA217" s="19"/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/>
      <c r="S218" s="23"/>
      <c r="T218" s="5"/>
      <c r="U218" s="6"/>
      <c r="V218" s="7"/>
      <c r="W218" s="8"/>
      <c r="X218" s="7"/>
      <c r="Y218" s="7"/>
      <c r="Z218" s="12"/>
      <c r="AA218" s="19"/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/>
      <c r="S219" s="23"/>
      <c r="T219" s="5"/>
      <c r="U219" s="6"/>
      <c r="V219" s="7"/>
      <c r="W219" s="8"/>
      <c r="X219" s="7"/>
      <c r="Y219" s="7"/>
      <c r="Z219" s="12"/>
      <c r="AA219" s="19"/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/>
      <c r="S220" s="23"/>
      <c r="T220" s="5"/>
      <c r="U220" s="6"/>
      <c r="V220" s="7"/>
      <c r="W220" s="8"/>
      <c r="X220" s="7"/>
      <c r="Y220" s="7"/>
      <c r="Z220" s="12"/>
      <c r="AA220" s="19"/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/>
      <c r="S221" s="23"/>
      <c r="T221" s="5"/>
      <c r="U221" s="6"/>
      <c r="V221" s="7"/>
      <c r="W221" s="8"/>
      <c r="X221" s="7"/>
      <c r="Y221" s="7"/>
      <c r="Z221" s="12"/>
      <c r="AA221" s="19"/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/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/>
      <c r="S223" s="23"/>
      <c r="T223" s="5"/>
      <c r="U223" s="6"/>
      <c r="V223" s="7"/>
      <c r="W223" s="8"/>
      <c r="X223" s="7"/>
      <c r="Y223" s="7"/>
      <c r="Z223" s="12"/>
      <c r="AA223" s="19"/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/>
      <c r="S224" s="23"/>
      <c r="T224" s="5"/>
      <c r="U224" s="6"/>
      <c r="V224" s="7"/>
      <c r="W224" s="8"/>
      <c r="X224" s="7"/>
      <c r="Y224" s="7"/>
      <c r="Z224" s="12"/>
      <c r="AA224" s="19"/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/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/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/>
      <c r="S227" s="23"/>
      <c r="T227" s="5"/>
      <c r="U227" s="6"/>
      <c r="V227" s="7"/>
      <c r="W227" s="8"/>
      <c r="X227" s="7"/>
      <c r="Y227" s="7"/>
      <c r="Z227" s="12"/>
      <c r="AA227" s="19"/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/>
      <c r="S228" s="23"/>
      <c r="T228" s="5"/>
      <c r="U228" s="6"/>
      <c r="V228" s="7"/>
      <c r="W228" s="8"/>
      <c r="X228" s="7"/>
      <c r="Y228" s="7"/>
      <c r="Z228" s="12"/>
      <c r="AA228" s="19"/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/>
      <c r="S229" s="23"/>
      <c r="T229" s="5"/>
      <c r="U229" s="6"/>
      <c r="V229" s="7"/>
      <c r="W229" s="8"/>
      <c r="X229" s="7"/>
      <c r="Y229" s="7"/>
      <c r="Z229" s="12"/>
      <c r="AA229" s="19"/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/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/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/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/>
      <c r="S233" s="23"/>
      <c r="T233" s="5"/>
      <c r="U233" s="6"/>
      <c r="V233" s="7"/>
      <c r="W233" s="8"/>
      <c r="X233" s="7"/>
      <c r="Y233" s="7"/>
      <c r="Z233" s="12"/>
      <c r="AA233" s="19"/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/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/>
      <c r="S235" s="23"/>
      <c r="T235" s="5"/>
      <c r="U235" s="6"/>
      <c r="V235" s="7"/>
      <c r="W235" s="8"/>
      <c r="X235" s="7"/>
      <c r="Y235" s="7"/>
      <c r="Z235" s="12"/>
      <c r="AA235" s="19"/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/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/>
      <c r="S237" s="23"/>
      <c r="T237" s="5"/>
      <c r="U237" s="6"/>
      <c r="V237" s="7"/>
      <c r="W237" s="8"/>
      <c r="X237" s="7"/>
      <c r="Y237" s="7"/>
      <c r="Z237" s="12"/>
      <c r="AA237" s="19"/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/>
      <c r="S238" s="23"/>
      <c r="T238" s="5"/>
      <c r="U238" s="6"/>
      <c r="V238" s="7"/>
      <c r="W238" s="8"/>
      <c r="X238" s="7"/>
      <c r="Y238" s="7"/>
      <c r="Z238" s="12"/>
      <c r="AA238" s="19"/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/>
      <c r="S239" s="23"/>
      <c r="T239" s="5"/>
      <c r="U239" s="6"/>
      <c r="V239" s="7"/>
      <c r="W239" s="8"/>
      <c r="X239" s="7"/>
      <c r="Y239" s="7"/>
      <c r="Z239" s="12"/>
      <c r="AA239" s="19"/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/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/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/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/>
      <c r="S243" s="23"/>
      <c r="T243" s="5"/>
      <c r="U243" s="6"/>
      <c r="V243" s="7"/>
      <c r="W243" s="8"/>
      <c r="X243" s="7"/>
      <c r="Y243" s="7"/>
      <c r="Z243" s="12"/>
      <c r="AA243" s="19"/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/>
      <c r="S244" s="23"/>
      <c r="T244" s="5"/>
      <c r="U244" s="6"/>
      <c r="V244" s="7"/>
      <c r="W244" s="8"/>
      <c r="X244" s="7"/>
      <c r="Y244" s="7"/>
      <c r="Z244" s="12"/>
      <c r="AA244" s="19"/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/>
      <c r="S245" s="23"/>
      <c r="T245" s="5"/>
      <c r="U245" s="6"/>
      <c r="V245" s="7"/>
      <c r="W245" s="8"/>
      <c r="X245" s="7"/>
      <c r="Y245" s="7"/>
      <c r="Z245" s="12"/>
      <c r="AA245" s="19"/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/>
      <c r="S246" s="23"/>
      <c r="T246" s="5"/>
      <c r="U246" s="6"/>
      <c r="V246" s="7"/>
      <c r="W246" s="8"/>
      <c r="X246" s="7"/>
      <c r="Y246" s="7"/>
      <c r="Z246" s="12"/>
      <c r="AA246" s="19"/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/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/>
      <c r="S248" s="23"/>
      <c r="T248" s="5"/>
      <c r="U248" s="6"/>
      <c r="V248" s="7"/>
      <c r="W248" s="8"/>
      <c r="X248" s="7"/>
      <c r="Y248" s="7"/>
      <c r="Z248" s="12"/>
      <c r="AA248" s="19"/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/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/>
      <c r="S250" s="23"/>
      <c r="T250" s="5"/>
      <c r="U250" s="6"/>
      <c r="V250" s="7"/>
      <c r="W250" s="8"/>
      <c r="X250" s="7"/>
      <c r="Y250" s="7"/>
      <c r="Z250" s="12"/>
      <c r="AA250" s="19"/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/>
      <c r="S251" s="23"/>
      <c r="T251" s="5"/>
      <c r="U251" s="6"/>
      <c r="V251" s="7"/>
      <c r="W251" s="8"/>
      <c r="X251" s="7"/>
      <c r="Y251" s="7"/>
      <c r="Z251" s="12"/>
      <c r="AA251" s="19"/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/>
      <c r="S252" s="23"/>
      <c r="T252" s="5"/>
      <c r="U252" s="6"/>
      <c r="V252" s="7"/>
      <c r="W252" s="8"/>
      <c r="X252" s="7"/>
      <c r="Y252" s="7"/>
      <c r="Z252" s="12"/>
      <c r="AA252" s="19"/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/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/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/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/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/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/>
      <c r="S258" s="23"/>
      <c r="T258" s="5"/>
      <c r="U258" s="6"/>
      <c r="V258" s="7"/>
      <c r="W258" s="8"/>
      <c r="X258" s="7"/>
      <c r="Y258" s="7"/>
      <c r="Z258" s="12"/>
      <c r="AA258" s="19"/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/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/>
      <c r="S260" s="23"/>
      <c r="T260" s="5"/>
      <c r="U260" s="6"/>
      <c r="V260" s="7"/>
      <c r="W260" s="8"/>
      <c r="X260" s="7"/>
      <c r="Y260" s="7"/>
      <c r="Z260" s="12"/>
      <c r="AA260" s="19"/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/>
      <c r="S261" s="23"/>
      <c r="T261" s="5"/>
      <c r="U261" s="6"/>
      <c r="V261" s="7"/>
      <c r="W261" s="8"/>
      <c r="X261" s="7"/>
      <c r="Y261" s="7"/>
      <c r="Z261" s="12"/>
      <c r="AA261" s="19"/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/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/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/>
      <c r="S264" s="23"/>
      <c r="T264" s="5"/>
      <c r="U264" s="6"/>
      <c r="V264" s="7"/>
      <c r="W264" s="8"/>
      <c r="X264" s="7"/>
      <c r="Y264" s="7"/>
      <c r="Z264" s="12"/>
      <c r="AA264" s="19"/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/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/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/>
      <c r="S267" s="23"/>
      <c r="T267" s="5"/>
      <c r="U267" s="6"/>
      <c r="V267" s="7"/>
      <c r="W267" s="8"/>
      <c r="X267" s="7"/>
      <c r="Y267" s="7"/>
      <c r="Z267" s="12"/>
      <c r="AA267" s="19"/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/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/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/>
      <c r="S270" s="23"/>
      <c r="T270" s="5"/>
      <c r="U270" s="6"/>
      <c r="V270" s="7"/>
      <c r="W270" s="8"/>
      <c r="X270" s="7"/>
      <c r="Y270" s="7"/>
      <c r="Z270" s="12"/>
      <c r="AA270" s="19"/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/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/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/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/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/>
      <c r="S275" s="23"/>
      <c r="T275" s="5"/>
      <c r="U275" s="6"/>
      <c r="V275" s="7"/>
      <c r="W275" s="8"/>
      <c r="X275" s="7"/>
      <c r="Y275" s="7"/>
      <c r="Z275" s="12"/>
      <c r="AA275" s="19"/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/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/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/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/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/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/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/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/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/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/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/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/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/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/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/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/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/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/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/>
      <c r="S300" s="23"/>
      <c r="T300" s="5"/>
      <c r="U300" s="6"/>
      <c r="V300" s="7"/>
      <c r="W300" s="8"/>
      <c r="X300" s="7"/>
      <c r="Y300" s="7"/>
      <c r="Z300" s="12"/>
      <c r="AA300" s="19"/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/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/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/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/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/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/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/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/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/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/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/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/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/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/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/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/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/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/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/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/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/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/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/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/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/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/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/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/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/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/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/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/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/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1</v>
      </c>
      <c r="V5" s="68">
        <v>0</v>
      </c>
      <c r="W5" s="68">
        <v>0</v>
      </c>
      <c r="X5" s="68">
        <v>0</v>
      </c>
      <c r="Y5" s="119">
        <v>0</v>
      </c>
      <c r="Z5" s="120">
        <v>3</v>
      </c>
      <c r="AA5" s="68">
        <v>0</v>
      </c>
      <c r="AB5" s="68">
        <v>0</v>
      </c>
      <c r="AC5" s="68">
        <v>0</v>
      </c>
      <c r="AD5" s="119">
        <v>0</v>
      </c>
      <c r="AE5" s="120">
        <v>1</v>
      </c>
      <c r="AF5" s="68">
        <v>0</v>
      </c>
      <c r="AG5" s="68">
        <v>0</v>
      </c>
      <c r="AH5" s="68">
        <v>0</v>
      </c>
      <c r="AI5" s="119">
        <v>0</v>
      </c>
      <c r="AJ5" s="120">
        <v>1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6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1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1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1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1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3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11</v>
      </c>
      <c r="H4" s="133" t="s">
        <v>53</v>
      </c>
      <c r="K4" s="295">
        <f>COUNTIFS(ローデータ!B12:B1011,1,ローデータ!G12:G1011,$G$4)</f>
        <v>11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4</v>
      </c>
      <c r="D10" s="45">
        <f>COUNTIFS(ローデータ!$B$12:$B$1011,1,ローデータ!$G$12:$G$1011,$G$4,ローデータ!$H$12:$H$1011,D8)</f>
        <v>3</v>
      </c>
      <c r="E10" s="45">
        <f>COUNTIFS(ローデータ!$B$12:$B$1011,1,ローデータ!$G$12:$G$1011,$G$4,ローデータ!$H$12:$H$1011,E8)</f>
        <v>0</v>
      </c>
      <c r="F10" s="45">
        <f>COUNTIFS(ローデータ!$B$12:$B$1011,1,ローデータ!$G$12:$G$1011,$G$4,ローデータ!$H$12:$H$1011,F8)</f>
        <v>4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11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11</v>
      </c>
      <c r="D16" s="45">
        <f>SUM(B16:C16)</f>
        <v>11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7</v>
      </c>
      <c r="C23" s="285"/>
      <c r="D23" s="284">
        <f>COUNTIFS(ローデータ!$B$12:$B$1011,1,ローデータ!$G$12:$G$1011,$G$4,ローデータ!$K$12:$K$1011,D21)</f>
        <v>1</v>
      </c>
      <c r="E23" s="285"/>
      <c r="F23" s="284">
        <f>COUNTIFS(ローデータ!$B$12:$B$1011,1,ローデータ!$G$12:$G$1011,$G$4,ローデータ!$K$12:$K$1011,F21)</f>
        <v>3</v>
      </c>
      <c r="G23" s="286"/>
      <c r="H23" s="285"/>
      <c r="I23" s="45">
        <f>SUM(B23:H23)</f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2</v>
      </c>
      <c r="K29" s="73">
        <f>SUMIFS(ローデータ!N12:N1011,ローデータ!$B$12:$B$1011,1,ローデータ!$G$12:$G$1011,$G$4,ローデータ!$K$12:$K$1011,$B$21)</f>
        <v>6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8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7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7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1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1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0</v>
      </c>
      <c r="L36" s="45">
        <f>SUMIFS(ローデータ!V12:V1011,ローデータ!$B$12:$B$1011,1,ローデータ!$G$12:$G$1011,$G$4,ローデータ!$K$12:$K$1011,$D$21)</f>
        <v>2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3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3</v>
      </c>
      <c r="H44" s="76">
        <f>COUNTIFS(ローデータ!$B$12:$B$1011,1,ローデータ!$G$12:$G$1011,$G$4,ローデータ!$K$12:$K$1011,$F$21,ローデータ!$S$12:$S$1011,H41)</f>
        <v>3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3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3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3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3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2</v>
      </c>
      <c r="M50" s="78">
        <f>SUMIFS(ローデータ!Y12:Y1011,ローデータ!$B$12:$B$1011,1,ローデータ!$G$12:$G$1011,$G$4,ローデータ!$K$12:$K$1011,$F$21)</f>
        <v>2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7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4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4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3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3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0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0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4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4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11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11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2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2</v>
      </c>
      <c r="H76" s="286"/>
      <c r="I76" s="286"/>
      <c r="J76" s="91">
        <f t="shared" si="2"/>
        <v>4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3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3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0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0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2</v>
      </c>
      <c r="D79" s="285"/>
      <c r="E79" s="284">
        <f>COUNTIFS(ローデータ!$B$12:$B$1011,1,ローデータ!$G$12:$G$1011,$G$4,ローデータ!$H$12:$H$1011,$A$79,ローデータ!$K$12:$K$1011,E73)</f>
        <v>1</v>
      </c>
      <c r="F79" s="285"/>
      <c r="G79" s="284">
        <f>COUNTIFS(ローデータ!$B$12:$B$1011,1,ローデータ!$G$12:$G$1011,$G$4,ローデータ!$H$12:$H$1011,$A$79,ローデータ!$K$12:$K$1011,G73)</f>
        <v>1</v>
      </c>
      <c r="H79" s="286"/>
      <c r="I79" s="286"/>
      <c r="J79" s="91">
        <f t="shared" si="2"/>
        <v>4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7</v>
      </c>
      <c r="D84" s="328"/>
      <c r="E84" s="327">
        <f>SUM(E75:F83)</f>
        <v>1</v>
      </c>
      <c r="F84" s="328"/>
      <c r="G84" s="329">
        <f>SUM(G75:I83)</f>
        <v>3</v>
      </c>
      <c r="H84" s="329"/>
      <c r="I84" s="327"/>
      <c r="J84" s="93">
        <f t="shared" si="2"/>
        <v>11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1</v>
      </c>
      <c r="M93" s="75">
        <f>SUMIFS(ローデータ!$N$12:$N$1011,ローデータ!$B$12:$B$1011,1,ローデータ!$G$12:$G$1011,$G$4,ローデータ!$K$12:$K$1011,$B$21,ローデータ!$H$12:$H$1011,J93)</f>
        <v>1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2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2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2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1</v>
      </c>
      <c r="M94" s="75">
        <f>SUMIFS(ローデータ!$N$12:$N$1011,ローデータ!$B$12:$B$1011,1,ローデータ!$G$12:$G$1011,$G$4,ローデータ!$K$12:$K$1011,$B$21,ローデータ!$H$12:$H$1011,J94)</f>
        <v>3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4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3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3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0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0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2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2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2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2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2</v>
      </c>
      <c r="M101" s="90">
        <f>SUM(M92:M100)</f>
        <v>6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8</v>
      </c>
    </row>
    <row r="102" spans="1:17" ht="14.1" customHeight="1" x14ac:dyDescent="0.15">
      <c r="A102" s="126" t="s">
        <v>50</v>
      </c>
      <c r="B102" s="127"/>
      <c r="C102" s="45">
        <f>SUM(C93:C101)</f>
        <v>7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1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1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2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2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1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1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0</v>
      </c>
      <c r="L118" s="96">
        <f t="shared" si="8"/>
        <v>2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2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2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2</v>
      </c>
      <c r="I128" s="102">
        <f>COUNTIFS(ローデータ!$B$12:$B$1011,1,ローデータ!$G$12:$G$1011,$G$4,ローデータ!$K$12:$K$1011,$F$21,ローデータ!$S$12:$S$1011,$I$124,ローデータ!$H$12:$H$1011,A128)</f>
        <v>2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2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1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1</v>
      </c>
      <c r="I131" s="102">
        <f>COUNTIFS(ローデータ!$B$12:$B$1011,1,ローデータ!$G$12:$G$1011,$G$4,ローデータ!$K$12:$K$1011,$F$21,ローデータ!$S$12:$S$1011,$I$124,ローデータ!$H$12:$H$1011,A131)</f>
        <v>1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1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3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3</v>
      </c>
      <c r="I136" s="98">
        <f>SUM(I127:I135)</f>
        <v>3</v>
      </c>
      <c r="J136" s="96">
        <f>SUM(J127:J135)</f>
        <v>0</v>
      </c>
      <c r="K136" s="96">
        <f>SUM(K127:K135)</f>
        <v>0</v>
      </c>
      <c r="L136" s="96">
        <f t="shared" si="9"/>
        <v>3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2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2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2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2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1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1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1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2</v>
      </c>
      <c r="N147" s="78">
        <f>SUMIFS(ローデータ!$Y$12:$Y$1011,ローデータ!$B$12:$B$1011,1,ローデータ!$G$12:$G$1011,$G$4,ローデータ!$K$12:$K$1011,$F$21,ローデータ!$H$12:$H$1011,A147)</f>
        <v>2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5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3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3</v>
      </c>
      <c r="I152" s="45">
        <f t="shared" ref="I152:O152" si="15">SUM(I143:I151)</f>
        <v>0</v>
      </c>
      <c r="J152" s="45">
        <f t="shared" si="15"/>
        <v>3</v>
      </c>
      <c r="K152" s="45">
        <f t="shared" si="15"/>
        <v>0</v>
      </c>
      <c r="L152" s="45">
        <f t="shared" si="15"/>
        <v>0</v>
      </c>
      <c r="M152" s="45">
        <f t="shared" si="15"/>
        <v>2</v>
      </c>
      <c r="N152" s="45">
        <f t="shared" si="15"/>
        <v>2</v>
      </c>
      <c r="O152" s="45">
        <f t="shared" si="15"/>
        <v>0</v>
      </c>
      <c r="P152" s="45">
        <f t="shared" si="13"/>
        <v>7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7</v>
      </c>
      <c r="G159" s="285"/>
      <c r="H159" s="284">
        <f>COUNTIFS(ローデータ!$B$12:$B$1011,1,ローデータ!$G$12:$G$1011,$G$4,ローデータ!$I$12:$I$1011,$C$14,ローデータ!$K$12:$K$1011,H157)</f>
        <v>1</v>
      </c>
      <c r="I159" s="285"/>
      <c r="J159" s="284">
        <f>COUNTIFS(ローデータ!$B$12:$B$1011,1,ローデータ!$G$12:$G$1011,$G$4,ローデータ!$I$12:$I$1011,$C$14,ローデータ!$K$12:$K$1011,J157)</f>
        <v>3</v>
      </c>
      <c r="K159" s="286"/>
      <c r="L159" s="285"/>
      <c r="M159" s="45">
        <f t="shared" ref="M159:M171" si="16">SUM(F159:L159)</f>
        <v>11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7</v>
      </c>
      <c r="G171" s="285"/>
      <c r="H171" s="284">
        <f>SUM(H159:I170)</f>
        <v>1</v>
      </c>
      <c r="I171" s="285"/>
      <c r="J171" s="284">
        <f>SUM(J159:L170)</f>
        <v>3</v>
      </c>
      <c r="K171" s="286"/>
      <c r="L171" s="285"/>
      <c r="M171" s="45">
        <f t="shared" si="16"/>
        <v>11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7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7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7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7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2</v>
      </c>
      <c r="G198" s="77">
        <f>SUMIFS(ローデータ!N12:N1011,ローデータ!$B$12:$B$1011,1,ローデータ!$G$12:$G$1011,$G$4,ローデータ!$I$12:$I$1011,$C$14,ローデータ!$K$12:$K$1011,$B$21)</f>
        <v>6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8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2</v>
      </c>
      <c r="G210" s="82">
        <f t="shared" ref="G210:I210" si="19">SUM(G198:G209)</f>
        <v>6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8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1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1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1</v>
      </c>
      <c r="G228" s="45">
        <f>SUM(G216:G227)</f>
        <v>0</v>
      </c>
      <c r="H228" s="45">
        <f>SUM(H216:H227)</f>
        <v>0</v>
      </c>
      <c r="I228" s="45">
        <f t="shared" si="20"/>
        <v>1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0</v>
      </c>
      <c r="H234" s="77">
        <f>SUMIFS(ローデータ!V12:V1011,ローデータ!$B$12:$B$1011,1,ローデータ!$G$12:$G$1011,$G$4,ローデータ!$I$12:$I$1011,$C$14,ローデータ!$K$12:$K$1011,$D$21)</f>
        <v>2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2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0</v>
      </c>
      <c r="H246" s="82">
        <f t="shared" si="22"/>
        <v>2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2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3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3</v>
      </c>
      <c r="L254" s="45">
        <f>COUNTIFS(ローデータ!$B$12:$B$1011,1,ローデータ!$G$12:$G$1011,$G$4,ローデータ!$I$12:$I$1011,$C$14,ローデータ!$K$12:$K$1011,$F$21,ローデータ!$S$12:$S$1011,L251)</f>
        <v>3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3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3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3</v>
      </c>
      <c r="L266" s="82">
        <f>SUM(L254:L265)</f>
        <v>3</v>
      </c>
      <c r="M266" s="82">
        <f>SUM(M254:M265)</f>
        <v>0</v>
      </c>
      <c r="N266" s="82">
        <f>SUM(N254:N265)</f>
        <v>0</v>
      </c>
      <c r="O266" s="45">
        <f>SUM(L266:N266)</f>
        <v>3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3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2</v>
      </c>
      <c r="Q272" s="82">
        <f>SUMIFS(ローデータ!$Y$12:$Y$1011,ローデータ!$B$12:$B$1011,1,ローデータ!$G$12:$G$1011,$G$4,ローデータ!$I$12:$I$1011,$C$14,ローデータ!$K$12:$K$1011,$F$21)</f>
        <v>2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7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3</v>
      </c>
      <c r="N284" s="82">
        <f t="shared" si="29"/>
        <v>0</v>
      </c>
      <c r="O284" s="82">
        <f t="shared" si="29"/>
        <v>0</v>
      </c>
      <c r="P284" s="82">
        <f t="shared" si="29"/>
        <v>2</v>
      </c>
      <c r="Q284" s="82">
        <f t="shared" si="29"/>
        <v>2</v>
      </c>
      <c r="R284" s="82">
        <f t="shared" si="29"/>
        <v>0</v>
      </c>
      <c r="S284" s="45">
        <f t="shared" si="27"/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1</v>
      </c>
      <c r="Q5" s="68">
        <v>0</v>
      </c>
      <c r="R5" s="68">
        <v>0</v>
      </c>
      <c r="S5" s="68">
        <v>0</v>
      </c>
      <c r="T5" s="119">
        <v>0</v>
      </c>
      <c r="U5" s="120">
        <v>1</v>
      </c>
      <c r="V5" s="68">
        <v>0</v>
      </c>
      <c r="W5" s="68">
        <v>0</v>
      </c>
      <c r="X5" s="68">
        <v>0</v>
      </c>
      <c r="Y5" s="119">
        <v>0</v>
      </c>
      <c r="Z5" s="120">
        <v>4</v>
      </c>
      <c r="AA5" s="68">
        <v>0</v>
      </c>
      <c r="AB5" s="68">
        <v>0</v>
      </c>
      <c r="AC5" s="68">
        <v>0</v>
      </c>
      <c r="AD5" s="119">
        <v>0</v>
      </c>
      <c r="AE5" s="120">
        <v>3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9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2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1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1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4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12</v>
      </c>
      <c r="H4" s="133" t="s">
        <v>53</v>
      </c>
      <c r="K4" s="295">
        <f>COUNTIFS(ローデータ!B12:B1011,1,ローデータ!G12:G1011,$G$4)</f>
        <v>5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2</v>
      </c>
      <c r="D10" s="45">
        <f>COUNTIFS(ローデータ!$B$12:$B$1011,1,ローデータ!$G$12:$G$1011,$G$4,ローデータ!$H$12:$H$1011,D8)</f>
        <v>1</v>
      </c>
      <c r="E10" s="45">
        <f>COUNTIFS(ローデータ!$B$12:$B$1011,1,ローデータ!$G$12:$G$1011,$G$4,ローデータ!$H$12:$H$1011,E8)</f>
        <v>1</v>
      </c>
      <c r="F10" s="45">
        <f>COUNTIFS(ローデータ!$B$12:$B$1011,1,ローデータ!$G$12:$G$1011,$G$4,ローデータ!$H$12:$H$1011,F8)</f>
        <v>1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5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5</v>
      </c>
      <c r="D16" s="45">
        <f>SUM(B16:C16)</f>
        <v>5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2</v>
      </c>
      <c r="C23" s="285"/>
      <c r="D23" s="284">
        <f>COUNTIFS(ローデータ!$B$12:$B$1011,1,ローデータ!$G$12:$G$1011,$G$4,ローデータ!$K$12:$K$1011,D21)</f>
        <v>1</v>
      </c>
      <c r="E23" s="285"/>
      <c r="F23" s="284">
        <f>COUNTIFS(ローデータ!$B$12:$B$1011,1,ローデータ!$G$12:$G$1011,$G$4,ローデータ!$K$12:$K$1011,F21)</f>
        <v>2</v>
      </c>
      <c r="G23" s="286"/>
      <c r="H23" s="285"/>
      <c r="I23" s="45">
        <f>SUM(B23:H23)</f>
        <v>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0</v>
      </c>
      <c r="K29" s="73">
        <f>SUMIFS(ローデータ!N12:N1011,ローデータ!$B$12:$B$1011,1,ローデータ!$G$12:$G$1011,$G$4,ローデータ!$K$12:$K$1011,$B$21)</f>
        <v>0</v>
      </c>
      <c r="L29" s="73">
        <f>SUMIFS(ローデータ!O12:O1011,ローデータ!$B$12:$B$1011,1,ローデータ!$G$12:$G$1011,$G$4,ローデータ!$K$12:$K$1011,$B$21)</f>
        <v>2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2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2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2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1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1</v>
      </c>
      <c r="I36" s="134" t="s">
        <v>51</v>
      </c>
      <c r="J36" s="45">
        <f>SUMIFS(ローデータ!T12:T1011,ローデータ!$B$12:$B$1011,1,ローデータ!$G$12:$G$1011,$G$4,ローデータ!$K$12:$K$1011,$D$21)</f>
        <v>1</v>
      </c>
      <c r="K36" s="45">
        <f>SUMIFS(ローデータ!U12:U1011,ローデータ!$B$12:$B$1011,1,ローデータ!$G$12:$G$1011,$G$4,ローデータ!$K$12:$K$1011,$D$21)</f>
        <v>0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2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2</v>
      </c>
      <c r="H44" s="76">
        <f>COUNTIFS(ローデータ!$B$12:$B$1011,1,ローデータ!$G$12:$G$1011,$G$4,ローデータ!$K$12:$K$1011,$F$21,ローデータ!$S$12:$S$1011,H41)</f>
        <v>2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2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2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2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2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2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4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2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2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1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1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1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1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1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1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5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5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2</v>
      </c>
      <c r="H76" s="286"/>
      <c r="I76" s="286"/>
      <c r="J76" s="91">
        <f t="shared" si="2"/>
        <v>2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1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1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1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1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1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1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2</v>
      </c>
      <c r="D84" s="328"/>
      <c r="E84" s="327">
        <f>SUM(E75:F83)</f>
        <v>1</v>
      </c>
      <c r="F84" s="328"/>
      <c r="G84" s="329">
        <f>SUM(G75:I83)</f>
        <v>2</v>
      </c>
      <c r="H84" s="329"/>
      <c r="I84" s="327"/>
      <c r="J84" s="93">
        <f t="shared" si="2"/>
        <v>5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1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1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1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1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1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1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1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1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0</v>
      </c>
      <c r="M101" s="90">
        <f>SUM(M92:M100)</f>
        <v>0</v>
      </c>
      <c r="N101" s="90">
        <f>SUM(N92:N100)</f>
        <v>2</v>
      </c>
      <c r="O101" s="90">
        <f>SUM(O92:O100)</f>
        <v>0</v>
      </c>
      <c r="P101" s="90">
        <f>SUM(P92:P100)</f>
        <v>0</v>
      </c>
      <c r="Q101" s="90">
        <f t="shared" si="3"/>
        <v>2</v>
      </c>
    </row>
    <row r="102" spans="1:17" ht="14.1" customHeight="1" x14ac:dyDescent="0.15">
      <c r="A102" s="126" t="s">
        <v>50</v>
      </c>
      <c r="B102" s="127"/>
      <c r="C102" s="45">
        <f>SUM(C93:C101)</f>
        <v>2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1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1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1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1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1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1</v>
      </c>
      <c r="G118" s="66"/>
      <c r="H118" s="344" t="s">
        <v>50</v>
      </c>
      <c r="I118" s="345"/>
      <c r="J118" s="96">
        <f t="shared" ref="J118:P118" si="8">SUM(J109:J117)</f>
        <v>1</v>
      </c>
      <c r="K118" s="96">
        <f t="shared" si="8"/>
        <v>0</v>
      </c>
      <c r="L118" s="96">
        <f t="shared" si="8"/>
        <v>0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1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2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2</v>
      </c>
      <c r="I128" s="102">
        <f>COUNTIFS(ローデータ!$B$12:$B$1011,1,ローデータ!$G$12:$G$1011,$G$4,ローデータ!$K$12:$K$1011,$F$21,ローデータ!$S$12:$S$1011,$I$124,ローデータ!$H$12:$H$1011,A128)</f>
        <v>2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2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2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2</v>
      </c>
      <c r="I136" s="98">
        <f>SUM(I127:I135)</f>
        <v>2</v>
      </c>
      <c r="J136" s="96">
        <f>SUM(J127:J135)</f>
        <v>0</v>
      </c>
      <c r="K136" s="96">
        <f>SUM(K127:K135)</f>
        <v>0</v>
      </c>
      <c r="L136" s="96">
        <f t="shared" si="9"/>
        <v>2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2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2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2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2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4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2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2</v>
      </c>
      <c r="I152" s="45">
        <f t="shared" ref="I152:O152" si="15">SUM(I143:I151)</f>
        <v>0</v>
      </c>
      <c r="J152" s="45">
        <f t="shared" si="15"/>
        <v>2</v>
      </c>
      <c r="K152" s="45">
        <f t="shared" si="15"/>
        <v>0</v>
      </c>
      <c r="L152" s="45">
        <f t="shared" si="15"/>
        <v>0</v>
      </c>
      <c r="M152" s="45">
        <f t="shared" si="15"/>
        <v>2</v>
      </c>
      <c r="N152" s="45">
        <f t="shared" si="15"/>
        <v>0</v>
      </c>
      <c r="O152" s="45">
        <f t="shared" si="15"/>
        <v>0</v>
      </c>
      <c r="P152" s="45">
        <f t="shared" si="13"/>
        <v>4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2</v>
      </c>
      <c r="G159" s="285"/>
      <c r="H159" s="284">
        <f>COUNTIFS(ローデータ!$B$12:$B$1011,1,ローデータ!$G$12:$G$1011,$G$4,ローデータ!$I$12:$I$1011,$C$14,ローデータ!$K$12:$K$1011,H157)</f>
        <v>1</v>
      </c>
      <c r="I159" s="285"/>
      <c r="J159" s="284">
        <f>COUNTIFS(ローデータ!$B$12:$B$1011,1,ローデータ!$G$12:$G$1011,$G$4,ローデータ!$I$12:$I$1011,$C$14,ローデータ!$K$12:$K$1011,J157)</f>
        <v>2</v>
      </c>
      <c r="K159" s="286"/>
      <c r="L159" s="285"/>
      <c r="M159" s="45">
        <f t="shared" ref="M159:M171" si="16">SUM(F159:L159)</f>
        <v>5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2</v>
      </c>
      <c r="G171" s="285"/>
      <c r="H171" s="284">
        <f>SUM(H159:I170)</f>
        <v>1</v>
      </c>
      <c r="I171" s="285"/>
      <c r="J171" s="284">
        <f>SUM(J159:L170)</f>
        <v>2</v>
      </c>
      <c r="K171" s="286"/>
      <c r="L171" s="285"/>
      <c r="M171" s="45">
        <f t="shared" si="16"/>
        <v>5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2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2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2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2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0</v>
      </c>
      <c r="G198" s="77">
        <f>SUMIFS(ローデータ!N12:N1011,ローデータ!$B$12:$B$1011,1,ローデータ!$G$12:$G$1011,$G$4,ローデータ!$I$12:$I$1011,$C$14,ローデータ!$K$12:$K$1011,$B$21)</f>
        <v>0</v>
      </c>
      <c r="H198" s="77">
        <f>SUMIFS(ローデータ!O12:O1011,ローデータ!$B$12:$B$1011,1,ローデータ!$G$12:$G$1011,$G$4,ローデータ!$I$12:$I$1011,$C$14,ローデータ!$K$12:$K$1011,$B$21)</f>
        <v>2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2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0</v>
      </c>
      <c r="G210" s="82">
        <f t="shared" ref="G210:I210" si="19">SUM(G198:G209)</f>
        <v>0</v>
      </c>
      <c r="H210" s="82">
        <f>SUM(H198:H209)</f>
        <v>2</v>
      </c>
      <c r="I210" s="82">
        <f t="shared" si="19"/>
        <v>0</v>
      </c>
      <c r="J210" s="82">
        <f>SUM(J198:J209)</f>
        <v>0</v>
      </c>
      <c r="K210" s="105">
        <f t="shared" si="18"/>
        <v>2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1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1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1</v>
      </c>
      <c r="G228" s="45">
        <f>SUM(G216:G227)</f>
        <v>0</v>
      </c>
      <c r="H228" s="45">
        <f>SUM(H216:H227)</f>
        <v>0</v>
      </c>
      <c r="I228" s="45">
        <f t="shared" si="20"/>
        <v>1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1</v>
      </c>
      <c r="G234" s="77">
        <f>SUMIFS(ローデータ!U12:U1011,ローデータ!$B$12:$B$1011,1,ローデータ!$G$12:$G$1011,$G$4,ローデータ!$I$12:$I$1011,$C$14,ローデータ!$K$12:$K$1011,$D$21)</f>
        <v>0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1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1</v>
      </c>
      <c r="G246" s="82">
        <f t="shared" ref="G246:L246" si="22">SUM(G234:G245)</f>
        <v>0</v>
      </c>
      <c r="H246" s="82">
        <f t="shared" si="22"/>
        <v>0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1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2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2</v>
      </c>
      <c r="L254" s="45">
        <f>COUNTIFS(ローデータ!$B$12:$B$1011,1,ローデータ!$G$12:$G$1011,$G$4,ローデータ!$I$12:$I$1011,$C$14,ローデータ!$K$12:$K$1011,$F$21,ローデータ!$S$12:$S$1011,L251)</f>
        <v>2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2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2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2</v>
      </c>
      <c r="L266" s="82">
        <f>SUM(L254:L265)</f>
        <v>2</v>
      </c>
      <c r="M266" s="82">
        <f>SUM(M254:M265)</f>
        <v>0</v>
      </c>
      <c r="N266" s="82">
        <f>SUM(N254:N265)</f>
        <v>0</v>
      </c>
      <c r="O266" s="45">
        <f>SUM(L266:N266)</f>
        <v>2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2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2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4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2</v>
      </c>
      <c r="N284" s="82">
        <f t="shared" si="29"/>
        <v>0</v>
      </c>
      <c r="O284" s="82">
        <f t="shared" si="29"/>
        <v>0</v>
      </c>
      <c r="P284" s="82">
        <f t="shared" si="29"/>
        <v>2</v>
      </c>
      <c r="Q284" s="82">
        <f t="shared" si="29"/>
        <v>0</v>
      </c>
      <c r="R284" s="82">
        <f t="shared" si="29"/>
        <v>0</v>
      </c>
      <c r="S284" s="45">
        <f t="shared" si="27"/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1</v>
      </c>
      <c r="AK5" s="68">
        <v>0</v>
      </c>
      <c r="AL5" s="68">
        <v>0</v>
      </c>
      <c r="AM5" s="68">
        <v>0</v>
      </c>
      <c r="AN5" s="119">
        <v>0</v>
      </c>
      <c r="AO5" s="120">
        <v>1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2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1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13</v>
      </c>
      <c r="H4" s="133" t="s">
        <v>53</v>
      </c>
      <c r="K4" s="295">
        <f>COUNTIFS(ローデータ!B12:B1011,1,ローデータ!G12:G1011,$G$4)</f>
        <v>10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1</v>
      </c>
      <c r="C10" s="45">
        <f>COUNTIFS(ローデータ!$B$12:$B$1011,1,ローデータ!$G$12:$G$1011,$G$4,ローデータ!$H$12:$H$1011,C8)</f>
        <v>3</v>
      </c>
      <c r="D10" s="45">
        <f>COUNTIFS(ローデータ!$B$12:$B$1011,1,ローデータ!$G$12:$G$1011,$G$4,ローデータ!$H$12:$H$1011,D8)</f>
        <v>2</v>
      </c>
      <c r="E10" s="45">
        <f>COUNTIFS(ローデータ!$B$12:$B$1011,1,ローデータ!$G$12:$G$1011,$G$4,ローデータ!$H$12:$H$1011,E8)</f>
        <v>2</v>
      </c>
      <c r="F10" s="45">
        <f>COUNTIFS(ローデータ!$B$12:$B$1011,1,ローデータ!$G$12:$G$1011,$G$4,ローデータ!$H$12:$H$1011,F8)</f>
        <v>2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10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10</v>
      </c>
      <c r="D16" s="45">
        <f>SUM(B16:C16)</f>
        <v>10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6</v>
      </c>
      <c r="C23" s="285"/>
      <c r="D23" s="284">
        <f>COUNTIFS(ローデータ!$B$12:$B$1011,1,ローデータ!$G$12:$G$1011,$G$4,ローデータ!$K$12:$K$1011,D21)</f>
        <v>1</v>
      </c>
      <c r="E23" s="285"/>
      <c r="F23" s="284">
        <f>COUNTIFS(ローデータ!$B$12:$B$1011,1,ローデータ!$G$12:$G$1011,$G$4,ローデータ!$K$12:$K$1011,F21)</f>
        <v>3</v>
      </c>
      <c r="G23" s="286"/>
      <c r="H23" s="285"/>
      <c r="I23" s="45">
        <f>SUM(B23:H23)</f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0</v>
      </c>
      <c r="K29" s="73">
        <f>SUMIFS(ローデータ!N12:N1011,ローデータ!$B$12:$B$1011,1,ローデータ!$G$12:$G$1011,$G$4,ローデータ!$K$12:$K$1011,$B$21)</f>
        <v>6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6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6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6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1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1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1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3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3</v>
      </c>
      <c r="H44" s="76">
        <f>COUNTIFS(ローデータ!$B$12:$B$1011,1,ローデータ!$G$12:$G$1011,$G$4,ローデータ!$K$12:$K$1011,$F$21,ローデータ!$S$12:$S$1011,H41)</f>
        <v>3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3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2</v>
      </c>
      <c r="D50" s="78">
        <f>SUMIFS(ローデータ!O12:O1011,ローデータ!$B$12:$B$1011,1,ローデータ!$G$12:$G$1011,$G$4,ローデータ!$K$12:$K$1011,$F$21)</f>
        <v>1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3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2</v>
      </c>
      <c r="J50" s="78">
        <f>SUMIFS(ローデータ!V12:V1011,ローデータ!$B$12:$B$1011,1,ローデータ!$G$12:$G$1011,$G$4,ローデータ!$K$12:$K$1011,$F$21)</f>
        <v>1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2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5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1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1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3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3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2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2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2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2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2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2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10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10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1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1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1</v>
      </c>
      <c r="D76" s="285"/>
      <c r="E76" s="284">
        <f>COUNTIFS(ローデータ!$B$12:$B$1011,1,ローデータ!$G$12:$G$1011,$G$4,ローデータ!$H$12:$H$1011,$A$76,ローデータ!$K$12:$K$1011,E73)</f>
        <v>1</v>
      </c>
      <c r="F76" s="285"/>
      <c r="G76" s="284">
        <f>COUNTIFS(ローデータ!$B$12:$B$1011,1,ローデータ!$G$12:$G$1011,$G$4,ローデータ!$H$12:$H$1011,$A$76,ローデータ!$K$12:$K$1011,G73)</f>
        <v>1</v>
      </c>
      <c r="H76" s="286"/>
      <c r="I76" s="286"/>
      <c r="J76" s="91">
        <f t="shared" si="2"/>
        <v>3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2</v>
      </c>
      <c r="H77" s="286"/>
      <c r="I77" s="286"/>
      <c r="J77" s="91">
        <f t="shared" si="2"/>
        <v>2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2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2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2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2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6</v>
      </c>
      <c r="D84" s="328"/>
      <c r="E84" s="327">
        <f>SUM(E75:F83)</f>
        <v>1</v>
      </c>
      <c r="F84" s="328"/>
      <c r="G84" s="329">
        <f>SUM(G75:I83)</f>
        <v>3</v>
      </c>
      <c r="H84" s="329"/>
      <c r="I84" s="327"/>
      <c r="J84" s="93">
        <f t="shared" si="2"/>
        <v>10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1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1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1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1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1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1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1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1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2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2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2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2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2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2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2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2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0</v>
      </c>
      <c r="M101" s="90">
        <f>SUM(M92:M100)</f>
        <v>6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6</v>
      </c>
    </row>
    <row r="102" spans="1:17" ht="14.1" customHeight="1" x14ac:dyDescent="0.15">
      <c r="A102" s="126" t="s">
        <v>50</v>
      </c>
      <c r="B102" s="127"/>
      <c r="C102" s="45">
        <f>SUM(C93:C101)</f>
        <v>6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1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1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1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1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1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1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1</v>
      </c>
      <c r="L118" s="96">
        <f t="shared" si="8"/>
        <v>0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1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1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1</v>
      </c>
      <c r="I128" s="102">
        <f>COUNTIFS(ローデータ!$B$12:$B$1011,1,ローデータ!$G$12:$G$1011,$G$4,ローデータ!$K$12:$K$1011,$F$21,ローデータ!$S$12:$S$1011,$I$124,ローデータ!$H$12:$H$1011,A128)</f>
        <v>1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1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2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2</v>
      </c>
      <c r="I129" s="102">
        <f>COUNTIFS(ローデータ!$B$12:$B$1011,1,ローデータ!$G$12:$G$1011,$G$4,ローデータ!$K$12:$K$1011,$F$21,ローデータ!$S$12:$S$1011,$I$124,ローデータ!$H$12:$H$1011,A129)</f>
        <v>2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2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3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3</v>
      </c>
      <c r="I136" s="98">
        <f>SUM(I127:I135)</f>
        <v>3</v>
      </c>
      <c r="J136" s="96">
        <f>SUM(J127:J135)</f>
        <v>0</v>
      </c>
      <c r="K136" s="96">
        <f>SUM(K127:K135)</f>
        <v>0</v>
      </c>
      <c r="L136" s="96">
        <f t="shared" si="9"/>
        <v>3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1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1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1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1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2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2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2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2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4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2</v>
      </c>
      <c r="E152" s="45">
        <f>SUM(E143:E151)</f>
        <v>1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3</v>
      </c>
      <c r="I152" s="45">
        <f t="shared" ref="I152:O152" si="15">SUM(I143:I151)</f>
        <v>0</v>
      </c>
      <c r="J152" s="45">
        <f t="shared" si="15"/>
        <v>2</v>
      </c>
      <c r="K152" s="45">
        <f t="shared" si="15"/>
        <v>1</v>
      </c>
      <c r="L152" s="45">
        <f t="shared" si="15"/>
        <v>0</v>
      </c>
      <c r="M152" s="45">
        <f t="shared" si="15"/>
        <v>2</v>
      </c>
      <c r="N152" s="45">
        <f t="shared" si="15"/>
        <v>0</v>
      </c>
      <c r="O152" s="45">
        <f t="shared" si="15"/>
        <v>0</v>
      </c>
      <c r="P152" s="45">
        <f t="shared" si="13"/>
        <v>5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6</v>
      </c>
      <c r="G159" s="285"/>
      <c r="H159" s="284">
        <f>COUNTIFS(ローデータ!$B$12:$B$1011,1,ローデータ!$G$12:$G$1011,$G$4,ローデータ!$I$12:$I$1011,$C$14,ローデータ!$K$12:$K$1011,H157)</f>
        <v>1</v>
      </c>
      <c r="I159" s="285"/>
      <c r="J159" s="284">
        <f>COUNTIFS(ローデータ!$B$12:$B$1011,1,ローデータ!$G$12:$G$1011,$G$4,ローデータ!$I$12:$I$1011,$C$14,ローデータ!$K$12:$K$1011,J157)</f>
        <v>3</v>
      </c>
      <c r="K159" s="286"/>
      <c r="L159" s="285"/>
      <c r="M159" s="45">
        <f t="shared" ref="M159:M171" si="16">SUM(F159:L159)</f>
        <v>10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6</v>
      </c>
      <c r="G171" s="285"/>
      <c r="H171" s="284">
        <f>SUM(H159:I170)</f>
        <v>1</v>
      </c>
      <c r="I171" s="285"/>
      <c r="J171" s="284">
        <f>SUM(J159:L170)</f>
        <v>3</v>
      </c>
      <c r="K171" s="286"/>
      <c r="L171" s="285"/>
      <c r="M171" s="45">
        <f t="shared" si="16"/>
        <v>10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6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6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6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6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0</v>
      </c>
      <c r="G198" s="77">
        <f>SUMIFS(ローデータ!N12:N1011,ローデータ!$B$12:$B$1011,1,ローデータ!$G$12:$G$1011,$G$4,ローデータ!$I$12:$I$1011,$C$14,ローデータ!$K$12:$K$1011,$B$21)</f>
        <v>6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6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0</v>
      </c>
      <c r="G210" s="82">
        <f t="shared" ref="G210:I210" si="19">SUM(G198:G209)</f>
        <v>6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6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1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1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1</v>
      </c>
      <c r="G228" s="45">
        <f>SUM(G216:G227)</f>
        <v>0</v>
      </c>
      <c r="H228" s="45">
        <f>SUM(H216:H227)</f>
        <v>0</v>
      </c>
      <c r="I228" s="45">
        <f t="shared" si="20"/>
        <v>1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1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1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1</v>
      </c>
      <c r="H246" s="82">
        <f t="shared" si="22"/>
        <v>0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1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3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3</v>
      </c>
      <c r="L254" s="45">
        <f>COUNTIFS(ローデータ!$B$12:$B$1011,1,ローデータ!$G$12:$G$1011,$G$4,ローデータ!$I$12:$I$1011,$C$14,ローデータ!$K$12:$K$1011,$F$21,ローデータ!$S$12:$S$1011,L251)</f>
        <v>3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3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3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3</v>
      </c>
      <c r="L266" s="82">
        <f>SUM(L254:L265)</f>
        <v>3</v>
      </c>
      <c r="M266" s="82">
        <f>SUM(M254:M265)</f>
        <v>0</v>
      </c>
      <c r="N266" s="82">
        <f>SUM(N254:N265)</f>
        <v>0</v>
      </c>
      <c r="O266" s="45">
        <f>SUM(L266:N266)</f>
        <v>3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2</v>
      </c>
      <c r="N272" s="82">
        <f>SUMIFS(ローデータ!$V$12:$V$1011,ローデータ!$B$12:$B$1011,1,ローデータ!$G$12:$G$1011,$G$4,ローデータ!$I$12:$I$1011,$C$14,ローデータ!$K$12:$K$1011,$F$21)</f>
        <v>1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2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5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2</v>
      </c>
      <c r="N284" s="82">
        <f t="shared" si="29"/>
        <v>1</v>
      </c>
      <c r="O284" s="82">
        <f t="shared" si="29"/>
        <v>0</v>
      </c>
      <c r="P284" s="82">
        <f t="shared" si="29"/>
        <v>2</v>
      </c>
      <c r="Q284" s="82">
        <f t="shared" si="29"/>
        <v>0</v>
      </c>
      <c r="R284" s="82">
        <f t="shared" si="29"/>
        <v>0</v>
      </c>
      <c r="S284" s="45">
        <f t="shared" si="27"/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1</v>
      </c>
      <c r="Q5" s="68">
        <v>0</v>
      </c>
      <c r="R5" s="68">
        <v>0</v>
      </c>
      <c r="S5" s="68">
        <v>0</v>
      </c>
      <c r="T5" s="119">
        <v>0</v>
      </c>
      <c r="U5" s="120">
        <v>2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3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1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14</v>
      </c>
      <c r="H4" s="133" t="s">
        <v>53</v>
      </c>
      <c r="K4" s="295">
        <f>COUNTIFS(ローデータ!B12:B1011,1,ローデータ!G12:G1011,$G$4)</f>
        <v>12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3</v>
      </c>
      <c r="D10" s="45">
        <f>COUNTIFS(ローデータ!$B$12:$B$1011,1,ローデータ!$G$12:$G$1011,$G$4,ローデータ!$H$12:$H$1011,D8)</f>
        <v>3</v>
      </c>
      <c r="E10" s="45">
        <f>COUNTIFS(ローデータ!$B$12:$B$1011,1,ローデータ!$G$12:$G$1011,$G$4,ローデータ!$H$12:$H$1011,E8)</f>
        <v>6</v>
      </c>
      <c r="F10" s="45">
        <f>COUNTIFS(ローデータ!$B$12:$B$1011,1,ローデータ!$G$12:$G$1011,$G$4,ローデータ!$H$12:$H$1011,F8)</f>
        <v>0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12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12</v>
      </c>
      <c r="D16" s="45">
        <f>SUM(B16:C16)</f>
        <v>12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2</v>
      </c>
      <c r="C23" s="285"/>
      <c r="D23" s="284">
        <f>COUNTIFS(ローデータ!$B$12:$B$1011,1,ローデータ!$G$12:$G$1011,$G$4,ローデータ!$K$12:$K$1011,D21)</f>
        <v>5</v>
      </c>
      <c r="E23" s="285"/>
      <c r="F23" s="284">
        <f>COUNTIFS(ローデータ!$B$12:$B$1011,1,ローデータ!$G$12:$G$1011,$G$4,ローデータ!$K$12:$K$1011,F21)</f>
        <v>5</v>
      </c>
      <c r="G23" s="286"/>
      <c r="H23" s="285"/>
      <c r="I23" s="45">
        <f>SUM(B23:H23)</f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1</v>
      </c>
      <c r="K29" s="73">
        <f>SUMIFS(ローデータ!N12:N1011,ローデータ!$B$12:$B$1011,1,ローデータ!$G$12:$G$1011,$G$4,ローデータ!$K$12:$K$1011,$B$21)</f>
        <v>1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2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1</v>
      </c>
      <c r="C30" s="45">
        <f>COUNTIFS(ローデータ!$B$12:$B$1011,1,ローデータ!$G$12:$G$1011,$G$4,ローデータ!$K$12:$K$1011,$B$21,ローデータ!$L$12:$L$1011,C27)</f>
        <v>1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2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5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5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3</v>
      </c>
      <c r="L36" s="45">
        <f>SUMIFS(ローデータ!V12:V1011,ローデータ!$B$12:$B$1011,1,ローデータ!$G$12:$G$1011,$G$4,ローデータ!$K$12:$K$1011,$D$21)</f>
        <v>2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1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5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5</v>
      </c>
      <c r="H44" s="76">
        <f>COUNTIFS(ローデータ!$B$12:$B$1011,1,ローデータ!$G$12:$G$1011,$G$4,ローデータ!$K$12:$K$1011,$F$21,ローデータ!$S$12:$S$1011,H41)</f>
        <v>5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5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5</v>
      </c>
      <c r="D50" s="78">
        <f>SUMIFS(ローデータ!O12:O1011,ローデータ!$B$12:$B$1011,1,ローデータ!$G$12:$G$1011,$G$4,ローデータ!$K$12:$K$1011,$F$21)</f>
        <v>1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6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5</v>
      </c>
      <c r="J50" s="78">
        <f>SUMIFS(ローデータ!V12:V1011,ローデータ!$B$12:$B$1011,1,ローデータ!$G$12:$G$1011,$G$4,ローデータ!$K$12:$K$1011,$F$21)</f>
        <v>2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7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3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3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3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3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6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6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0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12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12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2</v>
      </c>
      <c r="F76" s="285"/>
      <c r="G76" s="284">
        <f>COUNTIFS(ローデータ!$B$12:$B$1011,1,ローデータ!$G$12:$G$1011,$G$4,ローデータ!$H$12:$H$1011,$A$76,ローデータ!$K$12:$K$1011,G73)</f>
        <v>1</v>
      </c>
      <c r="H76" s="286"/>
      <c r="I76" s="286"/>
      <c r="J76" s="91">
        <f t="shared" si="2"/>
        <v>3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1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2</v>
      </c>
      <c r="H77" s="286"/>
      <c r="I77" s="286"/>
      <c r="J77" s="91">
        <f t="shared" si="2"/>
        <v>3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1</v>
      </c>
      <c r="D78" s="285"/>
      <c r="E78" s="284">
        <f>COUNTIFS(ローデータ!$B$12:$B$1011,1,ローデータ!$G$12:$G$1011,$G$4,ローデータ!$H$12:$H$1011,$A$78,ローデータ!$K$12:$K$1011,E73)</f>
        <v>3</v>
      </c>
      <c r="F78" s="285"/>
      <c r="G78" s="284">
        <f>COUNTIFS(ローデータ!$B$12:$B$1011,1,ローデータ!$G$12:$G$1011,$G$4,ローデータ!$H$12:$H$1011,$A$78,ローデータ!$K$12:$K$1011,G73)</f>
        <v>2</v>
      </c>
      <c r="H78" s="286"/>
      <c r="I78" s="286"/>
      <c r="J78" s="91">
        <f t="shared" si="2"/>
        <v>6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0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2</v>
      </c>
      <c r="D84" s="328"/>
      <c r="E84" s="327">
        <f>SUM(E75:F83)</f>
        <v>5</v>
      </c>
      <c r="F84" s="328"/>
      <c r="G84" s="329">
        <f>SUM(G75:I83)</f>
        <v>5</v>
      </c>
      <c r="H84" s="329"/>
      <c r="I84" s="327"/>
      <c r="J84" s="93">
        <f t="shared" si="2"/>
        <v>12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1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1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1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1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1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1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1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1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1</v>
      </c>
      <c r="M101" s="90">
        <f>SUM(M92:M100)</f>
        <v>1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2</v>
      </c>
    </row>
    <row r="102" spans="1:17" ht="14.1" customHeight="1" x14ac:dyDescent="0.15">
      <c r="A102" s="126" t="s">
        <v>50</v>
      </c>
      <c r="B102" s="127"/>
      <c r="C102" s="45">
        <f>SUM(C93:C101)</f>
        <v>1</v>
      </c>
      <c r="D102" s="45">
        <f>SUM(D93:D101)</f>
        <v>1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2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2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2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1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3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3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3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1</v>
      </c>
      <c r="L112" s="96">
        <f>SUMIFS(ローデータ!$V$12:$V$1011,ローデータ!$B$12:$B$1011,1,ローデータ!$G$12:$G$1011,$G$4,ローデータ!$K$12:$K$1011,$D$21,ローデータ!$H$12:$H$1011,H112)</f>
        <v>2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3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5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5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3</v>
      </c>
      <c r="L118" s="96">
        <f t="shared" si="8"/>
        <v>2</v>
      </c>
      <c r="M118" s="96">
        <f t="shared" si="8"/>
        <v>0</v>
      </c>
      <c r="N118" s="96">
        <f t="shared" si="8"/>
        <v>0</v>
      </c>
      <c r="O118" s="96">
        <f t="shared" si="8"/>
        <v>1</v>
      </c>
      <c r="P118" s="96">
        <f t="shared" si="8"/>
        <v>0</v>
      </c>
      <c r="Q118" s="96">
        <f t="shared" si="5"/>
        <v>6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1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1</v>
      </c>
      <c r="I128" s="102">
        <f>COUNTIFS(ローデータ!$B$12:$B$1011,1,ローデータ!$G$12:$G$1011,$G$4,ローデータ!$K$12:$K$1011,$F$21,ローデータ!$S$12:$S$1011,$I$124,ローデータ!$H$12:$H$1011,A128)</f>
        <v>1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1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2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2</v>
      </c>
      <c r="I129" s="102">
        <f>COUNTIFS(ローデータ!$B$12:$B$1011,1,ローデータ!$G$12:$G$1011,$G$4,ローデータ!$K$12:$K$1011,$F$21,ローデータ!$S$12:$S$1011,$I$124,ローデータ!$H$12:$H$1011,A129)</f>
        <v>2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2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2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2</v>
      </c>
      <c r="I130" s="102">
        <f>COUNTIFS(ローデータ!$B$12:$B$1011,1,ローデータ!$G$12:$G$1011,$G$4,ローデータ!$K$12:$K$1011,$F$21,ローデータ!$S$12:$S$1011,$I$124,ローデータ!$H$12:$H$1011,A130)</f>
        <v>2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2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5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5</v>
      </c>
      <c r="I136" s="98">
        <f>SUM(I127:I135)</f>
        <v>5</v>
      </c>
      <c r="J136" s="96">
        <f>SUM(J127:J135)</f>
        <v>0</v>
      </c>
      <c r="K136" s="96">
        <f>SUM(K127:K135)</f>
        <v>0</v>
      </c>
      <c r="L136" s="96">
        <f t="shared" si="9"/>
        <v>5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1</v>
      </c>
      <c r="E144" s="78">
        <f>SUMIFS(ローデータ!$O$12:$O$1011,ローデータ!$B$12:$B$1011,1,ローデータ!$G$12:$G$1011,$G$4,ローデータ!$K$12:$K$1011,$F$21,ローデータ!$H$12:$H$1011,A144)</f>
        <v>1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2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1</v>
      </c>
      <c r="K144" s="78">
        <f>SUMIFS(ローデータ!$V$12:$V$1011,ローデータ!$B$12:$B$1011,1,ローデータ!$G$12:$G$1011,$G$4,ローデータ!$K$12:$K$1011,$F$21,ローデータ!$H$12:$H$1011,A144)</f>
        <v>1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2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2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2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2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2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2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2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2</v>
      </c>
      <c r="K146" s="78">
        <f>SUMIFS(ローデータ!$V$12:$V$1011,ローデータ!$B$12:$B$1011,1,ローデータ!$G$12:$G$1011,$G$4,ローデータ!$K$12:$K$1011,$F$21,ローデータ!$H$12:$H$1011,A146)</f>
        <v>1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3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5</v>
      </c>
      <c r="E152" s="45">
        <f>SUM(E143:E151)</f>
        <v>1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6</v>
      </c>
      <c r="I152" s="45">
        <f t="shared" ref="I152:O152" si="15">SUM(I143:I151)</f>
        <v>0</v>
      </c>
      <c r="J152" s="45">
        <f t="shared" si="15"/>
        <v>5</v>
      </c>
      <c r="K152" s="45">
        <f t="shared" si="15"/>
        <v>2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0</v>
      </c>
      <c r="P152" s="45">
        <f t="shared" si="13"/>
        <v>7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2</v>
      </c>
      <c r="G159" s="285"/>
      <c r="H159" s="284">
        <f>COUNTIFS(ローデータ!$B$12:$B$1011,1,ローデータ!$G$12:$G$1011,$G$4,ローデータ!$I$12:$I$1011,$C$14,ローデータ!$K$12:$K$1011,H157)</f>
        <v>5</v>
      </c>
      <c r="I159" s="285"/>
      <c r="J159" s="284">
        <f>COUNTIFS(ローデータ!$B$12:$B$1011,1,ローデータ!$G$12:$G$1011,$G$4,ローデータ!$I$12:$I$1011,$C$14,ローデータ!$K$12:$K$1011,J157)</f>
        <v>5</v>
      </c>
      <c r="K159" s="286"/>
      <c r="L159" s="285"/>
      <c r="M159" s="45">
        <f t="shared" ref="M159:M171" si="16">SUM(F159:L159)</f>
        <v>12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2</v>
      </c>
      <c r="G171" s="285"/>
      <c r="H171" s="284">
        <f>SUM(H159:I170)</f>
        <v>5</v>
      </c>
      <c r="I171" s="285"/>
      <c r="J171" s="284">
        <f>SUM(J159:L170)</f>
        <v>5</v>
      </c>
      <c r="K171" s="286"/>
      <c r="L171" s="285"/>
      <c r="M171" s="45">
        <f t="shared" si="16"/>
        <v>12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1</v>
      </c>
      <c r="G179" s="45">
        <f>COUNTIFS(ローデータ!$B$12:$B$1011,1,ローデータ!$G$12:$G$1011,$G$4,ローデータ!$I$12:$I$1011,$C$14,ローデータ!$K$12:$K$1011,$B$21,ローデータ!$L$12:$L$1011,G176)</f>
        <v>1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2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1</v>
      </c>
      <c r="G191" s="45">
        <f>SUM(G179:G190)</f>
        <v>1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2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1</v>
      </c>
      <c r="G198" s="77">
        <f>SUMIFS(ローデータ!N12:N1011,ローデータ!$B$12:$B$1011,1,ローデータ!$G$12:$G$1011,$G$4,ローデータ!$I$12:$I$1011,$C$14,ローデータ!$K$12:$K$1011,$B$21)</f>
        <v>1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2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1</v>
      </c>
      <c r="G210" s="82">
        <f t="shared" ref="G210:I210" si="19">SUM(G198:G209)</f>
        <v>1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2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5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5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5</v>
      </c>
      <c r="G228" s="45">
        <f>SUM(G216:G227)</f>
        <v>0</v>
      </c>
      <c r="H228" s="45">
        <f>SUM(H216:H227)</f>
        <v>0</v>
      </c>
      <c r="I228" s="45">
        <f t="shared" si="20"/>
        <v>5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3</v>
      </c>
      <c r="H234" s="77">
        <f>SUMIFS(ローデータ!V12:V1011,ローデータ!$B$12:$B$1011,1,ローデータ!$G$12:$G$1011,$G$4,ローデータ!$I$12:$I$1011,$C$14,ローデータ!$K$12:$K$1011,$D$21)</f>
        <v>2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1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6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3</v>
      </c>
      <c r="H246" s="82">
        <f t="shared" si="22"/>
        <v>2</v>
      </c>
      <c r="I246" s="82">
        <f>SUM(I234:I245)</f>
        <v>0</v>
      </c>
      <c r="J246" s="82">
        <f t="shared" si="22"/>
        <v>0</v>
      </c>
      <c r="K246" s="82">
        <f>SUM(K234:K245)</f>
        <v>1</v>
      </c>
      <c r="L246" s="82">
        <f t="shared" si="22"/>
        <v>0</v>
      </c>
      <c r="M246" s="45">
        <f t="shared" si="21"/>
        <v>6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5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5</v>
      </c>
      <c r="L254" s="45">
        <f>COUNTIFS(ローデータ!$B$12:$B$1011,1,ローデータ!$G$12:$G$1011,$G$4,ローデータ!$I$12:$I$1011,$C$14,ローデータ!$K$12:$K$1011,$F$21,ローデータ!$S$12:$S$1011,L251)</f>
        <v>5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5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5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5</v>
      </c>
      <c r="L266" s="82">
        <f>SUM(L254:L265)</f>
        <v>5</v>
      </c>
      <c r="M266" s="82">
        <f>SUM(M254:M265)</f>
        <v>0</v>
      </c>
      <c r="N266" s="82">
        <f>SUM(N254:N265)</f>
        <v>0</v>
      </c>
      <c r="O266" s="45">
        <f>SUM(L266:N266)</f>
        <v>5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5</v>
      </c>
      <c r="N272" s="82">
        <f>SUMIFS(ローデータ!$V$12:$V$1011,ローデータ!$B$12:$B$1011,1,ローデータ!$G$12:$G$1011,$G$4,ローデータ!$I$12:$I$1011,$C$14,ローデータ!$K$12:$K$1011,$F$21)</f>
        <v>2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7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5</v>
      </c>
      <c r="N284" s="82">
        <f t="shared" si="29"/>
        <v>2</v>
      </c>
      <c r="O284" s="82">
        <f t="shared" si="29"/>
        <v>0</v>
      </c>
      <c r="P284" s="82">
        <f t="shared" si="29"/>
        <v>0</v>
      </c>
      <c r="Q284" s="82">
        <f t="shared" si="29"/>
        <v>0</v>
      </c>
      <c r="R284" s="82">
        <f t="shared" si="29"/>
        <v>0</v>
      </c>
      <c r="S284" s="45">
        <f t="shared" si="27"/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3</v>
      </c>
      <c r="Q5" s="68">
        <v>0</v>
      </c>
      <c r="R5" s="68">
        <v>0</v>
      </c>
      <c r="S5" s="68">
        <v>0</v>
      </c>
      <c r="T5" s="119">
        <v>0</v>
      </c>
      <c r="U5" s="120">
        <v>1</v>
      </c>
      <c r="V5" s="68">
        <v>0</v>
      </c>
      <c r="W5" s="68">
        <v>0</v>
      </c>
      <c r="X5" s="68">
        <v>0</v>
      </c>
      <c r="Y5" s="119">
        <v>0</v>
      </c>
      <c r="Z5" s="120">
        <v>1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5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1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1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2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1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1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15</v>
      </c>
      <c r="H4" s="133" t="s">
        <v>53</v>
      </c>
      <c r="K4" s="295">
        <f>COUNTIFS(ローデータ!B12:B1011,1,ローデータ!G12:G1011,$G$4)</f>
        <v>7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2</v>
      </c>
      <c r="D10" s="45">
        <f>COUNTIFS(ローデータ!$B$12:$B$1011,1,ローデータ!$G$12:$G$1011,$G$4,ローデータ!$H$12:$H$1011,D8)</f>
        <v>2</v>
      </c>
      <c r="E10" s="45">
        <f>COUNTIFS(ローデータ!$B$12:$B$1011,1,ローデータ!$G$12:$G$1011,$G$4,ローデータ!$H$12:$H$1011,E8)</f>
        <v>2</v>
      </c>
      <c r="F10" s="45">
        <f>COUNTIFS(ローデータ!$B$12:$B$1011,1,ローデータ!$G$12:$G$1011,$G$4,ローデータ!$H$12:$H$1011,F8)</f>
        <v>1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7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7</v>
      </c>
      <c r="D16" s="45">
        <f>SUM(B16:C16)</f>
        <v>7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2</v>
      </c>
      <c r="C23" s="285"/>
      <c r="D23" s="284">
        <f>COUNTIFS(ローデータ!$B$12:$B$1011,1,ローデータ!$G$12:$G$1011,$G$4,ローデータ!$K$12:$K$1011,D21)</f>
        <v>3</v>
      </c>
      <c r="E23" s="285"/>
      <c r="F23" s="284">
        <f>COUNTIFS(ローデータ!$B$12:$B$1011,1,ローデータ!$G$12:$G$1011,$G$4,ローデータ!$K$12:$K$1011,F21)</f>
        <v>2</v>
      </c>
      <c r="G23" s="286"/>
      <c r="H23" s="285"/>
      <c r="I23" s="45">
        <f>SUM(B23:H23)</f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0</v>
      </c>
      <c r="K29" s="73">
        <f>SUMIFS(ローデータ!N12:N1011,ローデータ!$B$12:$B$1011,1,ローデータ!$G$12:$G$1011,$G$4,ローデータ!$K$12:$K$1011,$B$21)</f>
        <v>3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3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2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2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2</v>
      </c>
      <c r="C36" s="45">
        <f>COUNTIFS(ローデータ!$B$12:$B$1011,1,ローデータ!$G$12:$G$1011,$G$4,ローデータ!$K$12:$K$1011,$D$21,ローデータ!$S$12:$S$1011,C34)</f>
        <v>1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3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3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2</v>
      </c>
      <c r="O36" s="45">
        <f>SUMIFS(ローデータ!Y12:Y1011,ローデータ!$B$12:$B$1011,1,ローデータ!$G$12:$G$1011,$G$4,ローデータ!$K$12:$K$1011,$D$21)</f>
        <v>2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2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2</v>
      </c>
      <c r="H44" s="76">
        <f>COUNTIFS(ローデータ!$B$12:$B$1011,1,ローデータ!$G$12:$G$1011,$G$4,ローデータ!$K$12:$K$1011,$F$21,ローデータ!$S$12:$S$1011,H41)</f>
        <v>2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2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2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2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1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1</v>
      </c>
      <c r="O50" s="82">
        <f>SUM(H50:N50)</f>
        <v>2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2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2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2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2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2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2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1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1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7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7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1</v>
      </c>
      <c r="F76" s="285"/>
      <c r="G76" s="284">
        <f>COUNTIFS(ローデータ!$B$12:$B$1011,1,ローデータ!$G$12:$G$1011,$G$4,ローデータ!$H$12:$H$1011,$A$76,ローデータ!$K$12:$K$1011,G73)</f>
        <v>1</v>
      </c>
      <c r="H76" s="286"/>
      <c r="I76" s="286"/>
      <c r="J76" s="91">
        <f t="shared" si="2"/>
        <v>2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1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1</v>
      </c>
      <c r="H77" s="286"/>
      <c r="I77" s="286"/>
      <c r="J77" s="91">
        <f t="shared" si="2"/>
        <v>2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1</v>
      </c>
      <c r="D78" s="285"/>
      <c r="E78" s="284">
        <f>COUNTIFS(ローデータ!$B$12:$B$1011,1,ローデータ!$G$12:$G$1011,$G$4,ローデータ!$H$12:$H$1011,$A$78,ローデータ!$K$12:$K$1011,E73)</f>
        <v>1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2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1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1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2</v>
      </c>
      <c r="D84" s="328"/>
      <c r="E84" s="327">
        <f>SUM(E75:F83)</f>
        <v>3</v>
      </c>
      <c r="F84" s="328"/>
      <c r="G84" s="329">
        <f>SUM(G75:I83)</f>
        <v>2</v>
      </c>
      <c r="H84" s="329"/>
      <c r="I84" s="327"/>
      <c r="J84" s="93">
        <f t="shared" si="2"/>
        <v>7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2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2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1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1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1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1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1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1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0</v>
      </c>
      <c r="M101" s="90">
        <f>SUM(M92:M100)</f>
        <v>3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3</v>
      </c>
    </row>
    <row r="102" spans="1:17" ht="14.1" customHeight="1" x14ac:dyDescent="0.15">
      <c r="A102" s="126" t="s">
        <v>50</v>
      </c>
      <c r="B102" s="127"/>
      <c r="C102" s="45">
        <f>SUM(C93:C101)</f>
        <v>2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1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1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1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1</v>
      </c>
      <c r="O110" s="96">
        <f>SUMIFS(ローデータ!$Y$12:$Y$1011,ローデータ!$B$12:$B$1011,1,ローデータ!$G$12:$G$1011,$G$4,ローデータ!$K$12:$K$1011,$D$21,ローデータ!$H$12:$H$1011,H110)</f>
        <v>1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3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1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1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1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1</v>
      </c>
      <c r="O112" s="96">
        <f>SUMIFS(ローデータ!$Y$12:$Y$1011,ローデータ!$B$12:$B$1011,1,ローデータ!$G$12:$G$1011,$G$4,ローデータ!$K$12:$K$1011,$D$21,ローデータ!$H$12:$H$1011,H112)</f>
        <v>1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3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1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1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1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1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2</v>
      </c>
      <c r="D118" s="96">
        <f t="shared" ref="D118:E118" si="7">SUM(D109:D117)</f>
        <v>1</v>
      </c>
      <c r="E118" s="96">
        <f t="shared" si="7"/>
        <v>0</v>
      </c>
      <c r="F118" s="96">
        <f>SUM(C118:E118)</f>
        <v>3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3</v>
      </c>
      <c r="L118" s="96">
        <f t="shared" si="8"/>
        <v>0</v>
      </c>
      <c r="M118" s="96">
        <f t="shared" si="8"/>
        <v>0</v>
      </c>
      <c r="N118" s="96">
        <f t="shared" si="8"/>
        <v>2</v>
      </c>
      <c r="O118" s="96">
        <f t="shared" si="8"/>
        <v>2</v>
      </c>
      <c r="P118" s="96">
        <f t="shared" si="8"/>
        <v>0</v>
      </c>
      <c r="Q118" s="96">
        <f t="shared" si="5"/>
        <v>7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1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1</v>
      </c>
      <c r="I128" s="102">
        <f>COUNTIFS(ローデータ!$B$12:$B$1011,1,ローデータ!$G$12:$G$1011,$G$4,ローデータ!$K$12:$K$1011,$F$21,ローデータ!$S$12:$S$1011,$I$124,ローデータ!$H$12:$H$1011,A128)</f>
        <v>1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1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1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1</v>
      </c>
      <c r="I129" s="102">
        <f>COUNTIFS(ローデータ!$B$12:$B$1011,1,ローデータ!$G$12:$G$1011,$G$4,ローデータ!$K$12:$K$1011,$F$21,ローデータ!$S$12:$S$1011,$I$124,ローデータ!$H$12:$H$1011,A129)</f>
        <v>1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1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2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2</v>
      </c>
      <c r="I136" s="98">
        <f>SUM(I127:I135)</f>
        <v>2</v>
      </c>
      <c r="J136" s="96">
        <f>SUM(J127:J135)</f>
        <v>0</v>
      </c>
      <c r="K136" s="96">
        <f>SUM(K127:K135)</f>
        <v>0</v>
      </c>
      <c r="L136" s="96">
        <f t="shared" si="9"/>
        <v>2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1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1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1</v>
      </c>
      <c r="P144" s="45">
        <f t="shared" si="13"/>
        <v>1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1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1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1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1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2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2</v>
      </c>
      <c r="I152" s="45">
        <f t="shared" ref="I152:O152" si="15">SUM(I143:I151)</f>
        <v>0</v>
      </c>
      <c r="J152" s="45">
        <f t="shared" si="15"/>
        <v>1</v>
      </c>
      <c r="K152" s="45">
        <f t="shared" si="15"/>
        <v>0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1</v>
      </c>
      <c r="P152" s="45">
        <f t="shared" si="13"/>
        <v>2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2</v>
      </c>
      <c r="G159" s="285"/>
      <c r="H159" s="284">
        <f>COUNTIFS(ローデータ!$B$12:$B$1011,1,ローデータ!$G$12:$G$1011,$G$4,ローデータ!$I$12:$I$1011,$C$14,ローデータ!$K$12:$K$1011,H157)</f>
        <v>3</v>
      </c>
      <c r="I159" s="285"/>
      <c r="J159" s="284">
        <f>COUNTIFS(ローデータ!$B$12:$B$1011,1,ローデータ!$G$12:$G$1011,$G$4,ローデータ!$I$12:$I$1011,$C$14,ローデータ!$K$12:$K$1011,J157)</f>
        <v>2</v>
      </c>
      <c r="K159" s="286"/>
      <c r="L159" s="285"/>
      <c r="M159" s="45">
        <f t="shared" ref="M159:M171" si="16">SUM(F159:L159)</f>
        <v>7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2</v>
      </c>
      <c r="G171" s="285"/>
      <c r="H171" s="284">
        <f>SUM(H159:I170)</f>
        <v>3</v>
      </c>
      <c r="I171" s="285"/>
      <c r="J171" s="284">
        <f>SUM(J159:L170)</f>
        <v>2</v>
      </c>
      <c r="K171" s="286"/>
      <c r="L171" s="285"/>
      <c r="M171" s="45">
        <f t="shared" si="16"/>
        <v>7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2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2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2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2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0</v>
      </c>
      <c r="G198" s="77">
        <f>SUMIFS(ローデータ!N12:N1011,ローデータ!$B$12:$B$1011,1,ローデータ!$G$12:$G$1011,$G$4,ローデータ!$I$12:$I$1011,$C$14,ローデータ!$K$12:$K$1011,$B$21)</f>
        <v>3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3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0</v>
      </c>
      <c r="G210" s="82">
        <f t="shared" ref="G210:I210" si="19">SUM(G198:G209)</f>
        <v>3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3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2</v>
      </c>
      <c r="G216" s="45">
        <f>COUNTIFS(ローデータ!$B$12:$B$1011,1,ローデータ!$G$12:$G$1011,$G$4,ローデータ!$I$12:$I$1011,$C$14,ローデータ!$K$12:$K$1011,$D$21,ローデータ!$S$12:$S$1011,G214)</f>
        <v>1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3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2</v>
      </c>
      <c r="G228" s="45">
        <f>SUM(G216:G227)</f>
        <v>1</v>
      </c>
      <c r="H228" s="45">
        <f>SUM(H216:H227)</f>
        <v>0</v>
      </c>
      <c r="I228" s="45">
        <f t="shared" si="20"/>
        <v>3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3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2</v>
      </c>
      <c r="K234" s="77">
        <f>SUMIFS(ローデータ!Y12:Y1011,ローデータ!$B$12:$B$1011,1,ローデータ!$G$12:$G$1011,$G$4,ローデータ!$I$12:$I$1011,$C$14,ローデータ!$K$12:$K$1011,$D$21)</f>
        <v>2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7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3</v>
      </c>
      <c r="H246" s="82">
        <f t="shared" si="22"/>
        <v>0</v>
      </c>
      <c r="I246" s="82">
        <f>SUM(I234:I245)</f>
        <v>0</v>
      </c>
      <c r="J246" s="82">
        <f t="shared" si="22"/>
        <v>2</v>
      </c>
      <c r="K246" s="82">
        <f>SUM(K234:K245)</f>
        <v>2</v>
      </c>
      <c r="L246" s="82">
        <f t="shared" si="22"/>
        <v>0</v>
      </c>
      <c r="M246" s="45">
        <f t="shared" si="21"/>
        <v>7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2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2</v>
      </c>
      <c r="L254" s="45">
        <f>COUNTIFS(ローデータ!$B$12:$B$1011,1,ローデータ!$G$12:$G$1011,$G$4,ローデータ!$I$12:$I$1011,$C$14,ローデータ!$K$12:$K$1011,$F$21,ローデータ!$S$12:$S$1011,L251)</f>
        <v>2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2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2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2</v>
      </c>
      <c r="L266" s="82">
        <f>SUM(L254:L265)</f>
        <v>2</v>
      </c>
      <c r="M266" s="82">
        <f>SUM(M254:M265)</f>
        <v>0</v>
      </c>
      <c r="N266" s="82">
        <f>SUM(N254:N265)</f>
        <v>0</v>
      </c>
      <c r="O266" s="45">
        <f>SUM(L266:N266)</f>
        <v>2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1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1</v>
      </c>
      <c r="S272" s="45">
        <f>SUM(L272:R272)</f>
        <v>2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1</v>
      </c>
      <c r="N284" s="82">
        <f t="shared" si="29"/>
        <v>0</v>
      </c>
      <c r="O284" s="82">
        <f t="shared" si="29"/>
        <v>0</v>
      </c>
      <c r="P284" s="82">
        <f t="shared" si="29"/>
        <v>0</v>
      </c>
      <c r="Q284" s="82">
        <f t="shared" si="29"/>
        <v>0</v>
      </c>
      <c r="R284" s="82">
        <f t="shared" si="29"/>
        <v>1</v>
      </c>
      <c r="S284" s="45">
        <f t="shared" si="27"/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B38" sqref="B38"/>
    </sheetView>
  </sheetViews>
  <sheetFormatPr defaultRowHeight="13.5" x14ac:dyDescent="0.15"/>
  <cols>
    <col min="1" max="1" width="6.625" style="15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A3" s="112"/>
      <c r="B3" s="108" t="s">
        <v>46</v>
      </c>
      <c r="C3" s="284" t="str">
        <f>ローデータ!B2</f>
        <v>東成区</v>
      </c>
      <c r="D3" s="286"/>
      <c r="E3" s="286"/>
      <c r="F3" s="285"/>
    </row>
    <row r="4" spans="1:20" ht="18" customHeight="1" x14ac:dyDescent="0.15">
      <c r="A4" s="112"/>
      <c r="B4" s="299" t="s">
        <v>47</v>
      </c>
      <c r="C4" s="109" t="s">
        <v>3</v>
      </c>
      <c r="D4" s="109" t="s">
        <v>4</v>
      </c>
      <c r="E4" s="109" t="s">
        <v>5</v>
      </c>
      <c r="F4" s="109" t="s">
        <v>8</v>
      </c>
    </row>
    <row r="5" spans="1:20" ht="15.95" customHeight="1" x14ac:dyDescent="0.15">
      <c r="A5" s="112"/>
      <c r="B5" s="299"/>
      <c r="C5" s="113" t="str">
        <f>ローデータ!B4</f>
        <v>令和2年</v>
      </c>
      <c r="D5" s="110">
        <f>ローデータ!C4</f>
        <v>3</v>
      </c>
      <c r="E5" s="110">
        <f>ローデータ!D4</f>
        <v>22</v>
      </c>
      <c r="F5" s="110" t="str">
        <f>ローデータ!E4</f>
        <v>日</v>
      </c>
    </row>
    <row r="6" spans="1:20" ht="15.95" customHeight="1" x14ac:dyDescent="0.15">
      <c r="A6" s="112"/>
    </row>
    <row r="7" spans="1:20" ht="15.95" customHeight="1" x14ac:dyDescent="0.15">
      <c r="A7" s="112"/>
      <c r="B7" s="299" t="s">
        <v>227</v>
      </c>
      <c r="C7" s="299"/>
      <c r="E7" t="s">
        <v>230</v>
      </c>
    </row>
    <row r="8" spans="1:20" ht="15.95" customHeight="1" x14ac:dyDescent="0.15">
      <c r="A8" s="112"/>
      <c r="B8" s="284">
        <f>COUNTIFS(ローデータ!B12:B1011,1)+COUNTIFS(ローデータ!B12:B1011,2)</f>
        <v>97</v>
      </c>
      <c r="C8" s="285"/>
    </row>
    <row r="9" spans="1:20" ht="15.95" customHeight="1" x14ac:dyDescent="0.15">
      <c r="A9" s="112"/>
      <c r="B9" s="112"/>
    </row>
    <row r="10" spans="1:20" ht="15.75" customHeight="1" x14ac:dyDescent="0.15">
      <c r="A10" s="112"/>
      <c r="B10" s="112" t="s">
        <v>48</v>
      </c>
    </row>
    <row r="11" spans="1:20" ht="15.75" customHeight="1" x14ac:dyDescent="0.15">
      <c r="A11" s="112"/>
    </row>
    <row r="12" spans="1:20" ht="15.95" customHeight="1" x14ac:dyDescent="0.15">
      <c r="A12" s="112"/>
      <c r="C12" s="72"/>
      <c r="D12" s="35" t="s">
        <v>49</v>
      </c>
      <c r="E12" s="35" t="s">
        <v>228</v>
      </c>
      <c r="F12" s="35" t="s">
        <v>50</v>
      </c>
    </row>
    <row r="13" spans="1:20" ht="15.95" customHeight="1" x14ac:dyDescent="0.15">
      <c r="A13" s="112"/>
      <c r="C13" s="111" t="s">
        <v>51</v>
      </c>
      <c r="D13" s="110">
        <f>COUNTIFS(ローデータ!B12:B1011,1)</f>
        <v>85</v>
      </c>
      <c r="E13" s="110">
        <f>COUNTIFS(ローデータ!B12:B1011,2)</f>
        <v>12</v>
      </c>
      <c r="F13" s="110">
        <f>SUM(D13:E13)</f>
        <v>97</v>
      </c>
    </row>
    <row r="14" spans="1:20" ht="15.95" customHeight="1" x14ac:dyDescent="0.15">
      <c r="A14" s="112"/>
    </row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59" t="s">
        <v>46</v>
      </c>
      <c r="B16" s="284" t="str">
        <f>ローデータ!B2</f>
        <v>東成区</v>
      </c>
      <c r="C16" s="286"/>
      <c r="D16" s="286"/>
      <c r="E16" s="285"/>
      <c r="G16" s="289" t="s">
        <v>195</v>
      </c>
      <c r="H16" s="290"/>
      <c r="I16" s="291"/>
      <c r="K16" s="71"/>
      <c r="L16" s="51"/>
    </row>
    <row r="17" spans="1:19" ht="15.95" customHeight="1" x14ac:dyDescent="0.15">
      <c r="A17" s="262" t="s">
        <v>47</v>
      </c>
      <c r="B17" s="63" t="s">
        <v>3</v>
      </c>
      <c r="C17" s="63" t="s">
        <v>4</v>
      </c>
      <c r="D17" s="63" t="s">
        <v>5</v>
      </c>
      <c r="E17" s="63" t="s">
        <v>8</v>
      </c>
      <c r="G17" s="292"/>
      <c r="H17" s="293"/>
      <c r="I17" s="294"/>
      <c r="K17" s="51"/>
      <c r="L17" s="51"/>
    </row>
    <row r="18" spans="1:19" ht="15.95" customHeight="1" x14ac:dyDescent="0.15">
      <c r="A18" s="263"/>
      <c r="B18" s="47" t="str">
        <f>ローデータ!B4</f>
        <v>令和2年</v>
      </c>
      <c r="C18" s="107">
        <f>ローデータ!C4</f>
        <v>3</v>
      </c>
      <c r="D18" s="107">
        <f>ローデータ!D4</f>
        <v>22</v>
      </c>
      <c r="E18" s="107" t="str">
        <f>ローデータ!E4</f>
        <v>日</v>
      </c>
      <c r="G18" s="295">
        <f>COUNTIFS(ローデータ!B12:B1011,2)</f>
        <v>12</v>
      </c>
      <c r="H18" s="295"/>
      <c r="I18" s="295"/>
      <c r="K18" s="51"/>
      <c r="L18" s="51"/>
    </row>
    <row r="19" spans="1:19" ht="15.95" customHeight="1" x14ac:dyDescent="0.15">
      <c r="A19" s="32"/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26"/>
      <c r="B23" s="288">
        <v>1</v>
      </c>
      <c r="C23" s="237"/>
      <c r="D23" s="288">
        <v>2</v>
      </c>
      <c r="E23" s="237"/>
      <c r="F23" s="288">
        <v>3</v>
      </c>
      <c r="G23" s="236"/>
      <c r="H23" s="237"/>
      <c r="I23" s="262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28"/>
      <c r="B24" s="296" t="s">
        <v>72</v>
      </c>
      <c r="C24" s="297"/>
      <c r="D24" s="296" t="s">
        <v>74</v>
      </c>
      <c r="E24" s="297"/>
      <c r="F24" s="296" t="s">
        <v>84</v>
      </c>
      <c r="G24" s="298"/>
      <c r="H24" s="297"/>
      <c r="I24" s="263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62" t="s">
        <v>51</v>
      </c>
      <c r="B25" s="284">
        <f>COUNTIFS(ローデータ!$B$12:$B$1011,2,ローデータ!$K$12:$K$1011,B23)</f>
        <v>12</v>
      </c>
      <c r="C25" s="285"/>
      <c r="D25" s="284">
        <f>COUNTIFS(ローデータ!$B$12:$B$1011,2,ローデータ!$K$12:$K$1011,D23)</f>
        <v>0</v>
      </c>
      <c r="E25" s="285"/>
      <c r="F25" s="284">
        <f>COUNTIFS(ローデータ!$B$12:$B$1011,2,ローデータ!$K$12:$K$1011,F23)</f>
        <v>0</v>
      </c>
      <c r="G25" s="286"/>
      <c r="H25" s="285"/>
      <c r="I25" s="45">
        <f>SUM(B25:H25)</f>
        <v>12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A26" s="3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32">
        <v>1.1000000000000001</v>
      </c>
      <c r="B27" s="38" t="s">
        <v>198</v>
      </c>
    </row>
    <row r="28" spans="1:19" ht="15.95" customHeight="1" x14ac:dyDescent="0.15">
      <c r="A28" s="32" t="s">
        <v>199</v>
      </c>
      <c r="B28" s="34" t="s">
        <v>158</v>
      </c>
      <c r="I28" s="60" t="s">
        <v>200</v>
      </c>
      <c r="J28" s="37" t="s">
        <v>164</v>
      </c>
    </row>
    <row r="29" spans="1:19" ht="15.95" customHeight="1" x14ac:dyDescent="0.15">
      <c r="A29" s="226"/>
      <c r="B29" s="59">
        <v>1</v>
      </c>
      <c r="C29" s="59">
        <v>2</v>
      </c>
      <c r="D29" s="59">
        <v>3</v>
      </c>
      <c r="E29" s="59">
        <v>4</v>
      </c>
      <c r="F29" s="59">
        <v>5</v>
      </c>
      <c r="G29" s="245" t="s">
        <v>50</v>
      </c>
      <c r="I29" s="264"/>
      <c r="J29" s="280" t="s">
        <v>96</v>
      </c>
      <c r="K29" s="282" t="s">
        <v>97</v>
      </c>
      <c r="L29" s="278" t="s">
        <v>98</v>
      </c>
      <c r="M29" s="282" t="s">
        <v>99</v>
      </c>
      <c r="N29" s="278" t="s">
        <v>100</v>
      </c>
      <c r="O29" s="272" t="s">
        <v>50</v>
      </c>
    </row>
    <row r="30" spans="1:19" ht="15.95" customHeight="1" x14ac:dyDescent="0.15">
      <c r="A30" s="227"/>
      <c r="B30" s="243" t="s">
        <v>65</v>
      </c>
      <c r="C30" s="243" t="s">
        <v>66</v>
      </c>
      <c r="D30" s="273" t="s">
        <v>101</v>
      </c>
      <c r="E30" s="275" t="s">
        <v>102</v>
      </c>
      <c r="F30" s="276" t="s">
        <v>103</v>
      </c>
      <c r="G30" s="287"/>
      <c r="H30" s="37"/>
      <c r="I30" s="265"/>
      <c r="J30" s="281"/>
      <c r="K30" s="283"/>
      <c r="L30" s="279"/>
      <c r="M30" s="283"/>
      <c r="N30" s="279"/>
      <c r="O30" s="272"/>
    </row>
    <row r="31" spans="1:19" ht="15.95" customHeight="1" x14ac:dyDescent="0.15">
      <c r="A31" s="228"/>
      <c r="B31" s="244"/>
      <c r="C31" s="244"/>
      <c r="D31" s="274"/>
      <c r="E31" s="239"/>
      <c r="F31" s="277"/>
      <c r="G31" s="246"/>
      <c r="H31" s="37"/>
      <c r="I31" s="62" t="s">
        <v>51</v>
      </c>
      <c r="J31" s="73">
        <f>SUMIFS(ローデータ!M12:M1011,ローデータ!$B$12:$B$1011,2,ローデータ!$K$12:$K$1011,$B$23)</f>
        <v>11</v>
      </c>
      <c r="K31" s="73">
        <f>SUMIFS(ローデータ!N12:N1011,ローデータ!$B$12:$B$1011,2,ローデータ!$K$12:$K$1011,$B$23)</f>
        <v>6</v>
      </c>
      <c r="L31" s="73">
        <f>SUMIFS(ローデータ!O12:O1011,ローデータ!$B$12:$B$1011,2,ローデータ!$K$12:$K$1011,$B$23)</f>
        <v>0</v>
      </c>
      <c r="M31" s="73">
        <f>SUMIFS(ローデータ!P12:P1011,ローデータ!$B$12:$B$1011,2,ローデータ!$K$12:$K$1011,$B$23)</f>
        <v>0</v>
      </c>
      <c r="N31" s="73">
        <f>SUMIFS(ローデータ!Q12:Q1011,ローデータ!$B$12:$B$1011,2,ローデータ!$K$12:$K$1011,$B$23)</f>
        <v>0</v>
      </c>
      <c r="O31" s="73">
        <f>SUM(J31:N31)</f>
        <v>17</v>
      </c>
    </row>
    <row r="32" spans="1:19" ht="15.95" customHeight="1" x14ac:dyDescent="0.15">
      <c r="A32" s="62" t="s">
        <v>51</v>
      </c>
      <c r="B32" s="45">
        <f>COUNTIFS(ローデータ!$B$12:$B$1011,2,ローデータ!$K$12:$K$1011,$B$23,ローデータ!$L$12:$L$1011,B29)</f>
        <v>0</v>
      </c>
      <c r="C32" s="45">
        <f>COUNTIFS(ローデータ!$B$12:$B$1011,2,ローデータ!$K$12:$K$1011,$B$23,ローデータ!$L$12:$L$1011,C29)</f>
        <v>0</v>
      </c>
      <c r="D32" s="45">
        <f>COUNTIFS(ローデータ!$B$12:$B$1011,2,ローデータ!$K$12:$K$1011,$B$23,ローデータ!$L$12:$L$1011,D29)</f>
        <v>0</v>
      </c>
      <c r="E32" s="45">
        <f>COUNTIFS(ローデータ!$B$12:$B$1011,2,ローデータ!$K$12:$K$1011,$B$23,ローデータ!$L$12:$L$1011,E29)</f>
        <v>0</v>
      </c>
      <c r="F32" s="45">
        <f>COUNTIFS(ローデータ!$B$12:$B$1011,2,ローデータ!$K$12:$K$1011,$B$23,ローデータ!$L$12:$L$1011,F29)</f>
        <v>12</v>
      </c>
      <c r="G32" s="45">
        <f>SUM(B32:F32)</f>
        <v>12</v>
      </c>
    </row>
    <row r="33" spans="1:17" ht="15.95" customHeight="1" x14ac:dyDescent="0.15">
      <c r="A33" s="60"/>
      <c r="B33" s="9"/>
      <c r="C33" s="9"/>
      <c r="D33" s="9"/>
      <c r="E33" s="9"/>
      <c r="F33" s="9"/>
      <c r="G33" s="9"/>
    </row>
    <row r="34" spans="1:17" ht="15.95" customHeight="1" x14ac:dyDescent="0.15">
      <c r="A34" s="32">
        <v>1.2</v>
      </c>
      <c r="B34" s="65" t="s">
        <v>201</v>
      </c>
      <c r="H34" s="9"/>
      <c r="J34" s="60"/>
      <c r="K34" s="46"/>
      <c r="L34" s="46"/>
      <c r="M34" s="46"/>
      <c r="N34" s="46"/>
      <c r="O34" s="46"/>
      <c r="P34" s="46"/>
    </row>
    <row r="35" spans="1:17" ht="15.95" customHeight="1" x14ac:dyDescent="0.15">
      <c r="A35" s="32" t="s">
        <v>202</v>
      </c>
      <c r="B35" s="34" t="s">
        <v>160</v>
      </c>
      <c r="I35" s="32" t="s">
        <v>203</v>
      </c>
      <c r="J35" s="38" t="s">
        <v>88</v>
      </c>
    </row>
    <row r="36" spans="1:17" ht="15.95" customHeight="1" x14ac:dyDescent="0.15">
      <c r="A36" s="226"/>
      <c r="B36" s="59">
        <v>1</v>
      </c>
      <c r="C36" s="59">
        <v>2</v>
      </c>
      <c r="D36" s="59">
        <v>3</v>
      </c>
      <c r="E36" s="262" t="s">
        <v>50</v>
      </c>
      <c r="F36" s="37"/>
      <c r="I36" s="264"/>
      <c r="J36" s="266" t="s">
        <v>104</v>
      </c>
      <c r="K36" s="224" t="s">
        <v>105</v>
      </c>
      <c r="L36" s="224" t="s">
        <v>98</v>
      </c>
      <c r="M36" s="224" t="s">
        <v>106</v>
      </c>
      <c r="N36" s="240" t="s">
        <v>107</v>
      </c>
      <c r="O36" s="224" t="s">
        <v>36</v>
      </c>
      <c r="P36" s="240" t="s">
        <v>69</v>
      </c>
      <c r="Q36" s="245" t="s">
        <v>50</v>
      </c>
    </row>
    <row r="37" spans="1:17" ht="15.95" customHeight="1" x14ac:dyDescent="0.15">
      <c r="A37" s="228"/>
      <c r="B37" s="63" t="s">
        <v>67</v>
      </c>
      <c r="C37" s="63" t="s">
        <v>66</v>
      </c>
      <c r="D37" s="63" t="s">
        <v>68</v>
      </c>
      <c r="E37" s="263"/>
      <c r="G37" s="37"/>
      <c r="I37" s="265"/>
      <c r="J37" s="267"/>
      <c r="K37" s="225"/>
      <c r="L37" s="225"/>
      <c r="M37" s="225"/>
      <c r="N37" s="241"/>
      <c r="O37" s="225"/>
      <c r="P37" s="241"/>
      <c r="Q37" s="246"/>
    </row>
    <row r="38" spans="1:17" ht="15.95" customHeight="1" x14ac:dyDescent="0.15">
      <c r="A38" s="62" t="s">
        <v>51</v>
      </c>
      <c r="B38" s="45">
        <f>COUNTIFS(ローデータ!$B$12:$B$1011,2,ローデータ!$K$12:$K$1011,$D$23,ローデータ!$S$12:$S$1011,B36)</f>
        <v>0</v>
      </c>
      <c r="C38" s="45">
        <f>COUNTIFS(ローデータ!$B$12:$B$1011,2,ローデータ!$K$12:$K$1011,$D$23,ローデータ!$S$12:$S$1011,C36)</f>
        <v>0</v>
      </c>
      <c r="D38" s="45">
        <f>COUNTIFS(ローデータ!$B$12:$B$1011,2,ローデータ!$K$12:$K$1011,$D$23,ローデータ!$S$12:$S$1011,D36)</f>
        <v>0</v>
      </c>
      <c r="E38" s="10">
        <f>SUM(B38:D38)</f>
        <v>0</v>
      </c>
      <c r="I38" s="62" t="s">
        <v>51</v>
      </c>
      <c r="J38" s="45">
        <f>SUMIFS(ローデータ!T12:T1011,ローデータ!$B$12:$B$1011,2,ローデータ!$K$12:$K$1011,$D$23)</f>
        <v>0</v>
      </c>
      <c r="K38" s="45">
        <f>SUMIFS(ローデータ!U12:U1011,ローデータ!$B$12:$B$1011,2,ローデータ!$K$12:$K$1011,$D$23)</f>
        <v>0</v>
      </c>
      <c r="L38" s="45">
        <f>SUMIFS(ローデータ!V12:V1011,ローデータ!$B$12:$B$1011,2,ローデータ!$K$12:$K$1011,$D$23)</f>
        <v>0</v>
      </c>
      <c r="M38" s="45">
        <f>SUMIFS(ローデータ!W12:W1011,ローデータ!$B$12:$B$1011,2,ローデータ!$K$12:$K$1011,$D$23)</f>
        <v>0</v>
      </c>
      <c r="N38" s="45">
        <f>SUMIFS(ローデータ!X12:X1011,ローデータ!$B$12:$B$1011,2,ローデータ!$K$12:$K$1011,$D$23)</f>
        <v>0</v>
      </c>
      <c r="O38" s="45">
        <f>SUMIFS(ローデータ!Y12:Y1011,ローデータ!$B$12:$B$1011,2,ローデータ!$K$12:$K$1011,$D$23)</f>
        <v>0</v>
      </c>
      <c r="P38" s="45">
        <f>SUMIFS(ローデータ!Z12:Z1011,ローデータ!$B$12:$B$1011,2,ローデータ!$K$12:$K$1011,$D$23)</f>
        <v>0</v>
      </c>
      <c r="Q38" s="45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32">
        <v>1.3</v>
      </c>
      <c r="B40" s="66" t="s">
        <v>204</v>
      </c>
    </row>
    <row r="41" spans="1:17" ht="15.95" customHeight="1" x14ac:dyDescent="0.15">
      <c r="A41" s="32" t="s">
        <v>205</v>
      </c>
      <c r="B41" s="38" t="s">
        <v>222</v>
      </c>
    </row>
    <row r="42" spans="1:17" ht="15.95" customHeight="1" x14ac:dyDescent="0.15">
      <c r="A42" s="247"/>
      <c r="B42" s="250" t="s">
        <v>16</v>
      </c>
      <c r="C42" s="251"/>
      <c r="D42" s="251"/>
      <c r="E42" s="251"/>
      <c r="F42" s="252"/>
      <c r="G42" s="253" t="s">
        <v>50</v>
      </c>
      <c r="H42" s="256" t="s">
        <v>13</v>
      </c>
      <c r="I42" s="257"/>
      <c r="J42" s="258"/>
      <c r="K42" s="259" t="s">
        <v>50</v>
      </c>
    </row>
    <row r="43" spans="1:17" ht="15.95" customHeight="1" x14ac:dyDescent="0.15">
      <c r="A43" s="248"/>
      <c r="B43" s="52">
        <v>1</v>
      </c>
      <c r="C43" s="52">
        <v>2</v>
      </c>
      <c r="D43" s="52">
        <v>3</v>
      </c>
      <c r="E43" s="52">
        <v>4</v>
      </c>
      <c r="F43" s="52">
        <v>5</v>
      </c>
      <c r="G43" s="254"/>
      <c r="H43" s="53">
        <v>1</v>
      </c>
      <c r="I43" s="52">
        <v>2</v>
      </c>
      <c r="J43" s="52">
        <v>3</v>
      </c>
      <c r="K43" s="260"/>
      <c r="M43" s="37"/>
      <c r="N43" s="37"/>
      <c r="O43" s="37"/>
      <c r="P43" s="37"/>
    </row>
    <row r="44" spans="1:17" ht="15.95" customHeight="1" x14ac:dyDescent="0.15">
      <c r="A44" s="248"/>
      <c r="B44" s="243" t="s">
        <v>65</v>
      </c>
      <c r="C44" s="243" t="s">
        <v>66</v>
      </c>
      <c r="D44" s="268" t="s">
        <v>101</v>
      </c>
      <c r="E44" s="270" t="s">
        <v>102</v>
      </c>
      <c r="F44" s="220" t="s">
        <v>103</v>
      </c>
      <c r="G44" s="254"/>
      <c r="H44" s="222" t="s">
        <v>67</v>
      </c>
      <c r="I44" s="242" t="s">
        <v>66</v>
      </c>
      <c r="J44" s="242" t="s">
        <v>68</v>
      </c>
      <c r="K44" s="260"/>
      <c r="M44" s="37"/>
      <c r="N44" s="37"/>
      <c r="O44" s="37"/>
      <c r="P44" s="37"/>
    </row>
    <row r="45" spans="1:17" ht="15.95" customHeight="1" x14ac:dyDescent="0.15">
      <c r="A45" s="249"/>
      <c r="B45" s="244"/>
      <c r="C45" s="244"/>
      <c r="D45" s="269"/>
      <c r="E45" s="271"/>
      <c r="F45" s="221"/>
      <c r="G45" s="255"/>
      <c r="H45" s="223"/>
      <c r="I45" s="221"/>
      <c r="J45" s="221"/>
      <c r="K45" s="261"/>
      <c r="M45" s="37"/>
      <c r="N45" s="37"/>
      <c r="O45" s="37"/>
      <c r="P45" s="37"/>
    </row>
    <row r="46" spans="1:17" ht="15.95" customHeight="1" x14ac:dyDescent="0.15">
      <c r="A46" s="62" t="s">
        <v>51</v>
      </c>
      <c r="B46" s="73">
        <f>COUNTIFS(ローデータ!$B$12:$B$1011,2,ローデータ!$K$12:$K$1011,$F$23,ローデータ!$L$12:$L$1011,B43)</f>
        <v>0</v>
      </c>
      <c r="C46" s="73">
        <f>COUNTIFS(ローデータ!$B$12:$B$1011,2,ローデータ!$K$12:$K$1011,$F$23,ローデータ!$L$12:$L$1011,C43)</f>
        <v>0</v>
      </c>
      <c r="D46" s="73">
        <f>COUNTIFS(ローデータ!$B$12:$B$1011,2,ローデータ!$K$12:$K$1011,$F$23,ローデータ!$L$12:$L$1011,D43)</f>
        <v>0</v>
      </c>
      <c r="E46" s="73">
        <f>COUNTIFS(ローデータ!$B$12:$B$1011,2,ローデータ!$K$12:$K$1011,$F$23,ローデータ!$L$12:$L$1011,E43)</f>
        <v>0</v>
      </c>
      <c r="F46" s="73">
        <f>COUNTIFS(ローデータ!$B$12:$B$1011,2,ローデータ!$K$12:$K$1011,$F$23,ローデータ!$L$12:$L$1011,F43)</f>
        <v>0</v>
      </c>
      <c r="G46" s="74">
        <f>SUM(B46:F46)</f>
        <v>0</v>
      </c>
      <c r="H46" s="76">
        <f>COUNTIFS(ローデータ!$B$12:$B$1011,2,ローデータ!$K$12:$K$1011,$F$23,ローデータ!$S$12:$S$1011,H43)</f>
        <v>0</v>
      </c>
      <c r="I46" s="77">
        <f>COUNTIFS(ローデータ!$B$12:$B$1011,2,ローデータ!$K$12:$K$1011,$F$23,ローデータ!$S$12:$S$1011,I43)</f>
        <v>0</v>
      </c>
      <c r="J46" s="77">
        <f>COUNTIFS(ローデータ!$B$12:$B$1011,2,ローデータ!$K$12:$K$1011,$F$23,ローデータ!$S$12:$S$1011,J43)</f>
        <v>0</v>
      </c>
      <c r="K46" s="77">
        <f>SUM(H46:J46)</f>
        <v>0</v>
      </c>
    </row>
    <row r="47" spans="1:17" ht="15.95" customHeight="1" x14ac:dyDescent="0.15">
      <c r="A47" s="32"/>
      <c r="C47" s="60"/>
      <c r="D47" s="39"/>
      <c r="E47" s="39"/>
      <c r="F47" s="39"/>
      <c r="G47" s="39"/>
      <c r="H47" s="42"/>
      <c r="I47" s="42"/>
      <c r="J47" s="42"/>
    </row>
    <row r="48" spans="1:17" ht="15.95" customHeight="1" x14ac:dyDescent="0.15">
      <c r="A48" s="32" t="s">
        <v>206</v>
      </c>
      <c r="B48" s="38" t="s">
        <v>163</v>
      </c>
      <c r="D48" s="60"/>
      <c r="E48" s="37"/>
      <c r="F48" s="37"/>
      <c r="G48" s="37"/>
      <c r="H48" s="49"/>
      <c r="I48" s="49"/>
      <c r="J48" s="49"/>
      <c r="K48" s="37"/>
      <c r="L48" s="37"/>
      <c r="M48" s="37"/>
      <c r="N48" s="37"/>
      <c r="O48" s="37"/>
    </row>
    <row r="49" spans="1:15" ht="15.95" customHeight="1" x14ac:dyDescent="0.15">
      <c r="A49" s="226"/>
      <c r="B49" s="229" t="s">
        <v>165</v>
      </c>
      <c r="C49" s="230"/>
      <c r="D49" s="230"/>
      <c r="E49" s="230"/>
      <c r="F49" s="231"/>
      <c r="G49" s="232" t="s">
        <v>50</v>
      </c>
      <c r="H49" s="235" t="s">
        <v>71</v>
      </c>
      <c r="I49" s="236"/>
      <c r="J49" s="236"/>
      <c r="K49" s="236"/>
      <c r="L49" s="236"/>
      <c r="M49" s="236"/>
      <c r="N49" s="237"/>
      <c r="O49" s="207" t="s">
        <v>50</v>
      </c>
    </row>
    <row r="50" spans="1:15" ht="15.95" customHeight="1" x14ac:dyDescent="0.15">
      <c r="A50" s="227"/>
      <c r="B50" s="210" t="s">
        <v>96</v>
      </c>
      <c r="C50" s="212" t="s">
        <v>97</v>
      </c>
      <c r="D50" s="214" t="s">
        <v>98</v>
      </c>
      <c r="E50" s="212" t="s">
        <v>99</v>
      </c>
      <c r="F50" s="214" t="s">
        <v>100</v>
      </c>
      <c r="G50" s="233"/>
      <c r="H50" s="216" t="s">
        <v>104</v>
      </c>
      <c r="I50" s="218" t="s">
        <v>105</v>
      </c>
      <c r="J50" s="218" t="s">
        <v>98</v>
      </c>
      <c r="K50" s="218" t="s">
        <v>106</v>
      </c>
      <c r="L50" s="238" t="s">
        <v>107</v>
      </c>
      <c r="M50" s="218" t="s">
        <v>36</v>
      </c>
      <c r="N50" s="238" t="s">
        <v>69</v>
      </c>
      <c r="O50" s="208"/>
    </row>
    <row r="51" spans="1:15" ht="15.95" customHeight="1" x14ac:dyDescent="0.15">
      <c r="A51" s="228"/>
      <c r="B51" s="211"/>
      <c r="C51" s="213"/>
      <c r="D51" s="215"/>
      <c r="E51" s="213"/>
      <c r="F51" s="215"/>
      <c r="G51" s="234"/>
      <c r="H51" s="217"/>
      <c r="I51" s="219"/>
      <c r="J51" s="219"/>
      <c r="K51" s="219"/>
      <c r="L51" s="239"/>
      <c r="M51" s="219"/>
      <c r="N51" s="239"/>
      <c r="O51" s="209"/>
    </row>
    <row r="52" spans="1:15" ht="15.95" customHeight="1" x14ac:dyDescent="0.15">
      <c r="A52" s="62" t="s">
        <v>51</v>
      </c>
      <c r="B52" s="78">
        <f>SUMIFS(ローデータ!M12:M1011,ローデータ!$B$12:$B$1011,2,ローデータ!$K$12:$K$1011,$F$23)</f>
        <v>0</v>
      </c>
      <c r="C52" s="78">
        <f>SUMIFS(ローデータ!N12:N1011,ローデータ!$B$12:$B$1011,2,ローデータ!$K$12:$K$1011,$F$23)</f>
        <v>0</v>
      </c>
      <c r="D52" s="78">
        <f>SUMIFS(ローデータ!O12:O1011,ローデータ!$B$12:$B$1011,2,ローデータ!$K$12:$K$1011,$F$23)</f>
        <v>0</v>
      </c>
      <c r="E52" s="79">
        <f>SUMIFS(ローデータ!P12:P1011,ローデータ!$B$12:$B$1011,2,ローデータ!$K$12:$K$1011,$F$23)</f>
        <v>0</v>
      </c>
      <c r="F52" s="78">
        <f>SUMIFS(ローデータ!Q12:Q1011,ローデータ!$B$12:$B$1011,2,ローデータ!$K$12:$K$1011,$F$23)</f>
        <v>0</v>
      </c>
      <c r="G52" s="80">
        <f>SUM(B52:F52)</f>
        <v>0</v>
      </c>
      <c r="H52" s="81">
        <f>SUMIFS(ローデータ!T12:T1011,ローデータ!$B$12:$B$1011,2,ローデータ!$K$12:$K$1011,$F$23)</f>
        <v>0</v>
      </c>
      <c r="I52" s="78">
        <f>SUMIFS(ローデータ!U12:U1011,ローデータ!$B$12:$B$1011,2,ローデータ!$K$12:$K$1011,$F$23)</f>
        <v>0</v>
      </c>
      <c r="J52" s="78">
        <f>SUMIFS(ローデータ!V12:V1011,ローデータ!$B$12:$B$1011,2,ローデータ!$K$12:$K$1011,$F$23)</f>
        <v>0</v>
      </c>
      <c r="K52" s="78">
        <f>SUMIFS(ローデータ!W12:W1011,ローデータ!$B$12:$B$1011,2,ローデータ!$K$12:$K$1011,$F$23)</f>
        <v>0</v>
      </c>
      <c r="L52" s="78">
        <f>SUMIFS(ローデータ!X12:X1011,ローデータ!$B$12:$B$1011,2,ローデータ!$K$12:$K$1011,$F$23)</f>
        <v>0</v>
      </c>
      <c r="M52" s="78">
        <f>SUMIFS(ローデータ!Y12:Y1011,ローデータ!$B$12:$B$1011,2,ローデータ!$K$12:$K$1011,$F$23)</f>
        <v>0</v>
      </c>
      <c r="N52" s="78">
        <f>SUMIFS(ローデータ!Z12:Z1011,ローデータ!$B$12:$B$1011,2,ローデータ!$K$12:$K$1011,$F$23)</f>
        <v>0</v>
      </c>
      <c r="O52" s="82">
        <f>SUM(H52:N52)</f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87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1</v>
      </c>
      <c r="V5" s="68">
        <v>0</v>
      </c>
      <c r="W5" s="68">
        <v>0</v>
      </c>
      <c r="X5" s="68">
        <v>0</v>
      </c>
      <c r="Y5" s="119">
        <v>0</v>
      </c>
      <c r="Z5" s="120">
        <v>1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2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1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1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1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16</v>
      </c>
      <c r="H4" s="133" t="s">
        <v>53</v>
      </c>
      <c r="K4" s="295">
        <f>COUNTIFS(ローデータ!B12:B1011,1,ローデータ!G12:G1011,$G$4)</f>
        <v>5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1</v>
      </c>
      <c r="C10" s="45">
        <f>COUNTIFS(ローデータ!$B$12:$B$1011,1,ローデータ!$G$12:$G$1011,$G$4,ローデータ!$H$12:$H$1011,C8)</f>
        <v>2</v>
      </c>
      <c r="D10" s="45">
        <f>COUNTIFS(ローデータ!$B$12:$B$1011,1,ローデータ!$G$12:$G$1011,$G$4,ローデータ!$H$12:$H$1011,D8)</f>
        <v>0</v>
      </c>
      <c r="E10" s="45">
        <f>COUNTIFS(ローデータ!$B$12:$B$1011,1,ローデータ!$G$12:$G$1011,$G$4,ローデータ!$H$12:$H$1011,E8)</f>
        <v>1</v>
      </c>
      <c r="F10" s="45">
        <f>COUNTIFS(ローデータ!$B$12:$B$1011,1,ローデータ!$G$12:$G$1011,$G$4,ローデータ!$H$12:$H$1011,F8)</f>
        <v>1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5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5</v>
      </c>
      <c r="D16" s="45">
        <f>SUM(B16:C16)</f>
        <v>5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2</v>
      </c>
      <c r="C23" s="285"/>
      <c r="D23" s="284">
        <f>COUNTIFS(ローデータ!$B$12:$B$1011,1,ローデータ!$G$12:$G$1011,$G$4,ローデータ!$K$12:$K$1011,D21)</f>
        <v>1</v>
      </c>
      <c r="E23" s="285"/>
      <c r="F23" s="284">
        <f>COUNTIFS(ローデータ!$B$12:$B$1011,1,ローデータ!$G$12:$G$1011,$G$4,ローデータ!$K$12:$K$1011,F21)</f>
        <v>2</v>
      </c>
      <c r="G23" s="286"/>
      <c r="H23" s="285"/>
      <c r="I23" s="45">
        <f>SUM(B23:H23)</f>
        <v>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2</v>
      </c>
      <c r="K29" s="73">
        <f>SUMIFS(ローデータ!N12:N1011,ローデータ!$B$12:$B$1011,1,ローデータ!$G$12:$G$1011,$G$4,ローデータ!$K$12:$K$1011,$B$21)</f>
        <v>0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2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1</v>
      </c>
      <c r="C30" s="45">
        <f>COUNTIFS(ローデータ!$B$12:$B$1011,1,ローデータ!$G$12:$G$1011,$G$4,ローデータ!$K$12:$K$1011,$B$21,ローデータ!$L$12:$L$1011,C27)</f>
        <v>1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2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1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1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1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2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2</v>
      </c>
      <c r="H44" s="76">
        <f>COUNTIFS(ローデータ!$B$12:$B$1011,1,ローデータ!$G$12:$G$1011,$G$4,ローデータ!$K$12:$K$1011,$F$21,ローデータ!$S$12:$S$1011,H41)</f>
        <v>2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2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0</v>
      </c>
      <c r="D50" s="78">
        <f>SUMIFS(ローデータ!O12:O1011,ローデータ!$B$12:$B$1011,1,ローデータ!$G$12:$G$1011,$G$4,ローデータ!$K$12:$K$1011,$F$21)</f>
        <v>2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2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0</v>
      </c>
      <c r="J50" s="78">
        <f>SUMIFS(ローデータ!V12:V1011,ローデータ!$B$12:$B$1011,1,ローデータ!$G$12:$G$1011,$G$4,ローデータ!$K$12:$K$1011,$F$21)</f>
        <v>2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2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1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1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2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2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0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0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1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1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1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1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5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5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1</v>
      </c>
      <c r="H75" s="286"/>
      <c r="I75" s="286"/>
      <c r="J75" s="91">
        <f t="shared" ref="J75:J84" si="2">SUM(C75:I75)</f>
        <v>1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1</v>
      </c>
      <c r="F76" s="285"/>
      <c r="G76" s="284">
        <f>COUNTIFS(ローデータ!$B$12:$B$1011,1,ローデータ!$G$12:$G$1011,$G$4,ローデータ!$H$12:$H$1011,$A$76,ローデータ!$K$12:$K$1011,G73)</f>
        <v>1</v>
      </c>
      <c r="H76" s="286"/>
      <c r="I76" s="286"/>
      <c r="J76" s="91">
        <f t="shared" si="2"/>
        <v>2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0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1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1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1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1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2</v>
      </c>
      <c r="D84" s="328"/>
      <c r="E84" s="327">
        <f>SUM(E75:F83)</f>
        <v>1</v>
      </c>
      <c r="F84" s="328"/>
      <c r="G84" s="329">
        <f>SUM(G75:I83)</f>
        <v>2</v>
      </c>
      <c r="H84" s="329"/>
      <c r="I84" s="327"/>
      <c r="J84" s="93">
        <f t="shared" si="2"/>
        <v>5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1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1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1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1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1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1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1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1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2</v>
      </c>
      <c r="M101" s="90">
        <f>SUM(M92:M100)</f>
        <v>0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2</v>
      </c>
    </row>
    <row r="102" spans="1:17" ht="14.1" customHeight="1" x14ac:dyDescent="0.15">
      <c r="A102" s="126" t="s">
        <v>50</v>
      </c>
      <c r="B102" s="127"/>
      <c r="C102" s="45">
        <f>SUM(C93:C101)</f>
        <v>1</v>
      </c>
      <c r="D102" s="45">
        <f>SUM(D93:D101)</f>
        <v>1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1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1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1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1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1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1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1</v>
      </c>
      <c r="L118" s="96">
        <f t="shared" si="8"/>
        <v>0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1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1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1</v>
      </c>
      <c r="I127" s="102">
        <f>COUNTIFS(ローデータ!$B$12:$B$1011,1,ローデータ!$G$12:$G$1011,$G$4,ローデータ!$K$12:$K$1011,$F$21,ローデータ!$S$12:$S$1011,$I$124,ローデータ!$H$12:$H$1011,A127)</f>
        <v>1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1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1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1</v>
      </c>
      <c r="I128" s="102">
        <f>COUNTIFS(ローデータ!$B$12:$B$1011,1,ローデータ!$G$12:$G$1011,$G$4,ローデータ!$K$12:$K$1011,$F$21,ローデータ!$S$12:$S$1011,$I$124,ローデータ!$H$12:$H$1011,A128)</f>
        <v>1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1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2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2</v>
      </c>
      <c r="I136" s="98">
        <f>SUM(I127:I135)</f>
        <v>2</v>
      </c>
      <c r="J136" s="96">
        <f>SUM(J127:J135)</f>
        <v>0</v>
      </c>
      <c r="K136" s="96">
        <f>SUM(K127:K135)</f>
        <v>0</v>
      </c>
      <c r="L136" s="96">
        <f t="shared" si="9"/>
        <v>2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1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1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1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1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1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1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1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1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0</v>
      </c>
      <c r="E152" s="45">
        <f>SUM(E143:E151)</f>
        <v>2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2</v>
      </c>
      <c r="I152" s="45">
        <f t="shared" ref="I152:O152" si="15">SUM(I143:I151)</f>
        <v>0</v>
      </c>
      <c r="J152" s="45">
        <f t="shared" si="15"/>
        <v>0</v>
      </c>
      <c r="K152" s="45">
        <f t="shared" si="15"/>
        <v>2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0</v>
      </c>
      <c r="P152" s="45">
        <f t="shared" si="13"/>
        <v>2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2</v>
      </c>
      <c r="G159" s="285"/>
      <c r="H159" s="284">
        <f>COUNTIFS(ローデータ!$B$12:$B$1011,1,ローデータ!$G$12:$G$1011,$G$4,ローデータ!$I$12:$I$1011,$C$14,ローデータ!$K$12:$K$1011,H157)</f>
        <v>1</v>
      </c>
      <c r="I159" s="285"/>
      <c r="J159" s="284">
        <f>COUNTIFS(ローデータ!$B$12:$B$1011,1,ローデータ!$G$12:$G$1011,$G$4,ローデータ!$I$12:$I$1011,$C$14,ローデータ!$K$12:$K$1011,J157)</f>
        <v>2</v>
      </c>
      <c r="K159" s="286"/>
      <c r="L159" s="285"/>
      <c r="M159" s="45">
        <f t="shared" ref="M159:M171" si="16">SUM(F159:L159)</f>
        <v>5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2</v>
      </c>
      <c r="G171" s="285"/>
      <c r="H171" s="284">
        <f>SUM(H159:I170)</f>
        <v>1</v>
      </c>
      <c r="I171" s="285"/>
      <c r="J171" s="284">
        <f>SUM(J159:L170)</f>
        <v>2</v>
      </c>
      <c r="K171" s="286"/>
      <c r="L171" s="285"/>
      <c r="M171" s="45">
        <f t="shared" si="16"/>
        <v>5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1</v>
      </c>
      <c r="G179" s="45">
        <f>COUNTIFS(ローデータ!$B$12:$B$1011,1,ローデータ!$G$12:$G$1011,$G$4,ローデータ!$I$12:$I$1011,$C$14,ローデータ!$K$12:$K$1011,$B$21,ローデータ!$L$12:$L$1011,G176)</f>
        <v>1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2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1</v>
      </c>
      <c r="G191" s="45">
        <f>SUM(G179:G190)</f>
        <v>1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2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2</v>
      </c>
      <c r="G198" s="77">
        <f>SUMIFS(ローデータ!N12:N1011,ローデータ!$B$12:$B$1011,1,ローデータ!$G$12:$G$1011,$G$4,ローデータ!$I$12:$I$1011,$C$14,ローデータ!$K$12:$K$1011,$B$21)</f>
        <v>0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2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2</v>
      </c>
      <c r="G210" s="82">
        <f t="shared" ref="G210:I210" si="19">SUM(G198:G209)</f>
        <v>0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2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1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1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1</v>
      </c>
      <c r="G228" s="45">
        <f>SUM(G216:G227)</f>
        <v>0</v>
      </c>
      <c r="H228" s="45">
        <f>SUM(H216:H227)</f>
        <v>0</v>
      </c>
      <c r="I228" s="45">
        <f t="shared" si="20"/>
        <v>1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1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1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1</v>
      </c>
      <c r="H246" s="82">
        <f t="shared" si="22"/>
        <v>0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1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2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2</v>
      </c>
      <c r="L254" s="45">
        <f>COUNTIFS(ローデータ!$B$12:$B$1011,1,ローデータ!$G$12:$G$1011,$G$4,ローデータ!$I$12:$I$1011,$C$14,ローデータ!$K$12:$K$1011,$F$21,ローデータ!$S$12:$S$1011,L251)</f>
        <v>2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2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2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2</v>
      </c>
      <c r="L266" s="82">
        <f>SUM(L254:L265)</f>
        <v>2</v>
      </c>
      <c r="M266" s="82">
        <f>SUM(M254:M265)</f>
        <v>0</v>
      </c>
      <c r="N266" s="82">
        <f>SUM(N254:N265)</f>
        <v>0</v>
      </c>
      <c r="O266" s="45">
        <f>SUM(L266:N266)</f>
        <v>2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0</v>
      </c>
      <c r="N272" s="82">
        <f>SUMIFS(ローデータ!$V$12:$V$1011,ローデータ!$B$12:$B$1011,1,ローデータ!$G$12:$G$1011,$G$4,ローデータ!$I$12:$I$1011,$C$14,ローデータ!$K$12:$K$1011,$F$21)</f>
        <v>2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2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0</v>
      </c>
      <c r="N284" s="82">
        <f t="shared" si="29"/>
        <v>2</v>
      </c>
      <c r="O284" s="82">
        <f t="shared" si="29"/>
        <v>0</v>
      </c>
      <c r="P284" s="82">
        <f t="shared" si="29"/>
        <v>0</v>
      </c>
      <c r="Q284" s="82">
        <f t="shared" si="29"/>
        <v>0</v>
      </c>
      <c r="R284" s="82">
        <f t="shared" si="29"/>
        <v>0</v>
      </c>
      <c r="S284" s="45">
        <f t="shared" si="27"/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2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2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4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1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17</v>
      </c>
      <c r="H4" s="133" t="s">
        <v>53</v>
      </c>
      <c r="K4" s="295">
        <f>COUNTIFS(ローデータ!B12:B1011,1,ローデータ!G12:G1011,$G$4)</f>
        <v>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0</v>
      </c>
      <c r="D10" s="45">
        <f>COUNTIFS(ローデータ!$B$12:$B$1011,1,ローデータ!$G$12:$G$1011,$G$4,ローデータ!$H$12:$H$1011,D8)</f>
        <v>0</v>
      </c>
      <c r="E10" s="45">
        <f>COUNTIFS(ローデータ!$B$12:$B$1011,1,ローデータ!$G$12:$G$1011,$G$4,ローデータ!$H$12:$H$1011,E8)</f>
        <v>0</v>
      </c>
      <c r="F10" s="45">
        <f>COUNTIFS(ローデータ!$B$12:$B$1011,1,ローデータ!$G$12:$G$1011,$G$4,ローデータ!$H$12:$H$1011,F8)</f>
        <v>0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0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0</v>
      </c>
      <c r="D16" s="45">
        <f>SUM(B16:C16)</f>
        <v>0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0</v>
      </c>
      <c r="C23" s="285"/>
      <c r="D23" s="284">
        <f>COUNTIFS(ローデータ!$B$12:$B$1011,1,ローデータ!$G$12:$G$1011,$G$4,ローデータ!$K$12:$K$1011,D21)</f>
        <v>0</v>
      </c>
      <c r="E23" s="285"/>
      <c r="F23" s="284">
        <f>COUNTIFS(ローデータ!$B$12:$B$1011,1,ローデータ!$G$12:$G$1011,$G$4,ローデータ!$K$12:$K$1011,F21)</f>
        <v>0</v>
      </c>
      <c r="G23" s="286"/>
      <c r="H23" s="285"/>
      <c r="I23" s="45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0</v>
      </c>
      <c r="K29" s="73">
        <f>SUMIFS(ローデータ!N12:N1011,ローデータ!$B$12:$B$1011,1,ローデータ!$G$12:$G$1011,$G$4,ローデータ!$K$12:$K$1011,$B$21)</f>
        <v>0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0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0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0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0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0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0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0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0</v>
      </c>
      <c r="H44" s="76">
        <f>COUNTIFS(ローデータ!$B$12:$B$1011,1,ローデータ!$G$12:$G$1011,$G$4,ローデータ!$K$12:$K$1011,$F$21,ローデータ!$S$12:$S$1011,H41)</f>
        <v>0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0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0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0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0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0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0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0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0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0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0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0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0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0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0</v>
      </c>
      <c r="H76" s="286"/>
      <c r="I76" s="286"/>
      <c r="J76" s="91">
        <f t="shared" si="2"/>
        <v>0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0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0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0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0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0</v>
      </c>
      <c r="D84" s="328"/>
      <c r="E84" s="327">
        <f>SUM(E75:F83)</f>
        <v>0</v>
      </c>
      <c r="F84" s="328"/>
      <c r="G84" s="329">
        <f>SUM(G75:I83)</f>
        <v>0</v>
      </c>
      <c r="H84" s="329"/>
      <c r="I84" s="327"/>
      <c r="J84" s="93">
        <f t="shared" si="2"/>
        <v>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0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0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0</v>
      </c>
      <c r="M101" s="90">
        <f>SUM(M92:M100)</f>
        <v>0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0</v>
      </c>
    </row>
    <row r="102" spans="1:17" ht="14.1" customHeight="1" x14ac:dyDescent="0.15">
      <c r="A102" s="126" t="s">
        <v>50</v>
      </c>
      <c r="B102" s="127"/>
      <c r="C102" s="45">
        <f>SUM(C93:C101)</f>
        <v>0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0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0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0</v>
      </c>
      <c r="L118" s="96">
        <f t="shared" si="8"/>
        <v>0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0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0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0</v>
      </c>
      <c r="I128" s="102">
        <f>COUNTIFS(ローデータ!$B$12:$B$1011,1,ローデータ!$G$12:$G$1011,$G$4,ローデータ!$K$12:$K$1011,$F$21,ローデータ!$S$12:$S$1011,$I$124,ローデータ!$H$12:$H$1011,A128)</f>
        <v>0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0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0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0</v>
      </c>
      <c r="I136" s="98">
        <f>SUM(I127:I135)</f>
        <v>0</v>
      </c>
      <c r="J136" s="96">
        <f>SUM(J127:J135)</f>
        <v>0</v>
      </c>
      <c r="K136" s="96">
        <f>SUM(K127:K135)</f>
        <v>0</v>
      </c>
      <c r="L136" s="96">
        <f t="shared" si="9"/>
        <v>0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0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0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0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0</v>
      </c>
      <c r="I152" s="45">
        <f t="shared" ref="I152:O152" si="15">SUM(I143:I151)</f>
        <v>0</v>
      </c>
      <c r="J152" s="45">
        <f t="shared" si="15"/>
        <v>0</v>
      </c>
      <c r="K152" s="45">
        <f t="shared" si="15"/>
        <v>0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0</v>
      </c>
      <c r="P152" s="45">
        <f t="shared" si="13"/>
        <v>0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0</v>
      </c>
      <c r="G159" s="285"/>
      <c r="H159" s="284">
        <f>COUNTIFS(ローデータ!$B$12:$B$1011,1,ローデータ!$G$12:$G$1011,$G$4,ローデータ!$I$12:$I$1011,$C$14,ローデータ!$K$12:$K$1011,H157)</f>
        <v>0</v>
      </c>
      <c r="I159" s="285"/>
      <c r="J159" s="284">
        <f>COUNTIFS(ローデータ!$B$12:$B$1011,1,ローデータ!$G$12:$G$1011,$G$4,ローデータ!$I$12:$I$1011,$C$14,ローデータ!$K$12:$K$1011,J157)</f>
        <v>0</v>
      </c>
      <c r="K159" s="286"/>
      <c r="L159" s="285"/>
      <c r="M159" s="45">
        <f t="shared" ref="M159:M171" si="16">SUM(F159:L159)</f>
        <v>0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0</v>
      </c>
      <c r="G171" s="285"/>
      <c r="H171" s="284">
        <f>SUM(H159:I170)</f>
        <v>0</v>
      </c>
      <c r="I171" s="285"/>
      <c r="J171" s="284">
        <f>SUM(J159:L170)</f>
        <v>0</v>
      </c>
      <c r="K171" s="286"/>
      <c r="L171" s="285"/>
      <c r="M171" s="45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0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0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0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0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0</v>
      </c>
      <c r="G198" s="77">
        <f>SUMIFS(ローデータ!N12:N1011,ローデータ!$B$12:$B$1011,1,ローデータ!$G$12:$G$1011,$G$4,ローデータ!$I$12:$I$1011,$C$14,ローデータ!$K$12:$K$1011,$B$21)</f>
        <v>0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0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0</v>
      </c>
      <c r="G210" s="82">
        <f t="shared" ref="G210:I210" si="19">SUM(G198:G209)</f>
        <v>0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0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0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0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0</v>
      </c>
      <c r="G228" s="45">
        <f>SUM(G216:G227)</f>
        <v>0</v>
      </c>
      <c r="H228" s="45">
        <f>SUM(H216:H227)</f>
        <v>0</v>
      </c>
      <c r="I228" s="45">
        <f t="shared" si="20"/>
        <v>0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0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0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0</v>
      </c>
      <c r="H246" s="82">
        <f t="shared" si="22"/>
        <v>0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0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0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0</v>
      </c>
      <c r="L254" s="45">
        <f>COUNTIFS(ローデータ!$B$12:$B$1011,1,ローデータ!$G$12:$G$1011,$G$4,ローデータ!$I$12:$I$1011,$C$14,ローデータ!$K$12:$K$1011,$F$21,ローデータ!$S$12:$S$1011,L251)</f>
        <v>0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0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0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0</v>
      </c>
      <c r="L266" s="82">
        <f>SUM(L254:L265)</f>
        <v>0</v>
      </c>
      <c r="M266" s="82">
        <f>SUM(M254:M265)</f>
        <v>0</v>
      </c>
      <c r="N266" s="82">
        <f>SUM(N254:N265)</f>
        <v>0</v>
      </c>
      <c r="O266" s="45">
        <f>SUM(L266:N266)</f>
        <v>0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0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0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0</v>
      </c>
      <c r="N284" s="82">
        <f t="shared" si="29"/>
        <v>0</v>
      </c>
      <c r="O284" s="82">
        <f t="shared" si="29"/>
        <v>0</v>
      </c>
      <c r="P284" s="82">
        <f t="shared" si="29"/>
        <v>0</v>
      </c>
      <c r="Q284" s="82">
        <f t="shared" si="29"/>
        <v>0</v>
      </c>
      <c r="R284" s="82">
        <f t="shared" si="29"/>
        <v>0</v>
      </c>
      <c r="S284" s="45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1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1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2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18</v>
      </c>
      <c r="H4" s="133" t="s">
        <v>53</v>
      </c>
      <c r="K4" s="295">
        <f>COUNTIFS(ローデータ!B12:B1011,1,ローデータ!G12:G1011,$G$4)</f>
        <v>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0</v>
      </c>
      <c r="D10" s="45">
        <f>COUNTIFS(ローデータ!$B$12:$B$1011,1,ローデータ!$G$12:$G$1011,$G$4,ローデータ!$H$12:$H$1011,D8)</f>
        <v>0</v>
      </c>
      <c r="E10" s="45">
        <f>COUNTIFS(ローデータ!$B$12:$B$1011,1,ローデータ!$G$12:$G$1011,$G$4,ローデータ!$H$12:$H$1011,E8)</f>
        <v>0</v>
      </c>
      <c r="F10" s="45">
        <f>COUNTIFS(ローデータ!$B$12:$B$1011,1,ローデータ!$G$12:$G$1011,$G$4,ローデータ!$H$12:$H$1011,F8)</f>
        <v>0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0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0</v>
      </c>
      <c r="D16" s="45">
        <f>SUM(B16:C16)</f>
        <v>0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0</v>
      </c>
      <c r="C23" s="285"/>
      <c r="D23" s="284">
        <f>COUNTIFS(ローデータ!$B$12:$B$1011,1,ローデータ!$G$12:$G$1011,$G$4,ローデータ!$K$12:$K$1011,D21)</f>
        <v>0</v>
      </c>
      <c r="E23" s="285"/>
      <c r="F23" s="284">
        <f>COUNTIFS(ローデータ!$B$12:$B$1011,1,ローデータ!$G$12:$G$1011,$G$4,ローデータ!$K$12:$K$1011,F21)</f>
        <v>0</v>
      </c>
      <c r="G23" s="286"/>
      <c r="H23" s="285"/>
      <c r="I23" s="45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0</v>
      </c>
      <c r="K29" s="73">
        <f>SUMIFS(ローデータ!N12:N1011,ローデータ!$B$12:$B$1011,1,ローデータ!$G$12:$G$1011,$G$4,ローデータ!$K$12:$K$1011,$B$21)</f>
        <v>0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0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0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0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0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0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0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0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0</v>
      </c>
      <c r="H44" s="76">
        <f>COUNTIFS(ローデータ!$B$12:$B$1011,1,ローデータ!$G$12:$G$1011,$G$4,ローデータ!$K$12:$K$1011,$F$21,ローデータ!$S$12:$S$1011,H41)</f>
        <v>0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0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0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0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0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0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0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0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0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0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0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0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0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0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0</v>
      </c>
      <c r="H76" s="286"/>
      <c r="I76" s="286"/>
      <c r="J76" s="91">
        <f t="shared" si="2"/>
        <v>0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0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0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0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0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0</v>
      </c>
      <c r="D84" s="328"/>
      <c r="E84" s="327">
        <f>SUM(E75:F83)</f>
        <v>0</v>
      </c>
      <c r="F84" s="328"/>
      <c r="G84" s="329">
        <f>SUM(G75:I83)</f>
        <v>0</v>
      </c>
      <c r="H84" s="329"/>
      <c r="I84" s="327"/>
      <c r="J84" s="93">
        <f t="shared" si="2"/>
        <v>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0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0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0</v>
      </c>
      <c r="M101" s="90">
        <f>SUM(M92:M100)</f>
        <v>0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0</v>
      </c>
    </row>
    <row r="102" spans="1:17" ht="14.1" customHeight="1" x14ac:dyDescent="0.15">
      <c r="A102" s="126" t="s">
        <v>50</v>
      </c>
      <c r="B102" s="127"/>
      <c r="C102" s="45">
        <f>SUM(C93:C101)</f>
        <v>0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0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0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0</v>
      </c>
      <c r="L118" s="96">
        <f t="shared" si="8"/>
        <v>0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0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0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0</v>
      </c>
      <c r="I128" s="102">
        <f>COUNTIFS(ローデータ!$B$12:$B$1011,1,ローデータ!$G$12:$G$1011,$G$4,ローデータ!$K$12:$K$1011,$F$21,ローデータ!$S$12:$S$1011,$I$124,ローデータ!$H$12:$H$1011,A128)</f>
        <v>0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0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0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0</v>
      </c>
      <c r="I136" s="98">
        <f>SUM(I127:I135)</f>
        <v>0</v>
      </c>
      <c r="J136" s="96">
        <f>SUM(J127:J135)</f>
        <v>0</v>
      </c>
      <c r="K136" s="96">
        <f>SUM(K127:K135)</f>
        <v>0</v>
      </c>
      <c r="L136" s="96">
        <f t="shared" si="9"/>
        <v>0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0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0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0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0</v>
      </c>
      <c r="I152" s="45">
        <f t="shared" ref="I152:O152" si="15">SUM(I143:I151)</f>
        <v>0</v>
      </c>
      <c r="J152" s="45">
        <f t="shared" si="15"/>
        <v>0</v>
      </c>
      <c r="K152" s="45">
        <f t="shared" si="15"/>
        <v>0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0</v>
      </c>
      <c r="P152" s="45">
        <f t="shared" si="13"/>
        <v>0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0</v>
      </c>
      <c r="G159" s="285"/>
      <c r="H159" s="284">
        <f>COUNTIFS(ローデータ!$B$12:$B$1011,1,ローデータ!$G$12:$G$1011,$G$4,ローデータ!$I$12:$I$1011,$C$14,ローデータ!$K$12:$K$1011,H157)</f>
        <v>0</v>
      </c>
      <c r="I159" s="285"/>
      <c r="J159" s="284">
        <f>COUNTIFS(ローデータ!$B$12:$B$1011,1,ローデータ!$G$12:$G$1011,$G$4,ローデータ!$I$12:$I$1011,$C$14,ローデータ!$K$12:$K$1011,J157)</f>
        <v>0</v>
      </c>
      <c r="K159" s="286"/>
      <c r="L159" s="285"/>
      <c r="M159" s="45">
        <f t="shared" ref="M159:M171" si="16">SUM(F159:L159)</f>
        <v>0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0</v>
      </c>
      <c r="G171" s="285"/>
      <c r="H171" s="284">
        <f>SUM(H159:I170)</f>
        <v>0</v>
      </c>
      <c r="I171" s="285"/>
      <c r="J171" s="284">
        <f>SUM(J159:L170)</f>
        <v>0</v>
      </c>
      <c r="K171" s="286"/>
      <c r="L171" s="285"/>
      <c r="M171" s="45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0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0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0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0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0</v>
      </c>
      <c r="G198" s="77">
        <f>SUMIFS(ローデータ!N12:N1011,ローデータ!$B$12:$B$1011,1,ローデータ!$G$12:$G$1011,$G$4,ローデータ!$I$12:$I$1011,$C$14,ローデータ!$K$12:$K$1011,$B$21)</f>
        <v>0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0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0</v>
      </c>
      <c r="G210" s="82">
        <f t="shared" ref="G210:I210" si="19">SUM(G198:G209)</f>
        <v>0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0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0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0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0</v>
      </c>
      <c r="G228" s="45">
        <f>SUM(G216:G227)</f>
        <v>0</v>
      </c>
      <c r="H228" s="45">
        <f>SUM(H216:H227)</f>
        <v>0</v>
      </c>
      <c r="I228" s="45">
        <f t="shared" si="20"/>
        <v>0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0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0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0</v>
      </c>
      <c r="H246" s="82">
        <f t="shared" si="22"/>
        <v>0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0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0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0</v>
      </c>
      <c r="L254" s="45">
        <f>COUNTIFS(ローデータ!$B$12:$B$1011,1,ローデータ!$G$12:$G$1011,$G$4,ローデータ!$I$12:$I$1011,$C$14,ローデータ!$K$12:$K$1011,$F$21,ローデータ!$S$12:$S$1011,L251)</f>
        <v>0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0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0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0</v>
      </c>
      <c r="L266" s="82">
        <f>SUM(L254:L265)</f>
        <v>0</v>
      </c>
      <c r="M266" s="82">
        <f>SUM(M254:M265)</f>
        <v>0</v>
      </c>
      <c r="N266" s="82">
        <f>SUM(N254:N265)</f>
        <v>0</v>
      </c>
      <c r="O266" s="45">
        <f>SUM(L266:N266)</f>
        <v>0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0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0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0</v>
      </c>
      <c r="N284" s="82">
        <f t="shared" si="29"/>
        <v>0</v>
      </c>
      <c r="O284" s="82">
        <f t="shared" si="29"/>
        <v>0</v>
      </c>
      <c r="P284" s="82">
        <f t="shared" si="29"/>
        <v>0</v>
      </c>
      <c r="Q284" s="82">
        <f t="shared" si="29"/>
        <v>0</v>
      </c>
      <c r="R284" s="82">
        <f t="shared" si="29"/>
        <v>0</v>
      </c>
      <c r="S284" s="45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0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19</v>
      </c>
      <c r="H4" s="133" t="s">
        <v>53</v>
      </c>
      <c r="K4" s="295">
        <f>COUNTIFS(ローデータ!B12:B1011,1,ローデータ!G12:G1011,$G$4)</f>
        <v>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0</v>
      </c>
      <c r="D10" s="45">
        <f>COUNTIFS(ローデータ!$B$12:$B$1011,1,ローデータ!$G$12:$G$1011,$G$4,ローデータ!$H$12:$H$1011,D8)</f>
        <v>0</v>
      </c>
      <c r="E10" s="45">
        <f>COUNTIFS(ローデータ!$B$12:$B$1011,1,ローデータ!$G$12:$G$1011,$G$4,ローデータ!$H$12:$H$1011,E8)</f>
        <v>0</v>
      </c>
      <c r="F10" s="45">
        <f>COUNTIFS(ローデータ!$B$12:$B$1011,1,ローデータ!$G$12:$G$1011,$G$4,ローデータ!$H$12:$H$1011,F8)</f>
        <v>0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0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0</v>
      </c>
      <c r="D16" s="45">
        <f>SUM(B16:C16)</f>
        <v>0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0</v>
      </c>
      <c r="C23" s="285"/>
      <c r="D23" s="284">
        <f>COUNTIFS(ローデータ!$B$12:$B$1011,1,ローデータ!$G$12:$G$1011,$G$4,ローデータ!$K$12:$K$1011,D21)</f>
        <v>0</v>
      </c>
      <c r="E23" s="285"/>
      <c r="F23" s="284">
        <f>COUNTIFS(ローデータ!$B$12:$B$1011,1,ローデータ!$G$12:$G$1011,$G$4,ローデータ!$K$12:$K$1011,F21)</f>
        <v>0</v>
      </c>
      <c r="G23" s="286"/>
      <c r="H23" s="285"/>
      <c r="I23" s="45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0</v>
      </c>
      <c r="K29" s="73">
        <f>SUMIFS(ローデータ!N12:N1011,ローデータ!$B$12:$B$1011,1,ローデータ!$G$12:$G$1011,$G$4,ローデータ!$K$12:$K$1011,$B$21)</f>
        <v>0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0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0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0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0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0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0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0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0</v>
      </c>
      <c r="H44" s="76">
        <f>COUNTIFS(ローデータ!$B$12:$B$1011,1,ローデータ!$G$12:$G$1011,$G$4,ローデータ!$K$12:$K$1011,$F$21,ローデータ!$S$12:$S$1011,H41)</f>
        <v>0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0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0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0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0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0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0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0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0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0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0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0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0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0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0</v>
      </c>
      <c r="H76" s="286"/>
      <c r="I76" s="286"/>
      <c r="J76" s="91">
        <f t="shared" si="2"/>
        <v>0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0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0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0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0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0</v>
      </c>
      <c r="D84" s="328"/>
      <c r="E84" s="327">
        <f>SUM(E75:F83)</f>
        <v>0</v>
      </c>
      <c r="F84" s="328"/>
      <c r="G84" s="329">
        <f>SUM(G75:I83)</f>
        <v>0</v>
      </c>
      <c r="H84" s="329"/>
      <c r="I84" s="327"/>
      <c r="J84" s="93">
        <f t="shared" si="2"/>
        <v>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0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0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0</v>
      </c>
      <c r="M101" s="90">
        <f>SUM(M92:M100)</f>
        <v>0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0</v>
      </c>
    </row>
    <row r="102" spans="1:17" ht="14.1" customHeight="1" x14ac:dyDescent="0.15">
      <c r="A102" s="126" t="s">
        <v>50</v>
      </c>
      <c r="B102" s="127"/>
      <c r="C102" s="45">
        <f>SUM(C93:C101)</f>
        <v>0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0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0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0</v>
      </c>
      <c r="L118" s="96">
        <f t="shared" si="8"/>
        <v>0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0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0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0</v>
      </c>
      <c r="I128" s="102">
        <f>COUNTIFS(ローデータ!$B$12:$B$1011,1,ローデータ!$G$12:$G$1011,$G$4,ローデータ!$K$12:$K$1011,$F$21,ローデータ!$S$12:$S$1011,$I$124,ローデータ!$H$12:$H$1011,A128)</f>
        <v>0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0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0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0</v>
      </c>
      <c r="I136" s="98">
        <f>SUM(I127:I135)</f>
        <v>0</v>
      </c>
      <c r="J136" s="96">
        <f>SUM(J127:J135)</f>
        <v>0</v>
      </c>
      <c r="K136" s="96">
        <f>SUM(K127:K135)</f>
        <v>0</v>
      </c>
      <c r="L136" s="96">
        <f t="shared" si="9"/>
        <v>0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0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0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0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0</v>
      </c>
      <c r="I152" s="45">
        <f t="shared" ref="I152:O152" si="15">SUM(I143:I151)</f>
        <v>0</v>
      </c>
      <c r="J152" s="45">
        <f t="shared" si="15"/>
        <v>0</v>
      </c>
      <c r="K152" s="45">
        <f t="shared" si="15"/>
        <v>0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0</v>
      </c>
      <c r="P152" s="45">
        <f t="shared" si="13"/>
        <v>0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0</v>
      </c>
      <c r="G159" s="285"/>
      <c r="H159" s="284">
        <f>COUNTIFS(ローデータ!$B$12:$B$1011,1,ローデータ!$G$12:$G$1011,$G$4,ローデータ!$I$12:$I$1011,$C$14,ローデータ!$K$12:$K$1011,H157)</f>
        <v>0</v>
      </c>
      <c r="I159" s="285"/>
      <c r="J159" s="284">
        <f>COUNTIFS(ローデータ!$B$12:$B$1011,1,ローデータ!$G$12:$G$1011,$G$4,ローデータ!$I$12:$I$1011,$C$14,ローデータ!$K$12:$K$1011,J157)</f>
        <v>0</v>
      </c>
      <c r="K159" s="286"/>
      <c r="L159" s="285"/>
      <c r="M159" s="45">
        <f t="shared" ref="M159:M171" si="16">SUM(F159:L159)</f>
        <v>0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0</v>
      </c>
      <c r="G171" s="285"/>
      <c r="H171" s="284">
        <f>SUM(H159:I170)</f>
        <v>0</v>
      </c>
      <c r="I171" s="285"/>
      <c r="J171" s="284">
        <f>SUM(J159:L170)</f>
        <v>0</v>
      </c>
      <c r="K171" s="286"/>
      <c r="L171" s="285"/>
      <c r="M171" s="45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0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0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0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0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0</v>
      </c>
      <c r="G198" s="77">
        <f>SUMIFS(ローデータ!N12:N1011,ローデータ!$B$12:$B$1011,1,ローデータ!$G$12:$G$1011,$G$4,ローデータ!$I$12:$I$1011,$C$14,ローデータ!$K$12:$K$1011,$B$21)</f>
        <v>0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0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0</v>
      </c>
      <c r="G210" s="82">
        <f t="shared" ref="G210:I210" si="19">SUM(G198:G209)</f>
        <v>0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0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0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0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0</v>
      </c>
      <c r="G228" s="45">
        <f>SUM(G216:G227)</f>
        <v>0</v>
      </c>
      <c r="H228" s="45">
        <f>SUM(H216:H227)</f>
        <v>0</v>
      </c>
      <c r="I228" s="45">
        <f t="shared" si="20"/>
        <v>0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0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0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0</v>
      </c>
      <c r="H246" s="82">
        <f t="shared" si="22"/>
        <v>0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0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0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0</v>
      </c>
      <c r="L254" s="45">
        <f>COUNTIFS(ローデータ!$B$12:$B$1011,1,ローデータ!$G$12:$G$1011,$G$4,ローデータ!$I$12:$I$1011,$C$14,ローデータ!$K$12:$K$1011,$F$21,ローデータ!$S$12:$S$1011,L251)</f>
        <v>0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0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0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0</v>
      </c>
      <c r="L266" s="82">
        <f>SUM(L254:L265)</f>
        <v>0</v>
      </c>
      <c r="M266" s="82">
        <f>SUM(M254:M265)</f>
        <v>0</v>
      </c>
      <c r="N266" s="82">
        <f>SUM(N254:N265)</f>
        <v>0</v>
      </c>
      <c r="O266" s="45">
        <f>SUM(L266:N266)</f>
        <v>0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0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0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0</v>
      </c>
      <c r="N284" s="82">
        <f t="shared" si="29"/>
        <v>0</v>
      </c>
      <c r="O284" s="82">
        <f t="shared" si="29"/>
        <v>0</v>
      </c>
      <c r="P284" s="82">
        <f t="shared" si="29"/>
        <v>0</v>
      </c>
      <c r="Q284" s="82">
        <f t="shared" si="29"/>
        <v>0</v>
      </c>
      <c r="R284" s="82">
        <f t="shared" si="29"/>
        <v>0</v>
      </c>
      <c r="S284" s="45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0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20</v>
      </c>
      <c r="H4" s="133" t="s">
        <v>53</v>
      </c>
      <c r="K4" s="295">
        <f>COUNTIFS(ローデータ!B12:B1011,1,ローデータ!G12:G1011,$G$4)</f>
        <v>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0</v>
      </c>
      <c r="D10" s="45">
        <f>COUNTIFS(ローデータ!$B$12:$B$1011,1,ローデータ!$G$12:$G$1011,$G$4,ローデータ!$H$12:$H$1011,D8)</f>
        <v>0</v>
      </c>
      <c r="E10" s="45">
        <f>COUNTIFS(ローデータ!$B$12:$B$1011,1,ローデータ!$G$12:$G$1011,$G$4,ローデータ!$H$12:$H$1011,E8)</f>
        <v>0</v>
      </c>
      <c r="F10" s="45">
        <f>COUNTIFS(ローデータ!$B$12:$B$1011,1,ローデータ!$G$12:$G$1011,$G$4,ローデータ!$H$12:$H$1011,F8)</f>
        <v>0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0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0</v>
      </c>
      <c r="D16" s="45">
        <f>SUM(B16:C16)</f>
        <v>0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0</v>
      </c>
      <c r="C23" s="285"/>
      <c r="D23" s="284">
        <f>COUNTIFS(ローデータ!$B$12:$B$1011,1,ローデータ!$G$12:$G$1011,$G$4,ローデータ!$K$12:$K$1011,D21)</f>
        <v>0</v>
      </c>
      <c r="E23" s="285"/>
      <c r="F23" s="284">
        <f>COUNTIFS(ローデータ!$B$12:$B$1011,1,ローデータ!$G$12:$G$1011,$G$4,ローデータ!$K$12:$K$1011,F21)</f>
        <v>0</v>
      </c>
      <c r="G23" s="286"/>
      <c r="H23" s="285"/>
      <c r="I23" s="45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0</v>
      </c>
      <c r="K29" s="73">
        <f>SUMIFS(ローデータ!N12:N1011,ローデータ!$B$12:$B$1011,1,ローデータ!$G$12:$G$1011,$G$4,ローデータ!$K$12:$K$1011,$B$21)</f>
        <v>0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0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0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0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0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0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0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0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0</v>
      </c>
      <c r="H44" s="76">
        <f>COUNTIFS(ローデータ!$B$12:$B$1011,1,ローデータ!$G$12:$G$1011,$G$4,ローデータ!$K$12:$K$1011,$F$21,ローデータ!$S$12:$S$1011,H41)</f>
        <v>0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0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0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0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0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0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0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0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0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0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0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0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0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0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0</v>
      </c>
      <c r="H76" s="286"/>
      <c r="I76" s="286"/>
      <c r="J76" s="91">
        <f t="shared" si="2"/>
        <v>0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0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0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0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0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0</v>
      </c>
      <c r="D84" s="328"/>
      <c r="E84" s="327">
        <f>SUM(E75:F83)</f>
        <v>0</v>
      </c>
      <c r="F84" s="328"/>
      <c r="G84" s="329">
        <f>SUM(G75:I83)</f>
        <v>0</v>
      </c>
      <c r="H84" s="329"/>
      <c r="I84" s="327"/>
      <c r="J84" s="93">
        <f t="shared" si="2"/>
        <v>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0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0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0</v>
      </c>
      <c r="M101" s="90">
        <f>SUM(M92:M100)</f>
        <v>0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0</v>
      </c>
    </row>
    <row r="102" spans="1:17" ht="14.1" customHeight="1" x14ac:dyDescent="0.15">
      <c r="A102" s="126" t="s">
        <v>50</v>
      </c>
      <c r="B102" s="127"/>
      <c r="C102" s="45">
        <f>SUM(C93:C101)</f>
        <v>0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0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0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0</v>
      </c>
      <c r="L118" s="96">
        <f t="shared" si="8"/>
        <v>0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0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0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0</v>
      </c>
      <c r="I128" s="102">
        <f>COUNTIFS(ローデータ!$B$12:$B$1011,1,ローデータ!$G$12:$G$1011,$G$4,ローデータ!$K$12:$K$1011,$F$21,ローデータ!$S$12:$S$1011,$I$124,ローデータ!$H$12:$H$1011,A128)</f>
        <v>0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0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0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0</v>
      </c>
      <c r="I136" s="98">
        <f>SUM(I127:I135)</f>
        <v>0</v>
      </c>
      <c r="J136" s="96">
        <f>SUM(J127:J135)</f>
        <v>0</v>
      </c>
      <c r="K136" s="96">
        <f>SUM(K127:K135)</f>
        <v>0</v>
      </c>
      <c r="L136" s="96">
        <f t="shared" si="9"/>
        <v>0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0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0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0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0</v>
      </c>
      <c r="I152" s="45">
        <f t="shared" ref="I152:O152" si="15">SUM(I143:I151)</f>
        <v>0</v>
      </c>
      <c r="J152" s="45">
        <f t="shared" si="15"/>
        <v>0</v>
      </c>
      <c r="K152" s="45">
        <f t="shared" si="15"/>
        <v>0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0</v>
      </c>
      <c r="P152" s="45">
        <f t="shared" si="13"/>
        <v>0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0</v>
      </c>
      <c r="G159" s="285"/>
      <c r="H159" s="284">
        <f>COUNTIFS(ローデータ!$B$12:$B$1011,1,ローデータ!$G$12:$G$1011,$G$4,ローデータ!$I$12:$I$1011,$C$14,ローデータ!$K$12:$K$1011,H157)</f>
        <v>0</v>
      </c>
      <c r="I159" s="285"/>
      <c r="J159" s="284">
        <f>COUNTIFS(ローデータ!$B$12:$B$1011,1,ローデータ!$G$12:$G$1011,$G$4,ローデータ!$I$12:$I$1011,$C$14,ローデータ!$K$12:$K$1011,J157)</f>
        <v>0</v>
      </c>
      <c r="K159" s="286"/>
      <c r="L159" s="285"/>
      <c r="M159" s="45">
        <f t="shared" ref="M159:M171" si="16">SUM(F159:L159)</f>
        <v>0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0</v>
      </c>
      <c r="G171" s="285"/>
      <c r="H171" s="284">
        <f>SUM(H159:I170)</f>
        <v>0</v>
      </c>
      <c r="I171" s="285"/>
      <c r="J171" s="284">
        <f>SUM(J159:L170)</f>
        <v>0</v>
      </c>
      <c r="K171" s="286"/>
      <c r="L171" s="285"/>
      <c r="M171" s="45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0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0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0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0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0</v>
      </c>
      <c r="G198" s="77">
        <f>SUMIFS(ローデータ!N12:N1011,ローデータ!$B$12:$B$1011,1,ローデータ!$G$12:$G$1011,$G$4,ローデータ!$I$12:$I$1011,$C$14,ローデータ!$K$12:$K$1011,$B$21)</f>
        <v>0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0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0</v>
      </c>
      <c r="G210" s="82">
        <f t="shared" ref="G210:I210" si="19">SUM(G198:G209)</f>
        <v>0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0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0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0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0</v>
      </c>
      <c r="G228" s="45">
        <f>SUM(G216:G227)</f>
        <v>0</v>
      </c>
      <c r="H228" s="45">
        <f>SUM(H216:H227)</f>
        <v>0</v>
      </c>
      <c r="I228" s="45">
        <f t="shared" si="20"/>
        <v>0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0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0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0</v>
      </c>
      <c r="H246" s="82">
        <f t="shared" si="22"/>
        <v>0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0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0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0</v>
      </c>
      <c r="L254" s="45">
        <f>COUNTIFS(ローデータ!$B$12:$B$1011,1,ローデータ!$G$12:$G$1011,$G$4,ローデータ!$I$12:$I$1011,$C$14,ローデータ!$K$12:$K$1011,$F$21,ローデータ!$S$12:$S$1011,L251)</f>
        <v>0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0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0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0</v>
      </c>
      <c r="L266" s="82">
        <f>SUM(L254:L265)</f>
        <v>0</v>
      </c>
      <c r="M266" s="82">
        <f>SUM(M254:M265)</f>
        <v>0</v>
      </c>
      <c r="N266" s="82">
        <f>SUM(N254:N265)</f>
        <v>0</v>
      </c>
      <c r="O266" s="45">
        <f>SUM(L266:N266)</f>
        <v>0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0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0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0</v>
      </c>
      <c r="M284" s="82">
        <f t="shared" ref="M284:R284" si="29">SUM(M272:M283)</f>
        <v>0</v>
      </c>
      <c r="N284" s="82">
        <f t="shared" si="29"/>
        <v>0</v>
      </c>
      <c r="O284" s="82">
        <f t="shared" si="29"/>
        <v>0</v>
      </c>
      <c r="P284" s="82">
        <f t="shared" si="29"/>
        <v>0</v>
      </c>
      <c r="Q284" s="82">
        <f t="shared" si="29"/>
        <v>0</v>
      </c>
      <c r="R284" s="82">
        <f t="shared" si="29"/>
        <v>0</v>
      </c>
      <c r="S284" s="45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121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5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0" t="s">
        <v>46</v>
      </c>
      <c r="B2" s="284" t="str">
        <f>ローデータ!B2</f>
        <v>東成区</v>
      </c>
      <c r="C2" s="286"/>
      <c r="D2" s="286"/>
      <c r="E2" s="285"/>
      <c r="G2" s="153"/>
      <c r="H2" s="402" t="s">
        <v>94</v>
      </c>
      <c r="I2" s="299"/>
      <c r="K2" s="71"/>
      <c r="L2" s="51"/>
    </row>
    <row r="3" spans="1:19" ht="14.1" customHeight="1" x14ac:dyDescent="0.15">
      <c r="A3" s="262" t="s">
        <v>47</v>
      </c>
      <c r="B3" s="146" t="s">
        <v>3</v>
      </c>
      <c r="C3" s="146" t="s">
        <v>4</v>
      </c>
      <c r="D3" s="146" t="s">
        <v>5</v>
      </c>
      <c r="E3" s="146" t="s">
        <v>8</v>
      </c>
      <c r="G3" s="153"/>
      <c r="H3" s="299"/>
      <c r="I3" s="299"/>
      <c r="K3" s="51"/>
      <c r="L3" s="51"/>
    </row>
    <row r="4" spans="1:19" ht="14.1" customHeight="1" x14ac:dyDescent="0.15">
      <c r="A4" s="263"/>
      <c r="B4" s="148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54"/>
      <c r="H4" s="295">
        <f>COUNTIFS(ローデータ!B12:B1011,1)</f>
        <v>85</v>
      </c>
      <c r="I4" s="295"/>
      <c r="K4" s="155"/>
      <c r="L4" s="15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2">
        <v>1</v>
      </c>
      <c r="B7" s="34" t="s">
        <v>155</v>
      </c>
    </row>
    <row r="8" spans="1:19" ht="14.1" customHeight="1" x14ac:dyDescent="0.15">
      <c r="A8" s="226"/>
      <c r="B8" s="140">
        <v>1</v>
      </c>
      <c r="C8" s="140">
        <v>2</v>
      </c>
      <c r="D8" s="140">
        <v>3</v>
      </c>
      <c r="E8" s="140">
        <v>4</v>
      </c>
      <c r="F8" s="140">
        <v>5</v>
      </c>
      <c r="G8" s="140">
        <v>6</v>
      </c>
      <c r="H8" s="140">
        <v>7</v>
      </c>
      <c r="I8" s="140">
        <v>8</v>
      </c>
      <c r="J8" s="14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47" t="s">
        <v>51</v>
      </c>
      <c r="B10" s="45">
        <f>COUNTIFS(ローデータ!$B$12:$B$1011,1,ローデータ!$H$12:$H$1011,B8)</f>
        <v>3</v>
      </c>
      <c r="C10" s="45">
        <f>COUNTIFS(ローデータ!$B$12:$B$1011,1,ローデータ!$H$12:$H$1011,C8)</f>
        <v>29</v>
      </c>
      <c r="D10" s="45">
        <f>COUNTIFS(ローデータ!$B$12:$B$1011,1,ローデータ!$H$12:$H$1011,D8)</f>
        <v>19</v>
      </c>
      <c r="E10" s="45">
        <f>COUNTIFS(ローデータ!$B$12:$B$1011,1,ローデータ!$H$12:$H$1011,E8)</f>
        <v>15</v>
      </c>
      <c r="F10" s="45">
        <f>COUNTIFS(ローデータ!$B$12:$B$1011,1,ローデータ!$H$12:$H$1011,F8)</f>
        <v>14</v>
      </c>
      <c r="G10" s="45">
        <f>COUNTIFS(ローデータ!$B$12:$B$1011,1,ローデータ!$H$12:$H$1011,G8)</f>
        <v>3</v>
      </c>
      <c r="H10" s="45">
        <f>COUNTIFS(ローデータ!$B$12:$B$1011,1,ローデータ!$H$12:$H$1011,H8)</f>
        <v>1</v>
      </c>
      <c r="I10" s="45">
        <f>COUNTIFS(ローデータ!$B$12:$B$1011,1,ローデータ!$H$12:$H$1011,I8)</f>
        <v>1</v>
      </c>
      <c r="J10" s="45">
        <f>COUNTIFS(ローデータ!$B$12:$B$1011,1,ローデータ!$H$12:$H$1011,J8)</f>
        <v>0</v>
      </c>
      <c r="K10" s="45">
        <f>SUM(B10:J10)</f>
        <v>85</v>
      </c>
    </row>
    <row r="11" spans="1:19" ht="14.1" customHeight="1" x14ac:dyDescent="0.15">
      <c r="A11" s="151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52">
        <v>2</v>
      </c>
      <c r="B12" t="s">
        <v>207</v>
      </c>
    </row>
    <row r="13" spans="1:19" ht="14.1" customHeight="1" x14ac:dyDescent="0.15">
      <c r="A13" s="152">
        <v>2.1</v>
      </c>
      <c r="B13" s="34" t="s">
        <v>156</v>
      </c>
      <c r="F13" s="152">
        <v>2.2000000000000002</v>
      </c>
      <c r="G13" s="34" t="s">
        <v>231</v>
      </c>
    </row>
    <row r="14" spans="1:19" ht="14.1" customHeight="1" x14ac:dyDescent="0.15">
      <c r="A14" s="226"/>
      <c r="B14" s="140">
        <v>1</v>
      </c>
      <c r="C14" s="140">
        <v>2</v>
      </c>
      <c r="D14" s="262" t="s">
        <v>50</v>
      </c>
      <c r="F14" s="226"/>
      <c r="G14" s="140">
        <v>1</v>
      </c>
      <c r="H14" s="140">
        <v>2</v>
      </c>
      <c r="I14" s="140">
        <v>3</v>
      </c>
      <c r="J14" s="140">
        <v>4</v>
      </c>
      <c r="K14" s="140">
        <v>5</v>
      </c>
      <c r="L14" s="140">
        <v>6</v>
      </c>
      <c r="M14" s="140">
        <v>7</v>
      </c>
      <c r="N14" s="140">
        <v>8</v>
      </c>
      <c r="O14" s="140">
        <v>9</v>
      </c>
      <c r="P14" s="140">
        <v>10</v>
      </c>
      <c r="Q14" s="140">
        <v>11</v>
      </c>
      <c r="R14" s="245" t="s">
        <v>50</v>
      </c>
    </row>
    <row r="15" spans="1:19" ht="14.1" customHeight="1" x14ac:dyDescent="0.15">
      <c r="A15" s="228"/>
      <c r="B15" s="146" t="s">
        <v>63</v>
      </c>
      <c r="C15" s="146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47" t="s">
        <v>51</v>
      </c>
      <c r="B16" s="45">
        <f>COUNTIFS(ローデータ!$B$12:$B$1011,1,ローデータ!$I$12:$I$1011,B14)</f>
        <v>0</v>
      </c>
      <c r="C16" s="45">
        <f>COUNTIFS(ローデータ!$B$12:$B$1011,1,ローデータ!$I$12:$I$1011,C14)</f>
        <v>85</v>
      </c>
      <c r="D16" s="45">
        <f>SUM(B16:C16)</f>
        <v>85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51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44" t="s">
        <v>51</v>
      </c>
      <c r="G18" s="45">
        <f>COUNTIFS(ローデータ!$B$12:$B$1011,1,ローデータ!$I$12:$I$1011,$B$14,ローデータ!$J$12:$J$1011,G14)</f>
        <v>0</v>
      </c>
      <c r="H18" s="45">
        <f>COUNTIFS(ローデータ!$B$12:$B$1011,1,ローデータ!$I$12:$I$1011,$B$14,ローデータ!$J$12:$J$1011,H14)</f>
        <v>0</v>
      </c>
      <c r="I18" s="45">
        <f>COUNTIFS(ローデータ!$B$12:$B$1011,1,ローデータ!$I$12:$I$1011,$B$14,ローデータ!$J$12:$J$1011,I14)</f>
        <v>0</v>
      </c>
      <c r="J18" s="45">
        <f>COUNTIFS(ローデータ!$B$12:$B$1011,1,ローデータ!$I$12:$I$1011,$B$14,ローデータ!$J$12:$J$1011,J14)</f>
        <v>0</v>
      </c>
      <c r="K18" s="45">
        <f>COUNTIFS(ローデータ!$B$12:$B$1011,1,ローデータ!$I$12:$I$1011,$B$14,ローデータ!$J$12:$J$1011,K14)</f>
        <v>0</v>
      </c>
      <c r="L18" s="45">
        <f>COUNTIFS(ローデータ!$B$12:$B$1011,1,ローデータ!$I$12:$I$1011,$B$14,ローデータ!$J$12:$J$1011,L14)</f>
        <v>0</v>
      </c>
      <c r="M18" s="45">
        <f>COUNTIFS(ローデータ!$B$12:$B$1011,1,ローデータ!$I$12:$I$1011,$B$14,ローデータ!$J$12:$J$1011,M14)</f>
        <v>0</v>
      </c>
      <c r="N18" s="45">
        <f>COUNTIFS(ローデータ!$B$12:$B$1011,1,ローデータ!$I$12:$I$1011,$B$14,ローデータ!$J$12:$J$1011,N14)</f>
        <v>0</v>
      </c>
      <c r="O18" s="45">
        <f>COUNTIFS(ローデータ!$B$12:$B$1011,1,ローデータ!$I$12:$I$1011,$B$14,ローデータ!$J$12:$J$1011,O14)</f>
        <v>0</v>
      </c>
      <c r="P18" s="45">
        <f>COUNTIFS(ローデータ!$B$12:$B$1011,1,ローデータ!$I$12:$I$1011,$B$14,ローデータ!$J$12:$J$1011,P14)</f>
        <v>0</v>
      </c>
      <c r="Q18" s="45">
        <f>COUNTIFS(ローデータ!$B$12:$B$1011,1,ローデータ!$I$12:$I$1011,$B$14,ローデータ!$J$12:$J$1011,Q14)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7" t="s">
        <v>51</v>
      </c>
      <c r="B23" s="284">
        <f>COUNTIFS(ローデータ!$B$12:$B$1011,1,ローデータ!$K$12:$K$1011,B21)</f>
        <v>37</v>
      </c>
      <c r="C23" s="285"/>
      <c r="D23" s="284">
        <f>COUNTIFS(ローデータ!$B$12:$B$1011,1,ローデータ!$K$12:$K$1011,D21)</f>
        <v>18</v>
      </c>
      <c r="E23" s="285"/>
      <c r="F23" s="284">
        <f>COUNTIFS(ローデータ!$B$12:$B$1011,1,ローデータ!$K$12:$K$1011,F21)</f>
        <v>30</v>
      </c>
      <c r="G23" s="286"/>
      <c r="H23" s="285"/>
      <c r="I23" s="45">
        <f>SUM(B23:H23)</f>
        <v>85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2">
        <v>3.1</v>
      </c>
      <c r="B25" s="38" t="s">
        <v>167</v>
      </c>
    </row>
    <row r="26" spans="1:19" ht="14.1" customHeight="1" x14ac:dyDescent="0.15">
      <c r="A26" s="152" t="s">
        <v>89</v>
      </c>
      <c r="B26" s="34" t="s">
        <v>158</v>
      </c>
      <c r="I26" s="151" t="s">
        <v>159</v>
      </c>
      <c r="J26" s="37" t="s">
        <v>164</v>
      </c>
    </row>
    <row r="27" spans="1:19" ht="14.1" customHeight="1" x14ac:dyDescent="0.15">
      <c r="A27" s="226"/>
      <c r="B27" s="140">
        <v>1</v>
      </c>
      <c r="C27" s="140">
        <v>2</v>
      </c>
      <c r="D27" s="140">
        <v>3</v>
      </c>
      <c r="E27" s="140">
        <v>4</v>
      </c>
      <c r="F27" s="14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47" t="s">
        <v>51</v>
      </c>
      <c r="J29" s="73">
        <f>SUMIFS(ローデータ!M12:M1011,ローデータ!$B$12:$B$1011,1,ローデータ!$K$12:$K$1011,$B$21)</f>
        <v>9</v>
      </c>
      <c r="K29" s="73">
        <f>SUMIFS(ローデータ!N12:N1011,ローデータ!$B$12:$B$1011,1,ローデータ!$K$12:$K$1011,$B$21)</f>
        <v>29</v>
      </c>
      <c r="L29" s="73">
        <f>SUMIFS(ローデータ!O12:O1011,ローデータ!$B$12:$B$1011,1,ローデータ!$K$12:$K$1011,$B$21)</f>
        <v>4</v>
      </c>
      <c r="M29" s="73">
        <f>SUMIFS(ローデータ!P12:P1011,ローデータ!$B$12:$B$1011,1,ローデータ!$K$12:$K$1011,$B$21)</f>
        <v>0</v>
      </c>
      <c r="N29" s="73">
        <f>SUMIFS(ローデータ!Q12:Q1011,ローデータ!$B$12:$B$1011,1,ローデータ!$K$12:$K$1011,$B$21)</f>
        <v>0</v>
      </c>
      <c r="O29" s="73">
        <f>SUM(J29:N29)</f>
        <v>42</v>
      </c>
    </row>
    <row r="30" spans="1:19" ht="14.1" customHeight="1" x14ac:dyDescent="0.15">
      <c r="A30" s="147" t="s">
        <v>51</v>
      </c>
      <c r="B30" s="45">
        <f>COUNTIFS(ローデータ!$B$12:$B$1011,1,ローデータ!$K$12:$K$1011,$B$21,ローデータ!$L$12:$L$1011,B27)</f>
        <v>35</v>
      </c>
      <c r="C30" s="45">
        <f>COUNTIFS(ローデータ!$B$12:$B$1011,1,ローデータ!$K$12:$K$1011,$B$21,ローデータ!$L$12:$L$1011,C27)</f>
        <v>2</v>
      </c>
      <c r="D30" s="45">
        <f>COUNTIFS(ローデータ!$B$12:$B$1011,1,ローデータ!$K$12:$K$1011,$B$21,ローデータ!$L$12:$L$1011,D27)</f>
        <v>0</v>
      </c>
      <c r="E30" s="45">
        <f>COUNTIFS(ローデータ!$B$12:$B$1011,1,ローデータ!$K$12:$K$1011,$B$21,ローデータ!$L$12:$L$1011,E27)</f>
        <v>0</v>
      </c>
      <c r="F30" s="45">
        <f>COUNTIFS(ローデータ!$B$12:$B$1011,1,ローデータ!$K$12:$K$1011,$B$21,ローデータ!$L$12:$L$1011,F27)</f>
        <v>0</v>
      </c>
      <c r="G30" s="45">
        <f>SUM(B30:F30)</f>
        <v>37</v>
      </c>
    </row>
    <row r="31" spans="1:19" ht="14.1" customHeight="1" x14ac:dyDescent="0.15">
      <c r="A31" s="151"/>
      <c r="B31" s="9"/>
      <c r="C31" s="9"/>
      <c r="D31" s="9"/>
      <c r="E31" s="9"/>
      <c r="F31" s="9"/>
      <c r="G31" s="9"/>
    </row>
    <row r="32" spans="1:19" ht="14.1" customHeight="1" x14ac:dyDescent="0.15">
      <c r="A32" s="152">
        <v>3.2</v>
      </c>
      <c r="B32" s="65" t="s">
        <v>232</v>
      </c>
      <c r="H32" s="9"/>
      <c r="J32" s="151"/>
      <c r="K32" s="46"/>
      <c r="L32" s="46"/>
      <c r="M32" s="46"/>
      <c r="N32" s="46"/>
      <c r="O32" s="46"/>
      <c r="P32" s="46"/>
    </row>
    <row r="33" spans="1:17" ht="14.1" customHeight="1" x14ac:dyDescent="0.15">
      <c r="A33" s="152" t="s">
        <v>90</v>
      </c>
      <c r="B33" s="34" t="s">
        <v>160</v>
      </c>
      <c r="I33" s="152" t="s">
        <v>161</v>
      </c>
      <c r="J33" s="38" t="s">
        <v>88</v>
      </c>
    </row>
    <row r="34" spans="1:17" ht="14.1" customHeight="1" x14ac:dyDescent="0.15">
      <c r="A34" s="226"/>
      <c r="B34" s="140">
        <v>1</v>
      </c>
      <c r="C34" s="140">
        <v>2</v>
      </c>
      <c r="D34" s="14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46" t="s">
        <v>67</v>
      </c>
      <c r="C35" s="146" t="s">
        <v>66</v>
      </c>
      <c r="D35" s="146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47" t="s">
        <v>51</v>
      </c>
      <c r="B36" s="45">
        <f>COUNTIFS(ローデータ!$B$12:$B$1011,1,ローデータ!$K$12:$K$1011,$D$21,ローデータ!$S$12:$S$1011,B34)</f>
        <v>15</v>
      </c>
      <c r="C36" s="45">
        <f>COUNTIFS(ローデータ!$B$12:$B$1011,1,ローデータ!$K$12:$K$1011,$D$21,ローデータ!$S$12:$S$1011,C34)</f>
        <v>1</v>
      </c>
      <c r="D36" s="45">
        <f>COUNTIFS(ローデータ!$B$12:$B$1011,1,ローデータ!$K$12:$K$1011,$D$21,ローデータ!$S$12:$S$1011,D34)</f>
        <v>1</v>
      </c>
      <c r="E36" s="45">
        <f>SUM(B36:D36)</f>
        <v>17</v>
      </c>
      <c r="I36" s="147" t="s">
        <v>51</v>
      </c>
      <c r="J36" s="45">
        <f>SUMIFS(ローデータ!T12:T1011,ローデータ!$B$12:$B$1011,1,ローデータ!$K$12:$K$1011,$D$21)</f>
        <v>2</v>
      </c>
      <c r="K36" s="45">
        <f>SUMIFS(ローデータ!U12:U1011,ローデータ!$B$12:$B$1011,1,ローデータ!$K$12:$K$1011,$D$21)</f>
        <v>12</v>
      </c>
      <c r="L36" s="45">
        <f>SUMIFS(ローデータ!V12:V1011,ローデータ!$B$12:$B$1011,1,ローデータ!$K$12:$K$1011,$D$21)</f>
        <v>4</v>
      </c>
      <c r="M36" s="45">
        <f>SUMIFS(ローデータ!W12:W1011,ローデータ!$B$12:$B$1011,1,ローデータ!$K$12:$K$1011,$D$21)</f>
        <v>2</v>
      </c>
      <c r="N36" s="45">
        <f>SUMIFS(ローデータ!X12:X1011,ローデータ!$B$12:$B$1011,1,ローデータ!$K$12:$K$1011,$D$21)</f>
        <v>3</v>
      </c>
      <c r="O36" s="45">
        <f>SUMIFS(ローデータ!Y12:Y1011,ローデータ!$B$12:$B$1011,1,ローデータ!$K$12:$K$1011,$D$21)</f>
        <v>3</v>
      </c>
      <c r="P36" s="45">
        <f>SUMIFS(ローデータ!Z12:Z1011,ローデータ!$B$12:$B$1011,1,ローデータ!$K$12:$K$1011,$D$21)</f>
        <v>0</v>
      </c>
      <c r="Q36" s="45">
        <f>SUM(J36:P36)</f>
        <v>26</v>
      </c>
    </row>
    <row r="37" spans="1:17" ht="14.1" customHeight="1" x14ac:dyDescent="0.15">
      <c r="A37"/>
    </row>
    <row r="38" spans="1:17" ht="14.1" customHeight="1" x14ac:dyDescent="0.15">
      <c r="A38" s="152">
        <v>3.3</v>
      </c>
      <c r="B38" s="66" t="s">
        <v>170</v>
      </c>
    </row>
    <row r="39" spans="1:17" ht="14.1" customHeight="1" x14ac:dyDescent="0.15">
      <c r="A39" s="152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47" t="s">
        <v>51</v>
      </c>
      <c r="B44" s="73">
        <f>COUNTIFS(ローデータ!$B$12:$B$1011,1,ローデータ!$K$12:$K$1011,$F$21,ローデータ!$L$12:$L$1011,B41)</f>
        <v>30</v>
      </c>
      <c r="C44" s="73">
        <f>COUNTIFS(ローデータ!$B$12:$B$1011,1,ローデータ!$K$12:$K$1011,$F$21,ローデータ!$L$12:$L$1011,C41)</f>
        <v>0</v>
      </c>
      <c r="D44" s="73">
        <f>COUNTIFS(ローデータ!$B$12:$B$1011,1,ローデータ!$K$12:$K$1011,$F$21,ローデータ!$L$12:$L$1011,D41)</f>
        <v>0</v>
      </c>
      <c r="E44" s="73">
        <f>COUNTIFS(ローデータ!$B$12:$B$1011,1,ローデータ!$K$12:$K$1011,$F$21,ローデータ!$L$12:$L$1011,E41)</f>
        <v>0</v>
      </c>
      <c r="F44" s="73">
        <f>COUNTIFS(ローデータ!$B$12:$B$1011,1,ローデータ!$K$12:$K$1011,$F$21,ローデータ!$L$12:$L$1011,F41)</f>
        <v>0</v>
      </c>
      <c r="G44" s="74">
        <f>SUM(B44:F44)</f>
        <v>30</v>
      </c>
      <c r="H44" s="76">
        <f>COUNTIFS(ローデータ!$B$12:$B$1011,1,ローデータ!$K$12:$K$1011,$F$21,ローデータ!$S$12:$S$1011,H41)</f>
        <v>30</v>
      </c>
      <c r="I44" s="77">
        <f>COUNTIFS(ローデータ!$B$12:$B$1011,1,ローデータ!$K$12:$K$1011,$F$21,ローデータ!$S$12:$S$1011,I41)</f>
        <v>0</v>
      </c>
      <c r="J44" s="77">
        <f>COUNTIFS(ローデータ!$B$12:$B$1011,1,ローデータ!$K$12:$K$1011,$F$21,ローデータ!$S$12:$S$1011,J41)</f>
        <v>0</v>
      </c>
      <c r="K44" s="77">
        <f>SUM(H44:J44)</f>
        <v>30</v>
      </c>
    </row>
    <row r="45" spans="1:17" ht="14.1" customHeight="1" x14ac:dyDescent="0.15">
      <c r="C45" s="151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52" t="s">
        <v>92</v>
      </c>
      <c r="B46" s="38" t="s">
        <v>163</v>
      </c>
      <c r="D46" s="151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47" t="s">
        <v>51</v>
      </c>
      <c r="B50" s="78">
        <f>SUMIFS(ローデータ!M12:M1011,ローデータ!$B$12:$B$1011,1,ローデータ!$K$12:$K$1011,$F$21)</f>
        <v>0</v>
      </c>
      <c r="C50" s="78">
        <f>SUMIFS(ローデータ!N12:N1011,ローデータ!$B$12:$B$1011,1,ローデータ!$K$12:$K$1011,$F$21)</f>
        <v>25</v>
      </c>
      <c r="D50" s="78">
        <f>SUMIFS(ローデータ!O12:O1011,ローデータ!$B$12:$B$1011,1,ローデータ!$K$12:$K$1011,$F$21)</f>
        <v>8</v>
      </c>
      <c r="E50" s="79">
        <f>SUMIFS(ローデータ!P12:P1011,ローデータ!$B$12:$B$1011,1,ローデータ!$K$12:$K$1011,$F$21)</f>
        <v>0</v>
      </c>
      <c r="F50" s="78">
        <f>SUMIFS(ローデータ!Q12:Q1011,ローデータ!$B$12:$B$1011,1,ローデータ!$K$12:$K$1011,$F$21)</f>
        <v>0</v>
      </c>
      <c r="G50" s="80">
        <f>SUM(B50:F50)</f>
        <v>33</v>
      </c>
      <c r="H50" s="81">
        <f>SUMIFS(ローデータ!T12:T1011,ローデータ!$B$12:$B$1011,1,ローデータ!$K$12:$K$1011,$F$21)</f>
        <v>1</v>
      </c>
      <c r="I50" s="78">
        <f>SUMIFS(ローデータ!U12:U1011,ローデータ!$B$12:$B$1011,1,ローデータ!$K$12:$K$1011,$F$21)</f>
        <v>21</v>
      </c>
      <c r="J50" s="78">
        <f>SUMIFS(ローデータ!V12:V1011,ローデータ!$B$12:$B$1011,1,ローデータ!$K$12:$K$1011,$F$21)</f>
        <v>12</v>
      </c>
      <c r="K50" s="78">
        <f>SUMIFS(ローデータ!W12:W1011,ローデータ!$B$12:$B$1011,1,ローデータ!$K$12:$K$1011,$F$21)</f>
        <v>0</v>
      </c>
      <c r="L50" s="78">
        <f>SUMIFS(ローデータ!X12:X1011,ローデータ!$B$12:$B$1011,1,ローデータ!$K$12:$K$1011,$F$21)</f>
        <v>9</v>
      </c>
      <c r="M50" s="78">
        <f>SUMIFS(ローデータ!Y12:Y1011,ローデータ!$B$12:$B$1011,1,ローデータ!$K$12:$K$1011,$F$21)</f>
        <v>2</v>
      </c>
      <c r="N50" s="78">
        <f>SUMIFS(ローデータ!Z12:Z1011,ローデータ!$B$12:$B$1011,1,ローデータ!$K$12:$K$1011,$F$21)</f>
        <v>1</v>
      </c>
      <c r="O50" s="82">
        <f>SUM(H50:N50)</f>
        <v>46</v>
      </c>
    </row>
    <row r="51" spans="1:15" ht="14.1" customHeight="1" x14ac:dyDescent="0.15">
      <c r="A51" s="151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52"/>
    </row>
    <row r="53" spans="1:15" ht="14.1" customHeight="1" x14ac:dyDescent="0.15">
      <c r="A53" s="152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40">
        <v>1</v>
      </c>
      <c r="E55" s="140">
        <v>2</v>
      </c>
      <c r="F55" s="140">
        <v>3</v>
      </c>
      <c r="G55" s="140">
        <v>4</v>
      </c>
      <c r="H55" s="140">
        <v>5</v>
      </c>
      <c r="I55" s="140">
        <v>6</v>
      </c>
      <c r="J55" s="140">
        <v>7</v>
      </c>
      <c r="K55" s="140">
        <v>8</v>
      </c>
      <c r="L55" s="140">
        <v>9</v>
      </c>
      <c r="M55" s="14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47">
        <v>1</v>
      </c>
      <c r="B59" s="41" t="s">
        <v>54</v>
      </c>
      <c r="C59" s="45">
        <f>COUNTIFS(ローデータ!$B$12:$B$1011,1,ローデータ!$I$12:$I$1011,$C$14,ローデータ!$H$12:$H$1011,A59)</f>
        <v>3</v>
      </c>
      <c r="D59" s="45">
        <f>COUNTIFS(ローデータ!$B$12:$B$1011,1,ローデータ!$I$12:$I$1011,$B$14,ローデータ!$J$12:$J$1011,D55,ローデータ!$H$12:$H$1011,$A$59)</f>
        <v>0</v>
      </c>
      <c r="E59" s="45">
        <f>COUNTIFS(ローデータ!$B$12:$B$1011,1,ローデータ!$I$12:$I$1011,$B$14,ローデータ!$J$12:$J$1011,E55,ローデータ!$H$12:$H$1011,$A$59)</f>
        <v>0</v>
      </c>
      <c r="F59" s="45">
        <f>COUNTIFS(ローデータ!$B$12:$B$1011,1,ローデータ!$I$12:$I$1011,$B$14,ローデータ!$J$12:$J$1011,F55,ローデータ!$H$12:$H$1011,$A$59)</f>
        <v>0</v>
      </c>
      <c r="G59" s="45">
        <f>COUNTIFS(ローデータ!$B$12:$B$1011,1,ローデータ!$I$12:$I$1011,$B$14,ローデータ!$J$12:$J$1011,G55,ローデータ!$H$12:$H$1011,$A$59)</f>
        <v>0</v>
      </c>
      <c r="H59" s="45">
        <f>COUNTIFS(ローデータ!$B$12:$B$1011,1,ローデータ!$I$12:$I$1011,$B$14,ローデータ!$J$12:$J$1011,H55,ローデータ!$H$12:$H$1011,$A$59)</f>
        <v>0</v>
      </c>
      <c r="I59" s="45">
        <f>COUNTIFS(ローデータ!$B$12:$B$1011,1,ローデータ!$I$12:$I$1011,$B$14,ローデータ!$J$12:$J$1011,I55,ローデータ!$H$12:$H$1011,$A$59)</f>
        <v>0</v>
      </c>
      <c r="J59" s="45">
        <f>COUNTIFS(ローデータ!$B$12:$B$1011,1,ローデータ!$I$12:$I$1011,$B$14,ローデータ!$J$12:$J$1011,J55,ローデータ!$H$12:$H$1011,$A$59)</f>
        <v>0</v>
      </c>
      <c r="K59" s="45">
        <f>COUNTIFS(ローデータ!$B$12:$B$1011,1,ローデータ!$I$12:$I$1011,$B$14,ローデータ!$J$12:$J$1011,K55,ローデータ!$H$12:$H$1011,$A$59)</f>
        <v>0</v>
      </c>
      <c r="L59" s="45">
        <f>COUNTIFS(ローデータ!$B$12:$B$1011,1,ローデータ!$I$12:$I$1011,$B$14,ローデータ!$J$12:$J$1011,L55,ローデータ!$H$12:$H$1011,$A$59)</f>
        <v>0</v>
      </c>
      <c r="M59" s="45">
        <f>COUNTIFS(ローデータ!$B$12:$B$1011,1,ローデータ!$I$12:$I$1011,$B$14,ローデータ!$J$12:$J$1011,M55,ローデータ!$H$12:$H$1011,$A$59)</f>
        <v>0</v>
      </c>
      <c r="N59" s="83">
        <f>COUNTIFS(ローデータ!$B$12:$B$1011,1,ローデータ!$I$12:$I$1011,$B$14,ローデータ!$J$12:$J$1011,N55,ローデータ!$H$12:$H$1011,$A$59)</f>
        <v>0</v>
      </c>
      <c r="O59" s="82">
        <f t="shared" ref="O59:O68" si="0">SUM(C59:N59)</f>
        <v>3</v>
      </c>
    </row>
    <row r="60" spans="1:15" ht="14.1" customHeight="1" x14ac:dyDescent="0.15">
      <c r="A60" s="147">
        <v>2</v>
      </c>
      <c r="B60" s="41" t="s">
        <v>55</v>
      </c>
      <c r="C60" s="45">
        <f>COUNTIFS(ローデータ!$B$12:$B$1011,1,ローデータ!$I$12:$I$1011,$C$14,ローデータ!$H$12:$H$1011,A60)</f>
        <v>29</v>
      </c>
      <c r="D60" s="45">
        <f>COUNTIFS(ローデータ!$B$12:$B$1011,1,ローデータ!$I$12:$I$1011,$B$14,ローデータ!$J$12:$J$1011,D55,ローデータ!$H$12:$H$1011,$A$60)</f>
        <v>0</v>
      </c>
      <c r="E60" s="45">
        <f>COUNTIFS(ローデータ!$B$12:$B$1011,1,ローデータ!$I$12:$I$1011,$B$14,ローデータ!$J$12:$J$1011,E55,ローデータ!$H$12:$H$1011,$A$60)</f>
        <v>0</v>
      </c>
      <c r="F60" s="45">
        <f>COUNTIFS(ローデータ!$B$12:$B$1011,1,ローデータ!$I$12:$I$1011,$B$14,ローデータ!$J$12:$J$1011,F55,ローデータ!$H$12:$H$1011,$A$60)</f>
        <v>0</v>
      </c>
      <c r="G60" s="45">
        <f>COUNTIFS(ローデータ!$B$12:$B$1011,1,ローデータ!$I$12:$I$1011,$B$14,ローデータ!$J$12:$J$1011,G55,ローデータ!$H$12:$H$1011,$A$60)</f>
        <v>0</v>
      </c>
      <c r="H60" s="45">
        <f>COUNTIFS(ローデータ!$B$12:$B$1011,1,ローデータ!$I$12:$I$1011,$B$14,ローデータ!$J$12:$J$1011,H55,ローデータ!$H$12:$H$1011,$A$60)</f>
        <v>0</v>
      </c>
      <c r="I60" s="45">
        <f>COUNTIFS(ローデータ!$B$12:$B$1011,1,ローデータ!$I$12:$I$1011,$B$14,ローデータ!$J$12:$J$1011,I55,ローデータ!$H$12:$H$1011,$A$60)</f>
        <v>0</v>
      </c>
      <c r="J60" s="45">
        <f>COUNTIFS(ローデータ!$B$12:$B$1011,1,ローデータ!$I$12:$I$1011,$B$14,ローデータ!$J$12:$J$1011,J55,ローデータ!$H$12:$H$1011,$A$60)</f>
        <v>0</v>
      </c>
      <c r="K60" s="45">
        <f>COUNTIFS(ローデータ!$B$12:$B$1011,1,ローデータ!$I$12:$I$1011,$B$14,ローデータ!$J$12:$J$1011,K55,ローデータ!$H$12:$H$1011,$A$60)</f>
        <v>0</v>
      </c>
      <c r="L60" s="45">
        <f>COUNTIFS(ローデータ!$B$12:$B$1011,1,ローデータ!$I$12:$I$1011,$B$14,ローデータ!$J$12:$J$1011,L55,ローデータ!$H$12:$H$1011,$A$60)</f>
        <v>0</v>
      </c>
      <c r="M60" s="45">
        <f>COUNTIFS(ローデータ!$B$12:$B$1011,1,ローデータ!$I$12:$I$1011,$B$14,ローデータ!$J$12:$J$1011,M55,ローデータ!$H$12:$H$1011,$A$60)</f>
        <v>0</v>
      </c>
      <c r="N60" s="83">
        <f>COUNTIFS(ローデータ!$B$12:$B$1011,1,ローデータ!$I$12:$I$1011,$B$14,ローデータ!$J$12:$J$1011,N55,ローデータ!$H$12:$H$1011,$A$60)</f>
        <v>0</v>
      </c>
      <c r="O60" s="82">
        <f t="shared" si="0"/>
        <v>29</v>
      </c>
    </row>
    <row r="61" spans="1:15" ht="14.1" customHeight="1" x14ac:dyDescent="0.15">
      <c r="A61" s="147">
        <v>3</v>
      </c>
      <c r="B61" s="41" t="s">
        <v>56</v>
      </c>
      <c r="C61" s="45">
        <f>COUNTIFS(ローデータ!$B$12:$B$1011,1,ローデータ!$I$12:$I$1011,$C$14,ローデータ!$H$12:$H$1011,A61)</f>
        <v>19</v>
      </c>
      <c r="D61" s="45">
        <f>COUNTIFS(ローデータ!$B$12:$B$1011,1,ローデータ!$I$12:$I$1011,$B$14,ローデータ!$J$12:$J$1011,D55,ローデータ!$H$12:$H$1011,$A$61)</f>
        <v>0</v>
      </c>
      <c r="E61" s="45">
        <f>COUNTIFS(ローデータ!$B$12:$B$1011,1,ローデータ!$I$12:$I$1011,$B$14,ローデータ!$J$12:$J$1011,E55,ローデータ!$H$12:$H$1011,$A$61)</f>
        <v>0</v>
      </c>
      <c r="F61" s="45">
        <f>COUNTIFS(ローデータ!$B$12:$B$1011,1,ローデータ!$I$12:$I$1011,$B$14,ローデータ!$J$12:$J$1011,F55,ローデータ!$H$12:$H$1011,$A$61)</f>
        <v>0</v>
      </c>
      <c r="G61" s="45">
        <f>COUNTIFS(ローデータ!$B$12:$B$1011,1,ローデータ!$I$12:$I$1011,$B$14,ローデータ!$J$12:$J$1011,G55,ローデータ!$H$12:$H$1011,$A$61)</f>
        <v>0</v>
      </c>
      <c r="H61" s="45">
        <f>COUNTIFS(ローデータ!$B$12:$B$1011,1,ローデータ!$I$12:$I$1011,$B$14,ローデータ!$J$12:$J$1011,H55,ローデータ!$H$12:$H$1011,$A$61)</f>
        <v>0</v>
      </c>
      <c r="I61" s="45">
        <f>COUNTIFS(ローデータ!$B$12:$B$1011,1,ローデータ!$I$12:$I$1011,$B$14,ローデータ!$J$12:$J$1011,I55,ローデータ!$H$12:$H$1011,$A$61)</f>
        <v>0</v>
      </c>
      <c r="J61" s="45">
        <f>COUNTIFS(ローデータ!$B$12:$B$1011,1,ローデータ!$I$12:$I$1011,$B$14,ローデータ!$J$12:$J$1011,J55,ローデータ!$H$12:$H$1011,$A$61)</f>
        <v>0</v>
      </c>
      <c r="K61" s="45">
        <f>COUNTIFS(ローデータ!$B$12:$B$1011,1,ローデータ!$I$12:$I$1011,$B$14,ローデータ!$J$12:$J$1011,K55,ローデータ!$H$12:$H$1011,$A$61)</f>
        <v>0</v>
      </c>
      <c r="L61" s="45">
        <f>COUNTIFS(ローデータ!$B$12:$B$1011,1,ローデータ!$I$12:$I$1011,$B$14,ローデータ!$J$12:$J$1011,L55,ローデータ!$H$12:$H$1011,$A$61)</f>
        <v>0</v>
      </c>
      <c r="M61" s="45">
        <f>COUNTIFS(ローデータ!$B$12:$B$1011,1,ローデータ!$I$12:$I$1011,$B$14,ローデータ!$J$12:$J$1011,M55,ローデータ!$H$12:$H$1011,$A$61)</f>
        <v>0</v>
      </c>
      <c r="N61" s="83">
        <f>COUNTIFS(ローデータ!$B$12:$B$1011,1,ローデータ!$I$12:$I$1011,$B$14,ローデータ!$J$12:$J$1011,N55,ローデータ!$H$12:$H$1011,$A$61)</f>
        <v>0</v>
      </c>
      <c r="O61" s="82">
        <f t="shared" si="0"/>
        <v>19</v>
      </c>
    </row>
    <row r="62" spans="1:15" ht="14.1" customHeight="1" x14ac:dyDescent="0.15">
      <c r="A62" s="147">
        <v>4</v>
      </c>
      <c r="B62" s="41" t="s">
        <v>57</v>
      </c>
      <c r="C62" s="45">
        <f>COUNTIFS(ローデータ!$B$12:$B$1011,1,ローデータ!$I$12:$I$1011,$C$14,ローデータ!$H$12:$H$1011,A62)</f>
        <v>15</v>
      </c>
      <c r="D62" s="45">
        <f>COUNTIFS(ローデータ!$B$12:$B$1011,1,ローデータ!$I$12:$I$1011,$B$14,ローデータ!$J$12:$J$1011,D55,ローデータ!$H$12:$H$1011,$A$62)</f>
        <v>0</v>
      </c>
      <c r="E62" s="45">
        <f>COUNTIFS(ローデータ!$B$12:$B$1011,1,ローデータ!$I$12:$I$1011,$B$14,ローデータ!$J$12:$J$1011,E55,ローデータ!$H$12:$H$1011,$A$62)</f>
        <v>0</v>
      </c>
      <c r="F62" s="45">
        <f>COUNTIFS(ローデータ!$B$12:$B$1011,1,ローデータ!$I$12:$I$1011,$B$14,ローデータ!$J$12:$J$1011,F55,ローデータ!$H$12:$H$1011,$A$62)</f>
        <v>0</v>
      </c>
      <c r="G62" s="45">
        <f>COUNTIFS(ローデータ!$B$12:$B$1011,1,ローデータ!$I$12:$I$1011,$B$14,ローデータ!$J$12:$J$1011,G55,ローデータ!$H$12:$H$1011,$A$62)</f>
        <v>0</v>
      </c>
      <c r="H62" s="45">
        <f>COUNTIFS(ローデータ!$B$12:$B$1011,1,ローデータ!$I$12:$I$1011,$B$14,ローデータ!$J$12:$J$1011,H55,ローデータ!$H$12:$H$1011,$A$62)</f>
        <v>0</v>
      </c>
      <c r="I62" s="45">
        <f>COUNTIFS(ローデータ!$B$12:$B$1011,1,ローデータ!$I$12:$I$1011,$B$14,ローデータ!$J$12:$J$1011,I55,ローデータ!$H$12:$H$1011,$A$62)</f>
        <v>0</v>
      </c>
      <c r="J62" s="45">
        <f>COUNTIFS(ローデータ!$B$12:$B$1011,1,ローデータ!$I$12:$I$1011,$B$14,ローデータ!$J$12:$J$1011,J55,ローデータ!$H$12:$H$1011,$A$62)</f>
        <v>0</v>
      </c>
      <c r="K62" s="45">
        <f>COUNTIFS(ローデータ!$B$12:$B$1011,1,ローデータ!$I$12:$I$1011,$B$14,ローデータ!$J$12:$J$1011,K55,ローデータ!$H$12:$H$1011,$A$62)</f>
        <v>0</v>
      </c>
      <c r="L62" s="45">
        <f>COUNTIFS(ローデータ!$B$12:$B$1011,1,ローデータ!$I$12:$I$1011,$B$14,ローデータ!$J$12:$J$1011,L55,ローデータ!$H$12:$H$1011,$A$62)</f>
        <v>0</v>
      </c>
      <c r="M62" s="45">
        <f>COUNTIFS(ローデータ!$B$12:$B$1011,1,ローデータ!$I$12:$I$1011,$B$14,ローデータ!$J$12:$J$1011,M55,ローデータ!$H$12:$H$1011,$A$62)</f>
        <v>0</v>
      </c>
      <c r="N62" s="83">
        <f>COUNTIFS(ローデータ!$B$12:$B$1011,1,ローデータ!$I$12:$I$1011,$B$14,ローデータ!$J$12:$J$1011,N55,ローデータ!$H$12:$H$1011,$A$62)</f>
        <v>0</v>
      </c>
      <c r="O62" s="82">
        <f t="shared" si="0"/>
        <v>15</v>
      </c>
    </row>
    <row r="63" spans="1:15" ht="14.1" customHeight="1" x14ac:dyDescent="0.15">
      <c r="A63" s="147">
        <v>5</v>
      </c>
      <c r="B63" s="41" t="s">
        <v>58</v>
      </c>
      <c r="C63" s="45">
        <f>COUNTIFS(ローデータ!$B$12:$B$1011,1,ローデータ!$I$12:$I$1011,$C$14,ローデータ!$H$12:$H$1011,A63)</f>
        <v>14</v>
      </c>
      <c r="D63" s="45">
        <f>COUNTIFS(ローデータ!$B$12:$B$1011,1,ローデータ!$I$12:$I$1011,$B$14,ローデータ!$J$12:$J$1011,D55,ローデータ!$H$12:$H$1011,$A$63)</f>
        <v>0</v>
      </c>
      <c r="E63" s="45">
        <f>COUNTIFS(ローデータ!$B$12:$B$1011,1,ローデータ!$I$12:$I$1011,$B$14,ローデータ!$J$12:$J$1011,E55,ローデータ!$H$12:$H$1011,$A$63)</f>
        <v>0</v>
      </c>
      <c r="F63" s="45">
        <f>COUNTIFS(ローデータ!$B$12:$B$1011,1,ローデータ!$I$12:$I$1011,$B$14,ローデータ!$J$12:$J$1011,F55,ローデータ!$H$12:$H$1011,$A$63)</f>
        <v>0</v>
      </c>
      <c r="G63" s="45">
        <f>COUNTIFS(ローデータ!$B$12:$B$1011,1,ローデータ!$I$12:$I$1011,$B$14,ローデータ!$J$12:$J$1011,G55,ローデータ!$H$12:$H$1011,$A$63)</f>
        <v>0</v>
      </c>
      <c r="H63" s="45">
        <f>COUNTIFS(ローデータ!$B$12:$B$1011,1,ローデータ!$I$12:$I$1011,$B$14,ローデータ!$J$12:$J$1011,H55,ローデータ!$H$12:$H$1011,$A$63)</f>
        <v>0</v>
      </c>
      <c r="I63" s="45">
        <f>COUNTIFS(ローデータ!$B$12:$B$1011,1,ローデータ!$I$12:$I$1011,$B$14,ローデータ!$J$12:$J$1011,I55,ローデータ!$H$12:$H$1011,$A$63)</f>
        <v>0</v>
      </c>
      <c r="J63" s="45">
        <f>COUNTIFS(ローデータ!$B$12:$B$1011,1,ローデータ!$I$12:$I$1011,$B$14,ローデータ!$J$12:$J$1011,J55,ローデータ!$H$12:$H$1011,$A$63)</f>
        <v>0</v>
      </c>
      <c r="K63" s="45">
        <f>COUNTIFS(ローデータ!$B$12:$B$1011,1,ローデータ!$I$12:$I$1011,$B$14,ローデータ!$J$12:$J$1011,K55,ローデータ!$H$12:$H$1011,$A$63)</f>
        <v>0</v>
      </c>
      <c r="L63" s="45">
        <f>COUNTIFS(ローデータ!$B$12:$B$1011,1,ローデータ!$I$12:$I$1011,$B$14,ローデータ!$J$12:$J$1011,L55,ローデータ!$H$12:$H$1011,$A$63)</f>
        <v>0</v>
      </c>
      <c r="M63" s="45">
        <f>COUNTIFS(ローデータ!$B$12:$B$1011,1,ローデータ!$I$12:$I$1011,$B$14,ローデータ!$J$12:$J$1011,M55,ローデータ!$H$12:$H$1011,$A$63)</f>
        <v>0</v>
      </c>
      <c r="N63" s="83">
        <f>COUNTIFS(ローデータ!$B$12:$B$1011,1,ローデータ!$I$12:$I$1011,$B$14,ローデータ!$J$12:$J$1011,N55,ローデータ!$H$12:$H$1011,$A$63)</f>
        <v>0</v>
      </c>
      <c r="O63" s="82">
        <f t="shared" si="0"/>
        <v>14</v>
      </c>
    </row>
    <row r="64" spans="1:15" ht="14.1" customHeight="1" x14ac:dyDescent="0.15">
      <c r="A64" s="147">
        <v>6</v>
      </c>
      <c r="B64" s="41" t="s">
        <v>59</v>
      </c>
      <c r="C64" s="45">
        <f>COUNTIFS(ローデータ!$B$12:$B$1011,1,ローデータ!$I$12:$I$1011,$C$14,ローデータ!$H$12:$H$1011,A64)</f>
        <v>3</v>
      </c>
      <c r="D64" s="45">
        <f>COUNTIFS(ローデータ!$B$12:$B$1011,1,ローデータ!$I$12:$I$1011,$B$14,ローデータ!$J$12:$J$1011,D55,ローデータ!$H$12:$H$1011,$A$64)</f>
        <v>0</v>
      </c>
      <c r="E64" s="45">
        <f>COUNTIFS(ローデータ!$B$12:$B$1011,1,ローデータ!$I$12:$I$1011,$B$14,ローデータ!$J$12:$J$1011,E55,ローデータ!$H$12:$H$1011,$A$64)</f>
        <v>0</v>
      </c>
      <c r="F64" s="45">
        <f>COUNTIFS(ローデータ!$B$12:$B$1011,1,ローデータ!$I$12:$I$1011,$B$14,ローデータ!$J$12:$J$1011,F55,ローデータ!$H$12:$H$1011,$A$64)</f>
        <v>0</v>
      </c>
      <c r="G64" s="45">
        <f>COUNTIFS(ローデータ!$B$12:$B$1011,1,ローデータ!$I$12:$I$1011,$B$14,ローデータ!$J$12:$J$1011,G55,ローデータ!$H$12:$H$1011,$A$64)</f>
        <v>0</v>
      </c>
      <c r="H64" s="45">
        <f>COUNTIFS(ローデータ!$B$12:$B$1011,1,ローデータ!$I$12:$I$1011,$B$14,ローデータ!$J$12:$J$1011,H55,ローデータ!$H$12:$H$1011,$A$64)</f>
        <v>0</v>
      </c>
      <c r="I64" s="45">
        <f>COUNTIFS(ローデータ!$B$12:$B$1011,1,ローデータ!$I$12:$I$1011,$B$14,ローデータ!$J$12:$J$1011,I55,ローデータ!$H$12:$H$1011,$A$64)</f>
        <v>0</v>
      </c>
      <c r="J64" s="45">
        <f>COUNTIFS(ローデータ!$B$12:$B$1011,1,ローデータ!$I$12:$I$1011,$B$14,ローデータ!$J$12:$J$1011,J55,ローデータ!$H$12:$H$1011,$A$64)</f>
        <v>0</v>
      </c>
      <c r="K64" s="45">
        <f>COUNTIFS(ローデータ!$B$12:$B$1011,1,ローデータ!$I$12:$I$1011,$B$14,ローデータ!$J$12:$J$1011,K55,ローデータ!$H$12:$H$1011,$A$64)</f>
        <v>0</v>
      </c>
      <c r="L64" s="45">
        <f>COUNTIFS(ローデータ!$B$12:$B$1011,1,ローデータ!$I$12:$I$1011,$B$14,ローデータ!$J$12:$J$1011,L55,ローデータ!$H$12:$H$1011,$A$64)</f>
        <v>0</v>
      </c>
      <c r="M64" s="45">
        <f>COUNTIFS(ローデータ!$B$12:$B$1011,1,ローデータ!$I$12:$I$1011,$B$14,ローデータ!$J$12:$J$1011,M55,ローデータ!$H$12:$H$1011,$A$64)</f>
        <v>0</v>
      </c>
      <c r="N64" s="83">
        <f>COUNTIFS(ローデータ!$B$12:$B$1011,1,ローデータ!$I$12:$I$1011,$B$14,ローデータ!$J$12:$J$1011,N55,ローデータ!$H$12:$H$1011,$A$64)</f>
        <v>0</v>
      </c>
      <c r="O64" s="82">
        <f t="shared" si="0"/>
        <v>3</v>
      </c>
    </row>
    <row r="65" spans="1:15" ht="14.1" customHeight="1" x14ac:dyDescent="0.15">
      <c r="A65" s="147">
        <v>7</v>
      </c>
      <c r="B65" s="41" t="s">
        <v>60</v>
      </c>
      <c r="C65" s="45">
        <f>COUNTIFS(ローデータ!$B$12:$B$1011,1,ローデータ!$I$12:$I$1011,$C$14,ローデータ!$H$12:$H$1011,A65)</f>
        <v>1</v>
      </c>
      <c r="D65" s="45">
        <f>COUNTIFS(ローデータ!$B$12:$B$1011,1,ローデータ!$I$12:$I$1011,$B$14,ローデータ!$J$12:$J$1011,D55,ローデータ!$H$12:$H$1011,$A$65)</f>
        <v>0</v>
      </c>
      <c r="E65" s="45">
        <f>COUNTIFS(ローデータ!$B$12:$B$1011,1,ローデータ!$I$12:$I$1011,$B$14,ローデータ!$J$12:$J$1011,E55,ローデータ!$H$12:$H$1011,$A$65)</f>
        <v>0</v>
      </c>
      <c r="F65" s="45">
        <f>COUNTIFS(ローデータ!$B$12:$B$1011,1,ローデータ!$I$12:$I$1011,$B$14,ローデータ!$J$12:$J$1011,F55,ローデータ!$H$12:$H$1011,$A$65)</f>
        <v>0</v>
      </c>
      <c r="G65" s="45">
        <f>COUNTIFS(ローデータ!$B$12:$B$1011,1,ローデータ!$I$12:$I$1011,$B$14,ローデータ!$J$12:$J$1011,G55,ローデータ!$H$12:$H$1011,$A$65)</f>
        <v>0</v>
      </c>
      <c r="H65" s="45">
        <f>COUNTIFS(ローデータ!$B$12:$B$1011,1,ローデータ!$I$12:$I$1011,$B$14,ローデータ!$J$12:$J$1011,H55,ローデータ!$H$12:$H$1011,$A$65)</f>
        <v>0</v>
      </c>
      <c r="I65" s="45">
        <f>COUNTIFS(ローデータ!$B$12:$B$1011,1,ローデータ!$I$12:$I$1011,$B$14,ローデータ!$J$12:$J$1011,I55,ローデータ!$H$12:$H$1011,$A$65)</f>
        <v>0</v>
      </c>
      <c r="J65" s="45">
        <f>COUNTIFS(ローデータ!$B$12:$B$1011,1,ローデータ!$I$12:$I$1011,$B$14,ローデータ!$J$12:$J$1011,J55,ローデータ!$H$12:$H$1011,$A$65)</f>
        <v>0</v>
      </c>
      <c r="K65" s="45">
        <f>COUNTIFS(ローデータ!$B$12:$B$1011,1,ローデータ!$I$12:$I$1011,$B$14,ローデータ!$J$12:$J$1011,K55,ローデータ!$H$12:$H$1011,$A$65)</f>
        <v>0</v>
      </c>
      <c r="L65" s="45">
        <f>COUNTIFS(ローデータ!$B$12:$B$1011,1,ローデータ!$I$12:$I$1011,$B$14,ローデータ!$J$12:$J$1011,L55,ローデータ!$H$12:$H$1011,$A$65)</f>
        <v>0</v>
      </c>
      <c r="M65" s="45">
        <f>COUNTIFS(ローデータ!$B$12:$B$1011,1,ローデータ!$I$12:$I$1011,$B$14,ローデータ!$J$12:$J$1011,M55,ローデータ!$H$12:$H$1011,$A$65)</f>
        <v>0</v>
      </c>
      <c r="N65" s="83">
        <f>COUNTIFS(ローデータ!$B$12:$B$1011,1,ローデータ!$I$12:$I$1011,$B$14,ローデータ!$J$12:$J$1011,N55,ローデータ!$H$12:$H$1011,$A$65)</f>
        <v>0</v>
      </c>
      <c r="O65" s="82">
        <f t="shared" si="0"/>
        <v>1</v>
      </c>
    </row>
    <row r="66" spans="1:15" ht="14.1" customHeight="1" x14ac:dyDescent="0.15">
      <c r="A66" s="147">
        <v>8</v>
      </c>
      <c r="B66" s="41" t="s">
        <v>61</v>
      </c>
      <c r="C66" s="45">
        <f>COUNTIFS(ローデータ!$B$12:$B$1011,1,ローデータ!$I$12:$I$1011,$C$14,ローデータ!$H$12:$H$1011,A66)</f>
        <v>1</v>
      </c>
      <c r="D66" s="45">
        <f>COUNTIFS(ローデータ!$B$12:$B$1011,1,ローデータ!$I$12:$I$1011,$B$14,ローデータ!$J$12:$J$1011,D55,ローデータ!$H$12:$H$1011,$A$66)</f>
        <v>0</v>
      </c>
      <c r="E66" s="45">
        <f>COUNTIFS(ローデータ!$B$12:$B$1011,1,ローデータ!$I$12:$I$1011,$B$14,ローデータ!$J$12:$J$1011,E55,ローデータ!$H$12:$H$1011,$A$66)</f>
        <v>0</v>
      </c>
      <c r="F66" s="45">
        <f>COUNTIFS(ローデータ!$B$12:$B$1011,1,ローデータ!$I$12:$I$1011,$B$14,ローデータ!$J$12:$J$1011,F55,ローデータ!$H$12:$H$1011,$A$66)</f>
        <v>0</v>
      </c>
      <c r="G66" s="45">
        <f>COUNTIFS(ローデータ!$B$12:$B$1011,1,ローデータ!$I$12:$I$1011,$B$14,ローデータ!$J$12:$J$1011,G55,ローデータ!$H$12:$H$1011,$A$66)</f>
        <v>0</v>
      </c>
      <c r="H66" s="45">
        <f>COUNTIFS(ローデータ!$B$12:$B$1011,1,ローデータ!$I$12:$I$1011,$B$14,ローデータ!$J$12:$J$1011,H55,ローデータ!$H$12:$H$1011,$A$66)</f>
        <v>0</v>
      </c>
      <c r="I66" s="45">
        <f>COUNTIFS(ローデータ!$B$12:$B$1011,1,ローデータ!$I$12:$I$1011,$B$14,ローデータ!$J$12:$J$1011,I55,ローデータ!$H$12:$H$1011,$A$66)</f>
        <v>0</v>
      </c>
      <c r="J66" s="45">
        <f>COUNTIFS(ローデータ!$B$12:$B$1011,1,ローデータ!$I$12:$I$1011,$B$14,ローデータ!$J$12:$J$1011,J55,ローデータ!$H$12:$H$1011,$A$66)</f>
        <v>0</v>
      </c>
      <c r="K66" s="45">
        <f>COUNTIFS(ローデータ!$B$12:$B$1011,1,ローデータ!$I$12:$I$1011,$B$14,ローデータ!$J$12:$J$1011,K55,ローデータ!$H$12:$H$1011,$A$66)</f>
        <v>0</v>
      </c>
      <c r="L66" s="45">
        <f>COUNTIFS(ローデータ!$B$12:$B$1011,1,ローデータ!$I$12:$I$1011,$B$14,ローデータ!$J$12:$J$1011,L55,ローデータ!$H$12:$H$1011,$A$66)</f>
        <v>0</v>
      </c>
      <c r="M66" s="45">
        <f>COUNTIFS(ローデータ!$B$12:$B$1011,1,ローデータ!$I$12:$I$1011,$B$14,ローデータ!$J$12:$J$1011,M55,ローデータ!$H$12:$H$1011,$A$66)</f>
        <v>0</v>
      </c>
      <c r="N66" s="83">
        <f>COUNTIFS(ローデータ!$B$12:$B$1011,1,ローデータ!$I$12:$I$1011,$B$14,ローデータ!$J$12:$J$1011,N55,ローデータ!$H$12:$H$1011,$A$66)</f>
        <v>0</v>
      </c>
      <c r="O66" s="82">
        <f t="shared" si="0"/>
        <v>1</v>
      </c>
    </row>
    <row r="67" spans="1:15" ht="14.1" customHeight="1" thickBot="1" x14ac:dyDescent="0.2">
      <c r="A67" s="145">
        <v>9</v>
      </c>
      <c r="B67" s="57" t="s">
        <v>62</v>
      </c>
      <c r="C67" s="84">
        <f>COUNTIFS(ローデータ!$B$12:$B$1011,1,ローデータ!$I$12:$I$1011,$C$14,ローデータ!$H$12:$H$1011,A67)</f>
        <v>0</v>
      </c>
      <c r="D67" s="84">
        <f>COUNTIFS(ローデータ!$B$12:$B$1011,1,ローデータ!$I$12:$I$1011,$B$14,ローデータ!$J$12:$J$1011,D55,ローデータ!$H$12:$H$1011,$A$67)</f>
        <v>0</v>
      </c>
      <c r="E67" s="84">
        <f>COUNTIFS(ローデータ!$B$12:$B$1011,1,ローデータ!$I$12:$I$1011,$B$14,ローデータ!$J$12:$J$1011,E55,ローデータ!$H$12:$H$1011,$A$67)</f>
        <v>0</v>
      </c>
      <c r="F67" s="84">
        <f>COUNTIFS(ローデータ!$B$12:$B$1011,1,ローデータ!$I$12:$I$1011,$B$14,ローデータ!$J$12:$J$1011,F55,ローデータ!$H$12:$H$1011,$A$67)</f>
        <v>0</v>
      </c>
      <c r="G67" s="84">
        <f>COUNTIFS(ローデータ!$B$12:$B$1011,1,ローデータ!$I$12:$I$1011,$B$14,ローデータ!$J$12:$J$1011,G55,ローデータ!$H$12:$H$1011,$A$67)</f>
        <v>0</v>
      </c>
      <c r="H67" s="84">
        <f>COUNTIFS(ローデータ!$B$12:$B$1011,1,ローデータ!$I$12:$I$1011,$B$14,ローデータ!$J$12:$J$1011,H55,ローデータ!$H$12:$H$1011,$A$67)</f>
        <v>0</v>
      </c>
      <c r="I67" s="84">
        <f>COUNTIFS(ローデータ!$B$12:$B$1011,1,ローデータ!$I$12:$I$1011,$B$14,ローデータ!$J$12:$J$1011,I55,ローデータ!$H$12:$H$1011,$A$67)</f>
        <v>0</v>
      </c>
      <c r="J67" s="84">
        <f>COUNTIFS(ローデータ!$B$12:$B$1011,1,ローデータ!$I$12:$I$1011,$B$14,ローデータ!$J$12:$J$1011,J55,ローデータ!$H$12:$H$1011,$A$67)</f>
        <v>0</v>
      </c>
      <c r="K67" s="84">
        <f>COUNTIFS(ローデータ!$B$12:$B$1011,1,ローデータ!$I$12:$I$1011,$B$14,ローデータ!$J$12:$J$1011,K55,ローデータ!$H$12:$H$1011,$A$67)</f>
        <v>0</v>
      </c>
      <c r="L67" s="84">
        <f>COUNTIFS(ローデータ!$B$12:$B$1011,1,ローデータ!$I$12:$I$1011,$B$14,ローデータ!$J$12:$J$1011,L55,ローデータ!$H$12:$H$1011,$A$67)</f>
        <v>0</v>
      </c>
      <c r="M67" s="84">
        <f>COUNTIFS(ローデータ!$B$12:$B$1011,1,ローデータ!$I$12:$I$1011,$B$14,ローデータ!$J$12:$J$1011,M55,ローデータ!$H$12:$H$1011,$A$67)</f>
        <v>0</v>
      </c>
      <c r="N67" s="85">
        <f>COUNTIFS(ローデータ!$B$12:$B$1011,1,ローデータ!$I$12:$I$1011,$B$14,ローデータ!$J$12:$J$1011,N55,ローデータ!$H$12:$H$1011,$A$67)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85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85</v>
      </c>
    </row>
    <row r="69" spans="1:15" ht="14.1" customHeight="1" x14ac:dyDescent="0.15">
      <c r="B69" s="34"/>
    </row>
    <row r="70" spans="1:15" ht="14.1" customHeight="1" x14ac:dyDescent="0.15">
      <c r="A70" s="152">
        <v>2</v>
      </c>
      <c r="B70" t="s">
        <v>210</v>
      </c>
    </row>
    <row r="71" spans="1:15" ht="14.1" customHeight="1" x14ac:dyDescent="0.15">
      <c r="A71" s="152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47">
        <v>1</v>
      </c>
      <c r="B75" s="41" t="s">
        <v>54</v>
      </c>
      <c r="C75" s="284">
        <f>COUNTIFS(ローデータ!$B$12:$B$1011,1,ローデータ!$H$12:$H$1011,$A$75,ローデータ!$K$12:$K$1011,C73)</f>
        <v>1</v>
      </c>
      <c r="D75" s="285"/>
      <c r="E75" s="284">
        <f>COUNTIFS(ローデータ!$B$12:$B$1011,1,ローデータ!$H$12:$H$1011,$A$75,ローデータ!$K$12:$K$1011,E73)</f>
        <v>0</v>
      </c>
      <c r="F75" s="285"/>
      <c r="G75" s="284">
        <f>COUNTIFS(ローデータ!$B$12:$B$1011,1,ローデータ!$H$12:$H$1011,$A$75,ローデータ!$K$12:$K$1011,G73)</f>
        <v>2</v>
      </c>
      <c r="H75" s="286"/>
      <c r="I75" s="286"/>
      <c r="J75" s="91">
        <f t="shared" ref="J75:J84" si="2">SUM(C75:I75)</f>
        <v>3</v>
      </c>
    </row>
    <row r="76" spans="1:15" ht="14.1" customHeight="1" x14ac:dyDescent="0.15">
      <c r="A76" s="147">
        <v>2</v>
      </c>
      <c r="B76" s="41" t="s">
        <v>55</v>
      </c>
      <c r="C76" s="284">
        <f>COUNTIFS(ローデータ!$B$12:$B$1011,1,ローデータ!$H$12:$H$1011,$A$76,ローデータ!$K$12:$K$1011,C73)</f>
        <v>6</v>
      </c>
      <c r="D76" s="285"/>
      <c r="E76" s="284">
        <f>COUNTIFS(ローデータ!$B$12:$B$1011,1,ローデータ!$H$12:$H$1011,$A$76,ローデータ!$K$12:$K$1011,E73)</f>
        <v>7</v>
      </c>
      <c r="F76" s="285"/>
      <c r="G76" s="284">
        <f>COUNTIFS(ローデータ!$B$12:$B$1011,1,ローデータ!$H$12:$H$1011,$A$76,ローデータ!$K$12:$K$1011,G73)</f>
        <v>16</v>
      </c>
      <c r="H76" s="286"/>
      <c r="I76" s="286"/>
      <c r="J76" s="91">
        <f t="shared" si="2"/>
        <v>29</v>
      </c>
    </row>
    <row r="77" spans="1:15" ht="14.1" customHeight="1" x14ac:dyDescent="0.15">
      <c r="A77" s="147">
        <v>3</v>
      </c>
      <c r="B77" s="41" t="s">
        <v>56</v>
      </c>
      <c r="C77" s="284">
        <f>COUNTIFS(ローデータ!$B$12:$B$1011,1,ローデータ!$H$12:$H$1011,$A$77,ローデータ!$K$12:$K$1011,C73)</f>
        <v>8</v>
      </c>
      <c r="D77" s="285"/>
      <c r="E77" s="284">
        <f>COUNTIFS(ローデータ!$B$12:$B$1011,1,ローデータ!$H$12:$H$1011,$A$77,ローデータ!$K$12:$K$1011,E73)</f>
        <v>3</v>
      </c>
      <c r="F77" s="285"/>
      <c r="G77" s="284">
        <f>COUNTIFS(ローデータ!$B$12:$B$1011,1,ローデータ!$H$12:$H$1011,$A$77,ローデータ!$K$12:$K$1011,G73)</f>
        <v>8</v>
      </c>
      <c r="H77" s="286"/>
      <c r="I77" s="286"/>
      <c r="J77" s="91">
        <f t="shared" si="2"/>
        <v>19</v>
      </c>
    </row>
    <row r="78" spans="1:15" ht="14.1" customHeight="1" x14ac:dyDescent="0.15">
      <c r="A78" s="147">
        <v>4</v>
      </c>
      <c r="B78" s="41" t="s">
        <v>57</v>
      </c>
      <c r="C78" s="284">
        <f>COUNTIFS(ローデータ!$B$12:$B$1011,1,ローデータ!$H$12:$H$1011,$A$78,ローデータ!$K$12:$K$1011,C73)</f>
        <v>8</v>
      </c>
      <c r="D78" s="285"/>
      <c r="E78" s="284">
        <f>COUNTIFS(ローデータ!$B$12:$B$1011,1,ローデータ!$H$12:$H$1011,$A$78,ローデータ!$K$12:$K$1011,E73)</f>
        <v>4</v>
      </c>
      <c r="F78" s="285"/>
      <c r="G78" s="284">
        <f>COUNTIFS(ローデータ!$B$12:$B$1011,1,ローデータ!$H$12:$H$1011,$A$78,ローデータ!$K$12:$K$1011,G73)</f>
        <v>3</v>
      </c>
      <c r="H78" s="286"/>
      <c r="I78" s="286"/>
      <c r="J78" s="91">
        <f t="shared" si="2"/>
        <v>15</v>
      </c>
    </row>
    <row r="79" spans="1:15" ht="14.1" customHeight="1" x14ac:dyDescent="0.15">
      <c r="A79" s="147">
        <v>5</v>
      </c>
      <c r="B79" s="41" t="s">
        <v>58</v>
      </c>
      <c r="C79" s="284">
        <f>COUNTIFS(ローデータ!$B$12:$B$1011,1,ローデータ!$H$12:$H$1011,$A$79,ローデータ!$K$12:$K$1011,C73)</f>
        <v>10</v>
      </c>
      <c r="D79" s="285"/>
      <c r="E79" s="284">
        <f>COUNTIFS(ローデータ!$B$12:$B$1011,1,ローデータ!$H$12:$H$1011,$A$79,ローデータ!$K$12:$K$1011,E73)</f>
        <v>3</v>
      </c>
      <c r="F79" s="285"/>
      <c r="G79" s="284">
        <f>COUNTIFS(ローデータ!$B$12:$B$1011,1,ローデータ!$H$12:$H$1011,$A$79,ローデータ!$K$12:$K$1011,G73)</f>
        <v>1</v>
      </c>
      <c r="H79" s="286"/>
      <c r="I79" s="286"/>
      <c r="J79" s="91">
        <f t="shared" si="2"/>
        <v>14</v>
      </c>
    </row>
    <row r="80" spans="1:15" ht="14.1" customHeight="1" x14ac:dyDescent="0.15">
      <c r="A80" s="147">
        <v>6</v>
      </c>
      <c r="B80" s="41" t="s">
        <v>59</v>
      </c>
      <c r="C80" s="284">
        <f>COUNTIFS(ローデータ!$B$12:$B$1011,1,ローデータ!$H$12:$H$1011,$A$80,ローデータ!$K$12:$K$1011,C73)</f>
        <v>2</v>
      </c>
      <c r="D80" s="285"/>
      <c r="E80" s="284">
        <f>COUNTIFS(ローデータ!$B$12:$B$1011,1,ローデータ!$H$12:$H$1011,$A$80,ローデータ!$K$12:$K$1011,E73)</f>
        <v>1</v>
      </c>
      <c r="F80" s="285"/>
      <c r="G80" s="284">
        <f>COUNTIFS(ローデータ!$B$12:$B$1011,1,ローデータ!$H$12:$H$1011,$A$80,ローデータ!$K$12:$K$1011,G73)</f>
        <v>0</v>
      </c>
      <c r="H80" s="286"/>
      <c r="I80" s="286"/>
      <c r="J80" s="91">
        <f t="shared" si="2"/>
        <v>3</v>
      </c>
    </row>
    <row r="81" spans="1:17" ht="14.1" customHeight="1" x14ac:dyDescent="0.15">
      <c r="A81" s="147">
        <v>7</v>
      </c>
      <c r="B81" s="41" t="s">
        <v>60</v>
      </c>
      <c r="C81" s="284">
        <f>COUNTIFS(ローデータ!$B$12:$B$1011,1,ローデータ!$H$12:$H$1011,$A$81,ローデータ!$K$12:$K$1011,C73)</f>
        <v>1</v>
      </c>
      <c r="D81" s="285"/>
      <c r="E81" s="284">
        <f>COUNTIFS(ローデータ!$B$12:$B$1011,1,ローデータ!$H$12:$H$1011,$A$81,ローデータ!$K$12:$K$1011,E73)</f>
        <v>0</v>
      </c>
      <c r="F81" s="285"/>
      <c r="G81" s="284">
        <f>COUNTIFS(ローデータ!$B$12:$B$1011,1,ローデータ!$H$12:$H$1011,$A$81,ローデータ!$K$12:$K$1011,G73)</f>
        <v>0</v>
      </c>
      <c r="H81" s="286"/>
      <c r="I81" s="286"/>
      <c r="J81" s="91">
        <f t="shared" si="2"/>
        <v>1</v>
      </c>
    </row>
    <row r="82" spans="1:17" ht="14.1" customHeight="1" x14ac:dyDescent="0.15">
      <c r="A82" s="147">
        <v>8</v>
      </c>
      <c r="B82" s="41" t="s">
        <v>61</v>
      </c>
      <c r="C82" s="284">
        <f>COUNTIFS(ローデータ!$B$12:$B$1011,1,ローデータ!$H$12:$H$1011,$A$82,ローデータ!$K$12:$K$1011,C73)</f>
        <v>1</v>
      </c>
      <c r="D82" s="285"/>
      <c r="E82" s="284">
        <f>COUNTIFS(ローデータ!$B$12:$B$1011,1,ローデータ!$H$12:$H$1011,$A$82,ローデータ!$K$12:$K$1011,E73)</f>
        <v>0</v>
      </c>
      <c r="F82" s="285"/>
      <c r="G82" s="284">
        <f>COUNTIFS(ローデータ!$B$12:$B$1011,1,ローデータ!$H$12:$H$1011,$A$82,ローデータ!$K$12:$K$1011,G73)</f>
        <v>0</v>
      </c>
      <c r="H82" s="286"/>
      <c r="I82" s="286"/>
      <c r="J82" s="91">
        <f t="shared" si="2"/>
        <v>1</v>
      </c>
    </row>
    <row r="83" spans="1:17" ht="14.1" customHeight="1" thickBot="1" x14ac:dyDescent="0.2">
      <c r="A83" s="145">
        <v>9</v>
      </c>
      <c r="B83" s="57" t="s">
        <v>62</v>
      </c>
      <c r="C83" s="324">
        <f>COUNTIFS(ローデータ!$B$12:$B$1011,1,ローデータ!$H$12:$H$1011,$A$83,ローデータ!$K$12:$K$1011,C73)</f>
        <v>0</v>
      </c>
      <c r="D83" s="325"/>
      <c r="E83" s="324">
        <f>COUNTIFS(ローデータ!$B$12:$B$1011,1,ローデータ!$H$12:$H$1011,$A$83,ローデータ!$K$12:$K$1011,E73)</f>
        <v>0</v>
      </c>
      <c r="F83" s="325"/>
      <c r="G83" s="326">
        <f>COUNTIFS(ローデータ!$B$12:$B$1011,1,ローデータ!$H$12:$H$1011,$A$83,ローデータ!$K$12:$K$1011,G73)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37</v>
      </c>
      <c r="D84" s="328"/>
      <c r="E84" s="327">
        <f>SUM(E75:F83)</f>
        <v>18</v>
      </c>
      <c r="F84" s="328"/>
      <c r="G84" s="329">
        <f>SUM(G75:I83)</f>
        <v>30</v>
      </c>
      <c r="H84" s="329"/>
      <c r="I84" s="327"/>
      <c r="J84" s="93">
        <f t="shared" si="2"/>
        <v>85</v>
      </c>
    </row>
    <row r="85" spans="1:17" ht="14.1" customHeight="1" x14ac:dyDescent="0.15">
      <c r="A85" s="151"/>
      <c r="B85" s="151"/>
      <c r="C85" s="151"/>
      <c r="D85" s="151"/>
      <c r="E85" s="151"/>
      <c r="F85" s="151"/>
      <c r="G85" s="151"/>
      <c r="H85" s="151"/>
      <c r="I85" s="151"/>
      <c r="J85" s="9"/>
    </row>
    <row r="86" spans="1:17" ht="14.1" customHeight="1" x14ac:dyDescent="0.15">
      <c r="A86" s="67">
        <v>2.2000000000000002</v>
      </c>
      <c r="B86" s="34" t="s">
        <v>169</v>
      </c>
      <c r="C86" s="151"/>
      <c r="D86" s="151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51"/>
      <c r="D87" s="151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51"/>
      <c r="E88" s="9"/>
      <c r="F88" s="9"/>
      <c r="G88" s="9"/>
      <c r="H88" s="9"/>
      <c r="J88" s="152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40">
        <v>1</v>
      </c>
      <c r="D90" s="140">
        <v>2</v>
      </c>
      <c r="E90" s="140">
        <v>3</v>
      </c>
      <c r="F90" s="140">
        <v>4</v>
      </c>
      <c r="G90" s="14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47">
        <v>1</v>
      </c>
      <c r="K92" s="41" t="s">
        <v>54</v>
      </c>
      <c r="L92" s="75">
        <f>SUMIFS(ローデータ!$M$12:$M$1011,ローデータ!$B$12:$B$1011,1,ローデータ!$K$12:$K$1011,$B$21,ローデータ!$H$12:$H$1011,J92)</f>
        <v>0</v>
      </c>
      <c r="M92" s="75">
        <f>SUMIFS(ローデータ!$N$12:$N$1011,ローデータ!$B$12:$B$1011,1,ローデータ!$K$12:$K$1011,$B$21,ローデータ!$H$12:$H$1011,J92)</f>
        <v>1</v>
      </c>
      <c r="N92" s="75">
        <f>SUMIFS(ローデータ!$O$12:$O$1011,ローデータ!$B$12:$B$1011,1,ローデータ!$K$12:$K$1011,$B$21,ローデータ!$H$12:$H$1011,J92)</f>
        <v>0</v>
      </c>
      <c r="O92" s="75">
        <f>SUMIFS(ローデータ!$P$12:$P$1011,ローデータ!$B$12:$B$1011,1,ローデータ!$K$12:$K$1011,$B$21,ローデータ!$H$12:$H$1011,J92)</f>
        <v>0</v>
      </c>
      <c r="P92" s="95">
        <f>SUMIFS(ローデータ!$Q$12:$Q$1011,ローデータ!$B$12:$B$1011,1,ローデータ!$K$12:$K$1011,$B$21,ローデータ!$H$12:$H$1011,J92)</f>
        <v>0</v>
      </c>
      <c r="Q92" s="90">
        <f t="shared" ref="Q92:Q101" si="3">SUM(L92:P92)</f>
        <v>1</v>
      </c>
    </row>
    <row r="93" spans="1:17" ht="14.1" customHeight="1" x14ac:dyDescent="0.15">
      <c r="A93" s="147">
        <v>1</v>
      </c>
      <c r="B93" s="41" t="s">
        <v>54</v>
      </c>
      <c r="C93" s="45">
        <f>COUNTIFS(ローデータ!$B$12:$B$1011,1,ローデータ!$K$12:$K$1011,$B$21,ローデータ!$L$12:$L$1011,$C$90,ローデータ!$H$12:$H$1011,A93)</f>
        <v>1</v>
      </c>
      <c r="D93" s="45">
        <f>COUNTIFS(ローデータ!$B$12:$B$1011,1,ローデータ!$K$12:$K$1011,$B$21,ローデータ!$L$12:$L$1011,$D$90,ローデータ!$H$12:$H$1011,A93)</f>
        <v>0</v>
      </c>
      <c r="E93" s="45">
        <f>COUNTIFS(ローデータ!$B$12:$B$1011,1,ローデータ!$K$12:$K$1011,$B$21,ローデータ!$L$12:$L$1011,$E$90,ローデータ!$H$12:$H$1011,A93)</f>
        <v>0</v>
      </c>
      <c r="F93" s="45">
        <f>COUNTIFS(ローデータ!$B$12:$B$1011,1,ローデータ!$K$12:$K$1011,$B$21,ローデータ!$L$12:$L$1011,$F$90,ローデータ!$H$12:$H$1011,A93)</f>
        <v>0</v>
      </c>
      <c r="G93" s="45">
        <f>COUNTIFS(ローデータ!$B$12:$B$1011,1,ローデータ!$K$12:$K$1011,$B$21,ローデータ!$L$12:$L$1011,$G$90,ローデータ!$H$12:$H$1011,A93)</f>
        <v>0</v>
      </c>
      <c r="H93" s="94">
        <f t="shared" ref="H93:H102" si="4">SUM(C93:G93)</f>
        <v>1</v>
      </c>
      <c r="J93" s="147">
        <v>2</v>
      </c>
      <c r="K93" s="41" t="s">
        <v>55</v>
      </c>
      <c r="L93" s="75">
        <f>SUMIFS(ローデータ!$M$12:$M$1011,ローデータ!$B$12:$B$1011,1,ローデータ!$K$12:$K$1011,$B$21,ローデータ!$H$12:$H$1011,J93)</f>
        <v>1</v>
      </c>
      <c r="M93" s="75">
        <f>SUMIFS(ローデータ!$N$12:$N$1011,ローデータ!$B$12:$B$1011,1,ローデータ!$K$12:$K$1011,$B$21,ローデータ!$H$12:$H$1011,J93)</f>
        <v>5</v>
      </c>
      <c r="N93" s="75">
        <f>SUMIFS(ローデータ!$O$12:$O$1011,ローデータ!$B$12:$B$1011,1,ローデータ!$K$12:$K$1011,$B$21,ローデータ!$H$12:$H$1011,J93)</f>
        <v>0</v>
      </c>
      <c r="O93" s="75">
        <f>SUMIFS(ローデータ!$P$12:$P$1011,ローデータ!$B$12:$B$1011,1,ローデータ!$K$12:$K$1011,$B$21,ローデータ!$H$12:$H$1011,J93)</f>
        <v>0</v>
      </c>
      <c r="P93" s="95">
        <f>SUMIFS(ローデータ!$Q$12:$Q$1011,ローデータ!$B$12:$B$1011,1,ローデータ!$K$12:$K$1011,$B$21,ローデータ!$H$12:$H$1011,J93)</f>
        <v>0</v>
      </c>
      <c r="Q93" s="90">
        <f t="shared" si="3"/>
        <v>6</v>
      </c>
    </row>
    <row r="94" spans="1:17" ht="14.1" customHeight="1" x14ac:dyDescent="0.15">
      <c r="A94" s="147">
        <v>2</v>
      </c>
      <c r="B94" s="41" t="s">
        <v>55</v>
      </c>
      <c r="C94" s="45">
        <f>COUNTIFS(ローデータ!$B$12:$B$1011,1,ローデータ!$K$12:$K$1011,$B$21,ローデータ!$L$12:$L$1011,$C$90,ローデータ!$H$12:$H$1011,A94)</f>
        <v>6</v>
      </c>
      <c r="D94" s="45">
        <f>COUNTIFS(ローデータ!$B$12:$B$1011,1,ローデータ!$K$12:$K$1011,$B$21,ローデータ!$L$12:$L$1011,$D$90,ローデータ!$H$12:$H$1011,A94)</f>
        <v>0</v>
      </c>
      <c r="E94" s="45">
        <f>COUNTIFS(ローデータ!$B$12:$B$1011,1,ローデータ!$K$12:$K$1011,$B$21,ローデータ!$L$12:$L$1011,$E$90,ローデータ!$H$12:$H$1011,A94)</f>
        <v>0</v>
      </c>
      <c r="F94" s="45">
        <f>COUNTIFS(ローデータ!$B$12:$B$1011,1,ローデータ!$K$12:$K$1011,$B$21,ローデータ!$L$12:$L$1011,$F$90,ローデータ!$H$12:$H$1011,A94)</f>
        <v>0</v>
      </c>
      <c r="G94" s="45">
        <f>COUNTIFS(ローデータ!$B$12:$B$1011,1,ローデータ!$K$12:$K$1011,$B$21,ローデータ!$L$12:$L$1011,$G$90,ローデータ!$H$12:$H$1011,A94)</f>
        <v>0</v>
      </c>
      <c r="H94" s="45">
        <f t="shared" si="4"/>
        <v>6</v>
      </c>
      <c r="J94" s="147">
        <v>3</v>
      </c>
      <c r="K94" s="41" t="s">
        <v>56</v>
      </c>
      <c r="L94" s="90">
        <f>SUMIFS(ローデータ!$M$12:$M$1011,ローデータ!$B$12:$B$1011,1,ローデータ!$K$12:$K$1011,$B$21,ローデータ!$H$12:$H$1011,J94)</f>
        <v>2</v>
      </c>
      <c r="M94" s="75">
        <f>SUMIFS(ローデータ!$N$12:$N$1011,ローデータ!$B$12:$B$1011,1,ローデータ!$K$12:$K$1011,$B$21,ローデータ!$H$12:$H$1011,J94)</f>
        <v>8</v>
      </c>
      <c r="N94" s="75">
        <f>SUMIFS(ローデータ!$O$12:$O$1011,ローデータ!$B$12:$B$1011,1,ローデータ!$K$12:$K$1011,$B$21,ローデータ!$H$12:$H$1011,J94)</f>
        <v>1</v>
      </c>
      <c r="O94" s="75">
        <f>SUMIFS(ローデータ!$P$12:$P$1011,ローデータ!$B$12:$B$1011,1,ローデータ!$K$12:$K$1011,$B$21,ローデータ!$H$12:$H$1011,J94)</f>
        <v>0</v>
      </c>
      <c r="P94" s="95">
        <f>SUMIFS(ローデータ!$Q$12:$Q$1011,ローデータ!$B$12:$B$1011,1,ローデータ!$K$12:$K$1011,$B$21,ローデータ!$H$12:$H$1011,J94)</f>
        <v>0</v>
      </c>
      <c r="Q94" s="90">
        <f t="shared" si="3"/>
        <v>11</v>
      </c>
    </row>
    <row r="95" spans="1:17" ht="14.1" customHeight="1" x14ac:dyDescent="0.15">
      <c r="A95" s="147">
        <v>3</v>
      </c>
      <c r="B95" s="41" t="s">
        <v>56</v>
      </c>
      <c r="C95" s="45">
        <f>COUNTIFS(ローデータ!$B$12:$B$1011,1,ローデータ!$K$12:$K$1011,$B$21,ローデータ!$L$12:$L$1011,$C$90,ローデータ!$H$12:$H$1011,A95)</f>
        <v>8</v>
      </c>
      <c r="D95" s="45">
        <f>COUNTIFS(ローデータ!$B$12:$B$1011,1,ローデータ!$K$12:$K$1011,$B$21,ローデータ!$L$12:$L$1011,$D$90,ローデータ!$H$12:$H$1011,A95)</f>
        <v>0</v>
      </c>
      <c r="E95" s="45">
        <f>COUNTIFS(ローデータ!$B$12:$B$1011,1,ローデータ!$K$12:$K$1011,$B$21,ローデータ!$L$12:$L$1011,$E$90,ローデータ!$H$12:$H$1011,A95)</f>
        <v>0</v>
      </c>
      <c r="F95" s="45">
        <f>COUNTIFS(ローデータ!$B$12:$B$1011,1,ローデータ!$K$12:$K$1011,$B$21,ローデータ!$L$12:$L$1011,$F$90,ローデータ!$H$12:$H$1011,A95)</f>
        <v>0</v>
      </c>
      <c r="G95" s="45">
        <f>COUNTIFS(ローデータ!$B$12:$B$1011,1,ローデータ!$K$12:$K$1011,$B$21,ローデータ!$L$12:$L$1011,$G$90,ローデータ!$H$12:$H$1011,A95)</f>
        <v>0</v>
      </c>
      <c r="H95" s="45">
        <f t="shared" si="4"/>
        <v>8</v>
      </c>
      <c r="J95" s="147">
        <v>4</v>
      </c>
      <c r="K95" s="41" t="s">
        <v>57</v>
      </c>
      <c r="L95" s="90">
        <f>SUMIFS(ローデータ!$M$12:$M$1011,ローデータ!$B$12:$B$1011,1,ローデータ!$K$12:$K$1011,$B$21,ローデータ!$H$12:$H$1011,J95)</f>
        <v>1</v>
      </c>
      <c r="M95" s="75">
        <f>SUMIFS(ローデータ!$N$12:$N$1011,ローデータ!$B$12:$B$1011,1,ローデータ!$K$12:$K$1011,$B$21,ローデータ!$H$12:$H$1011,J95)</f>
        <v>6</v>
      </c>
      <c r="N95" s="75">
        <f>SUMIFS(ローデータ!$O$12:$O$1011,ローデータ!$B$12:$B$1011,1,ローデータ!$K$12:$K$1011,$B$21,ローデータ!$H$12:$H$1011,J95)</f>
        <v>1</v>
      </c>
      <c r="O95" s="75">
        <f>SUMIFS(ローデータ!$P$12:$P$1011,ローデータ!$B$12:$B$1011,1,ローデータ!$K$12:$K$1011,$B$21,ローデータ!$H$12:$H$1011,J95)</f>
        <v>0</v>
      </c>
      <c r="P95" s="95">
        <f>SUMIFS(ローデータ!$Q$12:$Q$1011,ローデータ!$B$12:$B$1011,1,ローデータ!$K$12:$K$1011,$B$21,ローデータ!$H$12:$H$1011,J95)</f>
        <v>0</v>
      </c>
      <c r="Q95" s="90">
        <f t="shared" si="3"/>
        <v>8</v>
      </c>
    </row>
    <row r="96" spans="1:17" ht="14.1" customHeight="1" x14ac:dyDescent="0.15">
      <c r="A96" s="147">
        <v>4</v>
      </c>
      <c r="B96" s="41" t="s">
        <v>57</v>
      </c>
      <c r="C96" s="45">
        <f>COUNTIFS(ローデータ!$B$12:$B$1011,1,ローデータ!$K$12:$K$1011,$B$21,ローデータ!$L$12:$L$1011,$C$90,ローデータ!$H$12:$H$1011,A96)</f>
        <v>7</v>
      </c>
      <c r="D96" s="45">
        <f>COUNTIFS(ローデータ!$B$12:$B$1011,1,ローデータ!$K$12:$K$1011,$B$21,ローデータ!$L$12:$L$1011,$D$90,ローデータ!$H$12:$H$1011,A96)</f>
        <v>1</v>
      </c>
      <c r="E96" s="45">
        <f>COUNTIFS(ローデータ!$B$12:$B$1011,1,ローデータ!$K$12:$K$1011,$B$21,ローデータ!$L$12:$L$1011,$E$90,ローデータ!$H$12:$H$1011,A96)</f>
        <v>0</v>
      </c>
      <c r="F96" s="45">
        <f>COUNTIFS(ローデータ!$B$12:$B$1011,1,ローデータ!$K$12:$K$1011,$B$21,ローデータ!$L$12:$L$1011,$F$90,ローデータ!$H$12:$H$1011,A96)</f>
        <v>0</v>
      </c>
      <c r="G96" s="45">
        <f>COUNTIFS(ローデータ!$B$12:$B$1011,1,ローデータ!$K$12:$K$1011,$B$21,ローデータ!$L$12:$L$1011,$G$90,ローデータ!$H$12:$H$1011,A96)</f>
        <v>0</v>
      </c>
      <c r="H96" s="45">
        <f t="shared" si="4"/>
        <v>8</v>
      </c>
      <c r="J96" s="147">
        <v>5</v>
      </c>
      <c r="K96" s="41" t="s">
        <v>58</v>
      </c>
      <c r="L96" s="90">
        <f>SUMIFS(ローデータ!$M$12:$M$1011,ローデータ!$B$12:$B$1011,1,ローデータ!$K$12:$K$1011,$B$21,ローデータ!$H$12:$H$1011,J96)</f>
        <v>4</v>
      </c>
      <c r="M96" s="75">
        <f>SUMIFS(ローデータ!$N$12:$N$1011,ローデータ!$B$12:$B$1011,1,ローデータ!$K$12:$K$1011,$B$21,ローデータ!$H$12:$H$1011,J96)</f>
        <v>6</v>
      </c>
      <c r="N96" s="75">
        <f>SUMIFS(ローデータ!$O$12:$O$1011,ローデータ!$B$12:$B$1011,1,ローデータ!$K$12:$K$1011,$B$21,ローデータ!$H$12:$H$1011,J96)</f>
        <v>1</v>
      </c>
      <c r="O96" s="75">
        <f>SUMIFS(ローデータ!$P$12:$P$1011,ローデータ!$B$12:$B$1011,1,ローデータ!$K$12:$K$1011,$B$21,ローデータ!$H$12:$H$1011,J96)</f>
        <v>0</v>
      </c>
      <c r="P96" s="95">
        <f>SUMIFS(ローデータ!$Q$12:$Q$1011,ローデータ!$B$12:$B$1011,1,ローデータ!$K$12:$K$1011,$B$21,ローデータ!$H$12:$H$1011,J96)</f>
        <v>0</v>
      </c>
      <c r="Q96" s="90">
        <f t="shared" si="3"/>
        <v>11</v>
      </c>
    </row>
    <row r="97" spans="1:17" ht="14.1" customHeight="1" x14ac:dyDescent="0.15">
      <c r="A97" s="147">
        <v>5</v>
      </c>
      <c r="B97" s="41" t="s">
        <v>58</v>
      </c>
      <c r="C97" s="45">
        <f>COUNTIFS(ローデータ!$B$12:$B$1011,1,ローデータ!$K$12:$K$1011,$B$21,ローデータ!$L$12:$L$1011,$C$90,ローデータ!$H$12:$H$1011,A97)</f>
        <v>9</v>
      </c>
      <c r="D97" s="45">
        <f>COUNTIFS(ローデータ!$B$12:$B$1011,1,ローデータ!$K$12:$K$1011,$B$21,ローデータ!$L$12:$L$1011,$D$90,ローデータ!$H$12:$H$1011,A97)</f>
        <v>1</v>
      </c>
      <c r="E97" s="45">
        <f>COUNTIFS(ローデータ!$B$12:$B$1011,1,ローデータ!$K$12:$K$1011,$B$21,ローデータ!$L$12:$L$1011,$E$90,ローデータ!$H$12:$H$1011,A97)</f>
        <v>0</v>
      </c>
      <c r="F97" s="45">
        <f>COUNTIFS(ローデータ!$B$12:$B$1011,1,ローデータ!$K$12:$K$1011,$B$21,ローデータ!$L$12:$L$1011,$F$90,ローデータ!$H$12:$H$1011,A97)</f>
        <v>0</v>
      </c>
      <c r="G97" s="45">
        <f>COUNTIFS(ローデータ!$B$12:$B$1011,1,ローデータ!$K$12:$K$1011,$B$21,ローデータ!$L$12:$L$1011,$G$90,ローデータ!$H$12:$H$1011,A97)</f>
        <v>0</v>
      </c>
      <c r="H97" s="45">
        <f t="shared" si="4"/>
        <v>10</v>
      </c>
      <c r="J97" s="147">
        <v>6</v>
      </c>
      <c r="K97" s="41" t="s">
        <v>59</v>
      </c>
      <c r="L97" s="90">
        <f>SUMIFS(ローデータ!$M$12:$M$1011,ローデータ!$B$12:$B$1011,1,ローデータ!$K$12:$K$1011,$B$21,ローデータ!$H$12:$H$1011,J97)</f>
        <v>0</v>
      </c>
      <c r="M97" s="75">
        <f>SUMIFS(ローデータ!$N$12:$N$1011,ローデータ!$B$12:$B$1011,1,ローデータ!$K$12:$K$1011,$B$21,ローデータ!$H$12:$H$1011,J97)</f>
        <v>1</v>
      </c>
      <c r="N97" s="75">
        <f>SUMIFS(ローデータ!$O$12:$O$1011,ローデータ!$B$12:$B$1011,1,ローデータ!$K$12:$K$1011,$B$21,ローデータ!$H$12:$H$1011,J97)</f>
        <v>1</v>
      </c>
      <c r="O97" s="75">
        <f>SUMIFS(ローデータ!$P$12:$P$1011,ローデータ!$B$12:$B$1011,1,ローデータ!$K$12:$K$1011,$B$21,ローデータ!$H$12:$H$1011,J97)</f>
        <v>0</v>
      </c>
      <c r="P97" s="95">
        <f>SUMIFS(ローデータ!$Q$12:$Q$1011,ローデータ!$B$12:$B$1011,1,ローデータ!$K$12:$K$1011,$B$21,ローデータ!$H$12:$H$1011,J97)</f>
        <v>0</v>
      </c>
      <c r="Q97" s="90">
        <f t="shared" si="3"/>
        <v>2</v>
      </c>
    </row>
    <row r="98" spans="1:17" ht="14.1" customHeight="1" x14ac:dyDescent="0.15">
      <c r="A98" s="147">
        <v>6</v>
      </c>
      <c r="B98" s="41" t="s">
        <v>59</v>
      </c>
      <c r="C98" s="45">
        <f>COUNTIFS(ローデータ!$B$12:$B$1011,1,ローデータ!$K$12:$K$1011,$B$21,ローデータ!$L$12:$L$1011,$C$90,ローデータ!$H$12:$H$1011,A98)</f>
        <v>2</v>
      </c>
      <c r="D98" s="45">
        <f>COUNTIFS(ローデータ!$B$12:$B$1011,1,ローデータ!$K$12:$K$1011,$B$21,ローデータ!$L$12:$L$1011,$D$90,ローデータ!$H$12:$H$1011,A98)</f>
        <v>0</v>
      </c>
      <c r="E98" s="45">
        <f>COUNTIFS(ローデータ!$B$12:$B$1011,1,ローデータ!$K$12:$K$1011,$B$21,ローデータ!$L$12:$L$1011,$E$90,ローデータ!$H$12:$H$1011,A98)</f>
        <v>0</v>
      </c>
      <c r="F98" s="45">
        <f>COUNTIFS(ローデータ!$B$12:$B$1011,1,ローデータ!$K$12:$K$1011,$B$21,ローデータ!$L$12:$L$1011,$F$90,ローデータ!$H$12:$H$1011,A98)</f>
        <v>0</v>
      </c>
      <c r="G98" s="45">
        <f>COUNTIFS(ローデータ!$B$12:$B$1011,1,ローデータ!$K$12:$K$1011,$B$21,ローデータ!$L$12:$L$1011,$G$90,ローデータ!$H$12:$H$1011,A98)</f>
        <v>0</v>
      </c>
      <c r="H98" s="45">
        <f t="shared" si="4"/>
        <v>2</v>
      </c>
      <c r="J98" s="147">
        <v>7</v>
      </c>
      <c r="K98" s="41" t="s">
        <v>60</v>
      </c>
      <c r="L98" s="90">
        <f>SUMIFS(ローデータ!$M$12:$M$1011,ローデータ!$B$12:$B$1011,1,ローデータ!$K$12:$K$1011,$B$21,ローデータ!$H$12:$H$1011,J98)</f>
        <v>0</v>
      </c>
      <c r="M98" s="75">
        <f>SUMIFS(ローデータ!$N$12:$N$1011,ローデータ!$B$12:$B$1011,1,ローデータ!$K$12:$K$1011,$B$21,ローデータ!$H$12:$H$1011,J98)</f>
        <v>1</v>
      </c>
      <c r="N98" s="75">
        <f>SUMIFS(ローデータ!$O$12:$O$1011,ローデータ!$B$12:$B$1011,1,ローデータ!$K$12:$K$1011,$B$21,ローデータ!$H$12:$H$1011,J98)</f>
        <v>0</v>
      </c>
      <c r="O98" s="75">
        <f>SUMIFS(ローデータ!$P$12:$P$1011,ローデータ!$B$12:$B$1011,1,ローデータ!$K$12:$K$1011,$B$21,ローデータ!$H$12:$H$1011,J98)</f>
        <v>0</v>
      </c>
      <c r="P98" s="95">
        <f>SUMIFS(ローデータ!$Q$12:$Q$1011,ローデータ!$B$12:$B$1011,1,ローデータ!$K$12:$K$1011,$B$21,ローデータ!$H$12:$H$1011,J98)</f>
        <v>0</v>
      </c>
      <c r="Q98" s="90">
        <f t="shared" si="3"/>
        <v>1</v>
      </c>
    </row>
    <row r="99" spans="1:17" ht="14.1" customHeight="1" x14ac:dyDescent="0.15">
      <c r="A99" s="147">
        <v>7</v>
      </c>
      <c r="B99" s="41" t="s">
        <v>60</v>
      </c>
      <c r="C99" s="45">
        <f>COUNTIFS(ローデータ!$B$12:$B$1011,1,ローデータ!$K$12:$K$1011,$B$21,ローデータ!$L$12:$L$1011,$C$90,ローデータ!$H$12:$H$1011,A99)</f>
        <v>1</v>
      </c>
      <c r="D99" s="45">
        <f>COUNTIFS(ローデータ!$B$12:$B$1011,1,ローデータ!$K$12:$K$1011,$B$21,ローデータ!$L$12:$L$1011,$D$90,ローデータ!$H$12:$H$1011,A99)</f>
        <v>0</v>
      </c>
      <c r="E99" s="45">
        <f>COUNTIFS(ローデータ!$B$12:$B$1011,1,ローデータ!$K$12:$K$1011,$B$21,ローデータ!$L$12:$L$1011,$E$90,ローデータ!$H$12:$H$1011,A99)</f>
        <v>0</v>
      </c>
      <c r="F99" s="45">
        <f>COUNTIFS(ローデータ!$B$12:$B$1011,1,ローデータ!$K$12:$K$1011,$B$21,ローデータ!$L$12:$L$1011,$F$90,ローデータ!$H$12:$H$1011,A99)</f>
        <v>0</v>
      </c>
      <c r="G99" s="45">
        <f>COUNTIFS(ローデータ!$B$12:$B$1011,1,ローデータ!$K$12:$K$1011,$B$21,ローデータ!$L$12:$L$1011,$G$90,ローデータ!$H$12:$H$1011,A99)</f>
        <v>0</v>
      </c>
      <c r="H99" s="45">
        <f t="shared" si="4"/>
        <v>1</v>
      </c>
      <c r="J99" s="147">
        <v>8</v>
      </c>
      <c r="K99" s="41" t="s">
        <v>61</v>
      </c>
      <c r="L99" s="90">
        <f>SUMIFS(ローデータ!$M$12:$M$1011,ローデータ!$B$12:$B$1011,1,ローデータ!$K$12:$K$1011,$B$21,ローデータ!$H$12:$H$1011,J99)</f>
        <v>1</v>
      </c>
      <c r="M99" s="75">
        <f>SUMIFS(ローデータ!$N$12:$N$1011,ローデータ!$B$12:$B$1011,1,ローデータ!$K$12:$K$1011,$B$21,ローデータ!$H$12:$H$1011,J99)</f>
        <v>1</v>
      </c>
      <c r="N99" s="75">
        <f>SUMIFS(ローデータ!$O$12:$O$1011,ローデータ!$B$12:$B$1011,1,ローデータ!$K$12:$K$1011,$B$21,ローデータ!$H$12:$H$1011,J99)</f>
        <v>0</v>
      </c>
      <c r="O99" s="75">
        <f>SUMIFS(ローデータ!$P$12:$P$1011,ローデータ!$B$12:$B$1011,1,ローデータ!$K$12:$K$1011,$B$21,ローデータ!$H$12:$H$1011,J99)</f>
        <v>0</v>
      </c>
      <c r="P99" s="95">
        <f>SUMIFS(ローデータ!$Q$12:$Q$1011,ローデータ!$B$12:$B$1011,1,ローデータ!$K$12:$K$1011,$B$21,ローデータ!$H$12:$H$1011,J99)</f>
        <v>0</v>
      </c>
      <c r="Q99" s="90">
        <f t="shared" si="3"/>
        <v>2</v>
      </c>
    </row>
    <row r="100" spans="1:17" ht="14.1" customHeight="1" x14ac:dyDescent="0.15">
      <c r="A100" s="147">
        <v>8</v>
      </c>
      <c r="B100" s="41" t="s">
        <v>61</v>
      </c>
      <c r="C100" s="45">
        <f>COUNTIFS(ローデータ!$B$12:$B$1011,1,ローデータ!$K$12:$K$1011,$B$21,ローデータ!$L$12:$L$1011,$C$90,ローデータ!$H$12:$H$1011,A100)</f>
        <v>1</v>
      </c>
      <c r="D100" s="45">
        <f>COUNTIFS(ローデータ!$B$12:$B$1011,1,ローデータ!$K$12:$K$1011,$B$21,ローデータ!$L$12:$L$1011,$D$90,ローデータ!$H$12:$H$1011,A100)</f>
        <v>0</v>
      </c>
      <c r="E100" s="45">
        <f>COUNTIFS(ローデータ!$B$12:$B$1011,1,ローデータ!$K$12:$K$1011,$B$21,ローデータ!$L$12:$L$1011,$E$90,ローデータ!$H$12:$H$1011,A100)</f>
        <v>0</v>
      </c>
      <c r="F100" s="45">
        <f>COUNTIFS(ローデータ!$B$12:$B$1011,1,ローデータ!$K$12:$K$1011,$B$21,ローデータ!$L$12:$L$1011,$F$90,ローデータ!$H$12:$H$1011,A100)</f>
        <v>0</v>
      </c>
      <c r="G100" s="45">
        <f>COUNTIFS(ローデータ!$B$12:$B$1011,1,ローデータ!$K$12:$K$1011,$B$21,ローデータ!$L$12:$L$1011,$G$90,ローデータ!$H$12:$H$1011,A100)</f>
        <v>0</v>
      </c>
      <c r="H100" s="45">
        <f t="shared" si="4"/>
        <v>1</v>
      </c>
      <c r="J100" s="145">
        <v>9</v>
      </c>
      <c r="K100" s="57" t="s">
        <v>62</v>
      </c>
      <c r="L100" s="90">
        <f>SUMIFS(ローデータ!$M$12:$M$1011,ローデータ!$B$12:$B$1011,1,ローデータ!$K$12:$K$1011,$B$21,ローデータ!$H$12:$H$1011,J100)</f>
        <v>0</v>
      </c>
      <c r="M100" s="75">
        <f>SUMIFS(ローデータ!$N$12:$N$1011,ローデータ!$B$12:$B$1011,1,ローデータ!$K$12:$K$1011,$B$21,ローデータ!$H$12:$H$1011,J100)</f>
        <v>0</v>
      </c>
      <c r="N100" s="75">
        <f>SUMIFS(ローデータ!$O$12:$O$1011,ローデータ!$B$12:$B$1011,1,ローデータ!$K$12:$K$1011,$B$21,ローデータ!$H$12:$H$1011,J100)</f>
        <v>0</v>
      </c>
      <c r="O100" s="75">
        <f>SUMIFS(ローデータ!$P$12:$P$1011,ローデータ!$B$12:$B$1011,1,ローデータ!$K$12:$K$1011,$B$21,ローデータ!$H$12:$H$1011,J100)</f>
        <v>0</v>
      </c>
      <c r="P100" s="95">
        <f>SUMIFS(ローデータ!$Q$12:$Q$1011,ローデータ!$B$12:$B$1011,1,ローデータ!$K$12:$K$1011,$B$21,ローデータ!$H$12:$H$1011,J100)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45">
        <v>9</v>
      </c>
      <c r="B101" s="57" t="s">
        <v>62</v>
      </c>
      <c r="C101" s="45">
        <f>COUNTIFS(ローデータ!$B$12:$B$1011,1,ローデータ!$K$12:$K$1011,$B$21,ローデータ!$L$12:$L$1011,$C$90,ローデータ!$H$12:$H$1011,A101)</f>
        <v>0</v>
      </c>
      <c r="D101" s="45">
        <f>COUNTIFS(ローデータ!$B$12:$B$1011,1,ローデータ!$K$12:$K$1011,$B$21,ローデータ!$L$12:$L$1011,$D$90,ローデータ!$H$12:$H$1011,A101)</f>
        <v>0</v>
      </c>
      <c r="E101" s="45">
        <f>COUNTIFS(ローデータ!$B$12:$B$1011,1,ローデータ!$K$12:$K$1011,$B$21,ローデータ!$L$12:$L$1011,$E$90,ローデータ!$H$12:$H$1011,A101)</f>
        <v>0</v>
      </c>
      <c r="F101" s="45">
        <f>COUNTIFS(ローデータ!$B$12:$B$1011,1,ローデータ!$K$12:$K$1011,$B$21,ローデータ!$L$12:$L$1011,$F$90,ローデータ!$H$12:$H$1011,A101)</f>
        <v>0</v>
      </c>
      <c r="G101" s="45">
        <f>COUNTIFS(ローデータ!$B$12:$B$1011,1,ローデータ!$K$12:$K$1011,$B$21,ローデータ!$L$12:$L$1011,$G$90,ローデータ!$H$12:$H$1011,A101)</f>
        <v>0</v>
      </c>
      <c r="H101" s="45">
        <f t="shared" si="4"/>
        <v>0</v>
      </c>
      <c r="J101" s="141" t="s">
        <v>50</v>
      </c>
      <c r="K101" s="142"/>
      <c r="L101" s="90">
        <f>SUM(L92:L100)</f>
        <v>9</v>
      </c>
      <c r="M101" s="90">
        <f>SUM(M92:M100)</f>
        <v>29</v>
      </c>
      <c r="N101" s="90">
        <f>SUM(N92:N100)</f>
        <v>4</v>
      </c>
      <c r="O101" s="90">
        <f>SUM(O92:O100)</f>
        <v>0</v>
      </c>
      <c r="P101" s="90">
        <f>SUM(P92:P100)</f>
        <v>0</v>
      </c>
      <c r="Q101" s="90">
        <f t="shared" si="3"/>
        <v>42</v>
      </c>
    </row>
    <row r="102" spans="1:17" ht="14.1" customHeight="1" x14ac:dyDescent="0.15">
      <c r="A102" s="141" t="s">
        <v>50</v>
      </c>
      <c r="B102" s="142"/>
      <c r="C102" s="45">
        <f>SUM(C93:C101)</f>
        <v>35</v>
      </c>
      <c r="D102" s="45">
        <f>SUM(D93:D101)</f>
        <v>2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52" t="s">
        <v>174</v>
      </c>
      <c r="B104" s="34" t="s">
        <v>214</v>
      </c>
      <c r="L104" s="34"/>
    </row>
    <row r="105" spans="1:17" ht="14.1" customHeight="1" x14ac:dyDescent="0.15">
      <c r="A105" s="152" t="s">
        <v>175</v>
      </c>
      <c r="B105" s="38" t="s">
        <v>114</v>
      </c>
      <c r="C105" s="151"/>
      <c r="D105" s="9"/>
      <c r="E105" s="9"/>
      <c r="F105" s="9"/>
      <c r="G105" s="9"/>
      <c r="I105" s="152" t="s">
        <v>177</v>
      </c>
      <c r="J105" s="38" t="s">
        <v>88</v>
      </c>
      <c r="K105" s="151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40">
        <v>1</v>
      </c>
      <c r="D107" s="140">
        <v>2</v>
      </c>
      <c r="E107" s="14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46" t="s">
        <v>67</v>
      </c>
      <c r="D108" s="146" t="s">
        <v>66</v>
      </c>
      <c r="E108" s="146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COUNTIFS(ローデータ!$B$12:$B$1011,1,ローデータ!$K$12:$K$1011,$D$21,ローデータ!$S$12:$S$1011,$C$107,ローデータ!$H$12:$H$1011,A109)</f>
        <v>0</v>
      </c>
      <c r="D109" s="96">
        <f>COUNTIFS(ローデータ!$B$12:$B$1011,1,ローデータ!$K$12:$K$1011,$D$21,ローデータ!$S$12:$S$1011,$D$107,ローデータ!$H$12:$H$1011,A109)</f>
        <v>0</v>
      </c>
      <c r="E109" s="96">
        <f>COUNTIFS(ローデータ!$B$12:$B$1011,1,ローデータ!$K$12:$K$1011,$D$21,ローデータ!$S$12:$S$1011,$E$107,ローデータ!$H$12:$H$1011,A109)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SUMIFS(ローデータ!$T$12:$T$1011,ローデータ!$B$12:$B$1011,1,ローデータ!$K$12:$K$1011,$D$21,ローデータ!$H$12:$H$1011,H109)</f>
        <v>0</v>
      </c>
      <c r="K109" s="96">
        <f>SUMIFS(ローデータ!$U$12:$U$1011,ローデータ!$B$12:$B$1011,1,ローデータ!$K$12:$K$1011,$D$21,ローデータ!$H$12:$H$1011,H109)</f>
        <v>0</v>
      </c>
      <c r="L109" s="96">
        <f>SUMIFS(ローデータ!$V$12:$V$1011,ローデータ!$B$12:$B$1011,1,ローデータ!$K$12:$K$1011,$D$21,ローデータ!$H$12:$H$1011,H109)</f>
        <v>0</v>
      </c>
      <c r="M109" s="96">
        <f>SUMIFS(ローデータ!$W$12:$W$1011,ローデータ!$B$12:$B$1011,1,ローデータ!$K$12:$K$1011,$D$21,ローデータ!$H$12:$H$1011,H109)</f>
        <v>0</v>
      </c>
      <c r="N109" s="96">
        <f>SUMIFS(ローデータ!$X$12:$X$1011,ローデータ!$B$12:$B$1011,1,ローデータ!$K$12:$K$1011,$D$21,ローデータ!$H$12:$H$1011,H109)</f>
        <v>0</v>
      </c>
      <c r="O109" s="96">
        <f>SUMIFS(ローデータ!$Y$12:$Y$1011,ローデータ!$B$12:$B$1011,1,ローデータ!$K$12:$K$1011,$D$21,ローデータ!$H$12:$H$1011,H109)</f>
        <v>0</v>
      </c>
      <c r="P109" s="96">
        <f>SUMIFS(ローデータ!$Z$12:$Z$1011,ローデータ!$B$12:$B$1011,1,ローデータ!$K$12:$K$1011,$D$21,ローデータ!$H$12:$H$1011,H109)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COUNTIFS(ローデータ!$B$12:$B$1011,1,ローデータ!$K$12:$K$1011,$D$21,ローデータ!$S$12:$S$1011,$C$107,ローデータ!$H$12:$H$1011,A110)</f>
        <v>7</v>
      </c>
      <c r="D110" s="96">
        <f>COUNTIFS(ローデータ!$B$12:$B$1011,1,ローデータ!$K$12:$K$1011,$D$21,ローデータ!$S$12:$S$1011,$D$107,ローデータ!$H$12:$H$1011,A110)</f>
        <v>0</v>
      </c>
      <c r="E110" s="96">
        <f>COUNTIFS(ローデータ!$B$12:$B$1011,1,ローデータ!$K$12:$K$1011,$D$21,ローデータ!$S$12:$S$1011,$E$107,ローデータ!$H$12:$H$1011,A110)</f>
        <v>0</v>
      </c>
      <c r="F110" s="97">
        <f t="shared" ref="F110:F117" si="6">SUM(C110:E110)</f>
        <v>7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SUMIFS(ローデータ!$T$12:$T$1011,ローデータ!$B$12:$B$1011,1,ローデータ!$K$12:$K$1011,$D$21,ローデータ!$H$12:$H$1011,H110)</f>
        <v>0</v>
      </c>
      <c r="K110" s="96">
        <f>SUMIFS(ローデータ!$U$12:$U$1011,ローデータ!$B$12:$B$1011,1,ローデータ!$K$12:$K$1011,$D$21,ローデータ!$H$12:$H$1011,H110)</f>
        <v>7</v>
      </c>
      <c r="L110" s="96">
        <f>SUMIFS(ローデータ!$V$12:$V$1011,ローデータ!$B$12:$B$1011,1,ローデータ!$K$12:$K$1011,$D$21,ローデータ!$H$12:$H$1011,H110)</f>
        <v>0</v>
      </c>
      <c r="M110" s="96">
        <f>SUMIFS(ローデータ!$W$12:$W$1011,ローデータ!$B$12:$B$1011,1,ローデータ!$K$12:$K$1011,$D$21,ローデータ!$H$12:$H$1011,H110)</f>
        <v>0</v>
      </c>
      <c r="N110" s="96">
        <f>SUMIFS(ローデータ!$X$12:$X$1011,ローデータ!$B$12:$B$1011,1,ローデータ!$K$12:$K$1011,$D$21,ローデータ!$H$12:$H$1011,H110)</f>
        <v>2</v>
      </c>
      <c r="O110" s="96">
        <f>SUMIFS(ローデータ!$Y$12:$Y$1011,ローデータ!$B$12:$B$1011,1,ローデータ!$K$12:$K$1011,$D$21,ローデータ!$H$12:$H$1011,H110)</f>
        <v>2</v>
      </c>
      <c r="P110" s="96">
        <f>SUMIFS(ローデータ!$Z$12:$Z$1011,ローデータ!$B$12:$B$1011,1,ローデータ!$K$12:$K$1011,$D$21,ローデータ!$H$12:$H$1011,H110)</f>
        <v>0</v>
      </c>
      <c r="Q110" s="98">
        <f t="shared" si="5"/>
        <v>11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COUNTIFS(ローデータ!$B$12:$B$1011,1,ローデータ!$K$12:$K$1011,$D$21,ローデータ!$S$12:$S$1011,$C$107,ローデータ!$H$12:$H$1011,A111)</f>
        <v>2</v>
      </c>
      <c r="D111" s="96">
        <f>COUNTIFS(ローデータ!$B$12:$B$1011,1,ローデータ!$K$12:$K$1011,$D$21,ローデータ!$S$12:$S$1011,$D$107,ローデータ!$H$12:$H$1011,A111)</f>
        <v>0</v>
      </c>
      <c r="E111" s="96">
        <f>COUNTIFS(ローデータ!$B$12:$B$1011,1,ローデータ!$K$12:$K$1011,$D$21,ローデータ!$S$12:$S$1011,$E$107,ローデータ!$H$12:$H$1011,A111)</f>
        <v>0</v>
      </c>
      <c r="F111" s="97">
        <f t="shared" si="6"/>
        <v>2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SUMIFS(ローデータ!$T$12:$T$1011,ローデータ!$B$12:$B$1011,1,ローデータ!$K$12:$K$1011,$D$21,ローデータ!$H$12:$H$1011,H111)</f>
        <v>2</v>
      </c>
      <c r="K111" s="96">
        <f>SUMIFS(ローデータ!$U$12:$U$1011,ローデータ!$B$12:$B$1011,1,ローデータ!$K$12:$K$1011,$D$21,ローデータ!$H$12:$H$1011,H111)</f>
        <v>0</v>
      </c>
      <c r="L111" s="96">
        <f>SUMIFS(ローデータ!$V$12:$V$1011,ローデータ!$B$12:$B$1011,1,ローデータ!$K$12:$K$1011,$D$21,ローデータ!$H$12:$H$1011,H111)</f>
        <v>0</v>
      </c>
      <c r="M111" s="96">
        <f>SUMIFS(ローデータ!$W$12:$W$1011,ローデータ!$B$12:$B$1011,1,ローデータ!$K$12:$K$1011,$D$21,ローデータ!$H$12:$H$1011,H111)</f>
        <v>2</v>
      </c>
      <c r="N111" s="96">
        <f>SUMIFS(ローデータ!$X$12:$X$1011,ローデータ!$B$12:$B$1011,1,ローデータ!$K$12:$K$1011,$D$21,ローデータ!$H$12:$H$1011,H111)</f>
        <v>0</v>
      </c>
      <c r="O111" s="96">
        <f>SUMIFS(ローデータ!$Y$12:$Y$1011,ローデータ!$B$12:$B$1011,1,ローデータ!$K$12:$K$1011,$D$21,ローデータ!$H$12:$H$1011,H111)</f>
        <v>0</v>
      </c>
      <c r="P111" s="96">
        <f>SUMIFS(ローデータ!$Z$12:$Z$1011,ローデータ!$B$12:$B$1011,1,ローデータ!$K$12:$K$1011,$D$21,ローデータ!$H$12:$H$1011,H111)</f>
        <v>0</v>
      </c>
      <c r="Q111" s="98">
        <f t="shared" si="5"/>
        <v>4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COUNTIFS(ローデータ!$B$12:$B$1011,1,ローデータ!$K$12:$K$1011,$D$21,ローデータ!$S$12:$S$1011,$C$107,ローデータ!$H$12:$H$1011,A112)</f>
        <v>4</v>
      </c>
      <c r="D112" s="96">
        <f>COUNTIFS(ローデータ!$B$12:$B$1011,1,ローデータ!$K$12:$K$1011,$D$21,ローデータ!$S$12:$S$1011,$D$107,ローデータ!$H$12:$H$1011,A112)</f>
        <v>0</v>
      </c>
      <c r="E112" s="96">
        <f>COUNTIFS(ローデータ!$B$12:$B$1011,1,ローデータ!$K$12:$K$1011,$D$21,ローデータ!$S$12:$S$1011,$E$107,ローデータ!$H$12:$H$1011,A112)</f>
        <v>0</v>
      </c>
      <c r="F112" s="97">
        <f t="shared" si="6"/>
        <v>4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SUMIFS(ローデータ!$T$12:$T$1011,ローデータ!$B$12:$B$1011,1,ローデータ!$K$12:$K$1011,$D$21,ローデータ!$H$12:$H$1011,H112)</f>
        <v>0</v>
      </c>
      <c r="K112" s="96">
        <f>SUMIFS(ローデータ!$U$12:$U$1011,ローデータ!$B$12:$B$1011,1,ローデータ!$K$12:$K$1011,$D$21,ローデータ!$H$12:$H$1011,H112)</f>
        <v>2</v>
      </c>
      <c r="L112" s="96">
        <f>SUMIFS(ローデータ!$V$12:$V$1011,ローデータ!$B$12:$B$1011,1,ローデータ!$K$12:$K$1011,$D$21,ローデータ!$H$12:$H$1011,H112)</f>
        <v>2</v>
      </c>
      <c r="M112" s="96">
        <f>SUMIFS(ローデータ!$W$12:$W$1011,ローデータ!$B$12:$B$1011,1,ローデータ!$K$12:$K$1011,$D$21,ローデータ!$H$12:$H$1011,H112)</f>
        <v>0</v>
      </c>
      <c r="N112" s="96">
        <f>SUMIFS(ローデータ!$X$12:$X$1011,ローデータ!$B$12:$B$1011,1,ローデータ!$K$12:$K$1011,$D$21,ローデータ!$H$12:$H$1011,H112)</f>
        <v>1</v>
      </c>
      <c r="O112" s="96">
        <f>SUMIFS(ローデータ!$Y$12:$Y$1011,ローデータ!$B$12:$B$1011,1,ローデータ!$K$12:$K$1011,$D$21,ローデータ!$H$12:$H$1011,H112)</f>
        <v>1</v>
      </c>
      <c r="P112" s="96">
        <f>SUMIFS(ローデータ!$Z$12:$Z$1011,ローデータ!$B$12:$B$1011,1,ローデータ!$K$12:$K$1011,$D$21,ローデータ!$H$12:$H$1011,H112)</f>
        <v>0</v>
      </c>
      <c r="Q112" s="98">
        <f t="shared" si="5"/>
        <v>6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COUNTIFS(ローデータ!$B$12:$B$1011,1,ローデータ!$K$12:$K$1011,$D$21,ローデータ!$S$12:$S$1011,$C$107,ローデータ!$H$12:$H$1011,A113)</f>
        <v>1</v>
      </c>
      <c r="D113" s="96">
        <f>COUNTIFS(ローデータ!$B$12:$B$1011,1,ローデータ!$K$12:$K$1011,$D$21,ローデータ!$S$12:$S$1011,$D$107,ローデータ!$H$12:$H$1011,A113)</f>
        <v>1</v>
      </c>
      <c r="E113" s="96">
        <f>COUNTIFS(ローデータ!$B$12:$B$1011,1,ローデータ!$K$12:$K$1011,$D$21,ローデータ!$S$12:$S$1011,$E$107,ローデータ!$H$12:$H$1011,A113)</f>
        <v>1</v>
      </c>
      <c r="F113" s="97">
        <f t="shared" si="6"/>
        <v>3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SUMIFS(ローデータ!$T$12:$T$1011,ローデータ!$B$12:$B$1011,1,ローデータ!$K$12:$K$1011,$D$21,ローデータ!$H$12:$H$1011,H113)</f>
        <v>0</v>
      </c>
      <c r="K113" s="96">
        <f>SUMIFS(ローデータ!$U$12:$U$1011,ローデータ!$B$12:$B$1011,1,ローデータ!$K$12:$K$1011,$D$21,ローデータ!$H$12:$H$1011,H113)</f>
        <v>2</v>
      </c>
      <c r="L113" s="96">
        <f>SUMIFS(ローデータ!$V$12:$V$1011,ローデータ!$B$12:$B$1011,1,ローデータ!$K$12:$K$1011,$D$21,ローデータ!$H$12:$H$1011,H113)</f>
        <v>2</v>
      </c>
      <c r="M113" s="96">
        <f>SUMIFS(ローデータ!$W$12:$W$1011,ローデータ!$B$12:$B$1011,1,ローデータ!$K$12:$K$1011,$D$21,ローデータ!$H$12:$H$1011,H113)</f>
        <v>0</v>
      </c>
      <c r="N113" s="96">
        <f>SUMIFS(ローデータ!$X$12:$X$1011,ローデータ!$B$12:$B$1011,1,ローデータ!$K$12:$K$1011,$D$21,ローデータ!$H$12:$H$1011,H113)</f>
        <v>0</v>
      </c>
      <c r="O113" s="96">
        <f>SUMIFS(ローデータ!$Y$12:$Y$1011,ローデータ!$B$12:$B$1011,1,ローデータ!$K$12:$K$1011,$D$21,ローデータ!$H$12:$H$1011,H113)</f>
        <v>0</v>
      </c>
      <c r="P113" s="96">
        <f>SUMIFS(ローデータ!$Z$12:$Z$1011,ローデータ!$B$12:$B$1011,1,ローデータ!$K$12:$K$1011,$D$21,ローデータ!$H$12:$H$1011,H113)</f>
        <v>0</v>
      </c>
      <c r="Q113" s="98">
        <f t="shared" si="5"/>
        <v>4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COUNTIFS(ローデータ!$B$12:$B$1011,1,ローデータ!$K$12:$K$1011,$D$21,ローデータ!$S$12:$S$1011,$C$107,ローデータ!$H$12:$H$1011,A114)</f>
        <v>1</v>
      </c>
      <c r="D114" s="96">
        <f>COUNTIFS(ローデータ!$B$12:$B$1011,1,ローデータ!$K$12:$K$1011,$D$21,ローデータ!$S$12:$S$1011,$D$107,ローデータ!$H$12:$H$1011,A114)</f>
        <v>0</v>
      </c>
      <c r="E114" s="96">
        <f>COUNTIFS(ローデータ!$B$12:$B$1011,1,ローデータ!$K$12:$K$1011,$D$21,ローデータ!$S$12:$S$1011,$E$107,ローデータ!$H$12:$H$1011,A114)</f>
        <v>0</v>
      </c>
      <c r="F114" s="97">
        <f t="shared" si="6"/>
        <v>1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SUMIFS(ローデータ!$T$12:$T$1011,ローデータ!$B$12:$B$1011,1,ローデータ!$K$12:$K$1011,$D$21,ローデータ!$H$12:$H$1011,H114)</f>
        <v>0</v>
      </c>
      <c r="K114" s="96">
        <f>SUMIFS(ローデータ!$U$12:$U$1011,ローデータ!$B$12:$B$1011,1,ローデータ!$K$12:$K$1011,$D$21,ローデータ!$H$12:$H$1011,H114)</f>
        <v>1</v>
      </c>
      <c r="L114" s="96">
        <f>SUMIFS(ローデータ!$V$12:$V$1011,ローデータ!$B$12:$B$1011,1,ローデータ!$K$12:$K$1011,$D$21,ローデータ!$H$12:$H$1011,H114)</f>
        <v>0</v>
      </c>
      <c r="M114" s="96">
        <f>SUMIFS(ローデータ!$W$12:$W$1011,ローデータ!$B$12:$B$1011,1,ローデータ!$K$12:$K$1011,$D$21,ローデータ!$H$12:$H$1011,H114)</f>
        <v>0</v>
      </c>
      <c r="N114" s="96">
        <f>SUMIFS(ローデータ!$X$12:$X$1011,ローデータ!$B$12:$B$1011,1,ローデータ!$K$12:$K$1011,$D$21,ローデータ!$H$12:$H$1011,H114)</f>
        <v>0</v>
      </c>
      <c r="O114" s="96">
        <f>SUMIFS(ローデータ!$Y$12:$Y$1011,ローデータ!$B$12:$B$1011,1,ローデータ!$K$12:$K$1011,$D$21,ローデータ!$H$12:$H$1011,H114)</f>
        <v>0</v>
      </c>
      <c r="P114" s="96">
        <f>SUMIFS(ローデータ!$Z$12:$Z$1011,ローデータ!$B$12:$B$1011,1,ローデータ!$K$12:$K$1011,$D$21,ローデータ!$H$12:$H$1011,H114)</f>
        <v>0</v>
      </c>
      <c r="Q114" s="98">
        <f t="shared" si="5"/>
        <v>1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COUNTIFS(ローデータ!$B$12:$B$1011,1,ローデータ!$K$12:$K$1011,$D$21,ローデータ!$S$12:$S$1011,$C$107,ローデータ!$H$12:$H$1011,A115)</f>
        <v>0</v>
      </c>
      <c r="D115" s="96">
        <f>COUNTIFS(ローデータ!$B$12:$B$1011,1,ローデータ!$K$12:$K$1011,$D$21,ローデータ!$S$12:$S$1011,$D$107,ローデータ!$H$12:$H$1011,A115)</f>
        <v>0</v>
      </c>
      <c r="E115" s="96">
        <f>COUNTIFS(ローデータ!$B$12:$B$1011,1,ローデータ!$K$12:$K$1011,$D$21,ローデータ!$S$12:$S$1011,$E$107,ローデータ!$H$12:$H$1011,A115)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SUMIFS(ローデータ!$T$12:$T$1011,ローデータ!$B$12:$B$1011,1,ローデータ!$K$12:$K$1011,$D$21,ローデータ!$H$12:$H$1011,H115)</f>
        <v>0</v>
      </c>
      <c r="K115" s="96">
        <f>SUMIFS(ローデータ!$U$12:$U$1011,ローデータ!$B$12:$B$1011,1,ローデータ!$K$12:$K$1011,$D$21,ローデータ!$H$12:$H$1011,H115)</f>
        <v>0</v>
      </c>
      <c r="L115" s="96">
        <f>SUMIFS(ローデータ!$V$12:$V$1011,ローデータ!$B$12:$B$1011,1,ローデータ!$K$12:$K$1011,$D$21,ローデータ!$H$12:$H$1011,H115)</f>
        <v>0</v>
      </c>
      <c r="M115" s="96">
        <f>SUMIFS(ローデータ!$W$12:$W$1011,ローデータ!$B$12:$B$1011,1,ローデータ!$K$12:$K$1011,$D$21,ローデータ!$H$12:$H$1011,H115)</f>
        <v>0</v>
      </c>
      <c r="N115" s="96">
        <f>SUMIFS(ローデータ!$X$12:$X$1011,ローデータ!$B$12:$B$1011,1,ローデータ!$K$12:$K$1011,$D$21,ローデータ!$H$12:$H$1011,H115)</f>
        <v>0</v>
      </c>
      <c r="O115" s="96">
        <f>SUMIFS(ローデータ!$Y$12:$Y$1011,ローデータ!$B$12:$B$1011,1,ローデータ!$K$12:$K$1011,$D$21,ローデータ!$H$12:$H$1011,H115)</f>
        <v>0</v>
      </c>
      <c r="P115" s="96">
        <f>SUMIFS(ローデータ!$Z$12:$Z$1011,ローデータ!$B$12:$B$1011,1,ローデータ!$K$12:$K$1011,$D$21,ローデータ!$H$12:$H$1011,H115)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COUNTIFS(ローデータ!$B$12:$B$1011,1,ローデータ!$K$12:$K$1011,$D$21,ローデータ!$S$12:$S$1011,$C$107,ローデータ!$H$12:$H$1011,A116)</f>
        <v>0</v>
      </c>
      <c r="D116" s="96">
        <f>COUNTIFS(ローデータ!$B$12:$B$1011,1,ローデータ!$K$12:$K$1011,$D$21,ローデータ!$S$12:$S$1011,$D$107,ローデータ!$H$12:$H$1011,A116)</f>
        <v>0</v>
      </c>
      <c r="E116" s="96">
        <f>COUNTIFS(ローデータ!$B$12:$B$1011,1,ローデータ!$K$12:$K$1011,$D$21,ローデータ!$S$12:$S$1011,$E$107,ローデータ!$H$12:$H$1011,A116)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SUMIFS(ローデータ!$T$12:$T$1011,ローデータ!$B$12:$B$1011,1,ローデータ!$K$12:$K$1011,$D$21,ローデータ!$H$12:$H$1011,H116)</f>
        <v>0</v>
      </c>
      <c r="K116" s="96">
        <f>SUMIFS(ローデータ!$U$12:$U$1011,ローデータ!$B$12:$B$1011,1,ローデータ!$K$12:$K$1011,$D$21,ローデータ!$H$12:$H$1011,H116)</f>
        <v>0</v>
      </c>
      <c r="L116" s="96">
        <f>SUMIFS(ローデータ!$V$12:$V$1011,ローデータ!$B$12:$B$1011,1,ローデータ!$K$12:$K$1011,$D$21,ローデータ!$H$12:$H$1011,H116)</f>
        <v>0</v>
      </c>
      <c r="M116" s="96">
        <f>SUMIFS(ローデータ!$W$12:$W$1011,ローデータ!$B$12:$B$1011,1,ローデータ!$K$12:$K$1011,$D$21,ローデータ!$H$12:$H$1011,H116)</f>
        <v>0</v>
      </c>
      <c r="N116" s="96">
        <f>SUMIFS(ローデータ!$X$12:$X$1011,ローデータ!$B$12:$B$1011,1,ローデータ!$K$12:$K$1011,$D$21,ローデータ!$H$12:$H$1011,H116)</f>
        <v>0</v>
      </c>
      <c r="O116" s="96">
        <f>SUMIFS(ローデータ!$Y$12:$Y$1011,ローデータ!$B$12:$B$1011,1,ローデータ!$K$12:$K$1011,$D$21,ローデータ!$H$12:$H$1011,H116)</f>
        <v>0</v>
      </c>
      <c r="P116" s="96">
        <f>SUMIFS(ローデータ!$Z$12:$Z$1011,ローデータ!$B$12:$B$1011,1,ローデータ!$K$12:$K$1011,$D$21,ローデータ!$H$12:$H$1011,H116)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COUNTIFS(ローデータ!$B$12:$B$1011,1,ローデータ!$K$12:$K$1011,$D$21,ローデータ!$S$12:$S$1011,$C$107,ローデータ!$H$12:$H$1011,A117)</f>
        <v>0</v>
      </c>
      <c r="D117" s="96">
        <f>COUNTIFS(ローデータ!$B$12:$B$1011,1,ローデータ!$K$12:$K$1011,$D$21,ローデータ!$S$12:$S$1011,$D$107,ローデータ!$H$12:$H$1011,A117)</f>
        <v>0</v>
      </c>
      <c r="E117" s="96">
        <f>COUNTIFS(ローデータ!$B$12:$B$1011,1,ローデータ!$K$12:$K$1011,$D$21,ローデータ!$S$12:$S$1011,$E$107,ローデータ!$H$12:$H$1011,A117)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SUMIFS(ローデータ!$T$12:$T$1011,ローデータ!$B$12:$B$1011,1,ローデータ!$K$12:$K$1011,$D$21,ローデータ!$H$12:$H$1011,H117)</f>
        <v>0</v>
      </c>
      <c r="K117" s="96">
        <f>SUMIFS(ローデータ!$U$12:$U$1011,ローデータ!$B$12:$B$1011,1,ローデータ!$K$12:$K$1011,$D$21,ローデータ!$H$12:$H$1011,H117)</f>
        <v>0</v>
      </c>
      <c r="L117" s="96">
        <f>SUMIFS(ローデータ!$V$12:$V$1011,ローデータ!$B$12:$B$1011,1,ローデータ!$K$12:$K$1011,$D$21,ローデータ!$H$12:$H$1011,H117)</f>
        <v>0</v>
      </c>
      <c r="M117" s="96">
        <f>SUMIFS(ローデータ!$W$12:$W$1011,ローデータ!$B$12:$B$1011,1,ローデータ!$K$12:$K$1011,$D$21,ローデータ!$H$12:$H$1011,H117)</f>
        <v>0</v>
      </c>
      <c r="N117" s="96">
        <f>SUMIFS(ローデータ!$X$12:$X$1011,ローデータ!$B$12:$B$1011,1,ローデータ!$K$12:$K$1011,$D$21,ローデータ!$H$12:$H$1011,H117)</f>
        <v>0</v>
      </c>
      <c r="O117" s="96">
        <f>SUMIFS(ローデータ!$Y$12:$Y$1011,ローデータ!$B$12:$B$1011,1,ローデータ!$K$12:$K$1011,$D$21,ローデータ!$H$12:$H$1011,H117)</f>
        <v>0</v>
      </c>
      <c r="P117" s="96">
        <f>SUMIFS(ローデータ!$Z$12:$Z$1011,ローデータ!$B$12:$B$1011,1,ローデータ!$K$12:$K$1011,$D$21,ローデータ!$H$12:$H$1011,H117)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15</v>
      </c>
      <c r="D118" s="96">
        <f t="shared" ref="D118:E118" si="7">SUM(D109:D117)</f>
        <v>1</v>
      </c>
      <c r="E118" s="96">
        <f t="shared" si="7"/>
        <v>1</v>
      </c>
      <c r="F118" s="96">
        <f>SUM(C118:E118)</f>
        <v>17</v>
      </c>
      <c r="G118" s="66"/>
      <c r="H118" s="344" t="s">
        <v>50</v>
      </c>
      <c r="I118" s="345"/>
      <c r="J118" s="96">
        <f t="shared" ref="J118:P118" si="8">SUM(J109:J117)</f>
        <v>2</v>
      </c>
      <c r="K118" s="96">
        <f t="shared" si="8"/>
        <v>12</v>
      </c>
      <c r="L118" s="96">
        <f t="shared" si="8"/>
        <v>4</v>
      </c>
      <c r="M118" s="96">
        <f t="shared" si="8"/>
        <v>2</v>
      </c>
      <c r="N118" s="96">
        <f t="shared" si="8"/>
        <v>3</v>
      </c>
      <c r="O118" s="96">
        <f t="shared" si="8"/>
        <v>3</v>
      </c>
      <c r="P118" s="96">
        <f t="shared" si="8"/>
        <v>0</v>
      </c>
      <c r="Q118" s="96">
        <f t="shared" si="5"/>
        <v>26</v>
      </c>
    </row>
    <row r="119" spans="1:17" ht="14.1" customHeight="1" x14ac:dyDescent="0.15">
      <c r="B119" s="34"/>
      <c r="C119" s="151"/>
      <c r="D119" s="151"/>
      <c r="E119" s="9"/>
      <c r="F119" s="9"/>
      <c r="G119" s="9"/>
    </row>
    <row r="120" spans="1:17" ht="14.1" customHeight="1" x14ac:dyDescent="0.15">
      <c r="A120" s="152" t="s">
        <v>181</v>
      </c>
      <c r="B120" s="34" t="s">
        <v>215</v>
      </c>
      <c r="C120" s="151"/>
      <c r="D120" s="151"/>
      <c r="E120" s="9"/>
      <c r="F120" s="9"/>
      <c r="G120" s="9"/>
    </row>
    <row r="121" spans="1:17" ht="14.1" customHeight="1" x14ac:dyDescent="0.15">
      <c r="A121" s="152" t="s">
        <v>179</v>
      </c>
      <c r="B121" s="38" t="s">
        <v>216</v>
      </c>
      <c r="D121" s="151"/>
      <c r="E121" s="9"/>
      <c r="F121" s="9"/>
      <c r="G121" s="9"/>
      <c r="H121" s="9"/>
    </row>
    <row r="122" spans="1:17" ht="14.1" customHeight="1" x14ac:dyDescent="0.15">
      <c r="B122" s="34"/>
      <c r="C122" s="38"/>
      <c r="D122" s="151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COUNTIFS(ローデータ!$B$12:$B$1011,1,ローデータ!$K$12:$K$1011,$F$21,ローデータ!$L$12:$L$1011,$C$124,ローデータ!$H$12:$H$1011,A127)</f>
        <v>2</v>
      </c>
      <c r="D127" s="99">
        <f>COUNTIFS(ローデータ!$B$12:$B$1011,1,ローデータ!$K$12:$K$1011,$F$21,ローデータ!$L$12:$L$1011,$D$124,ローデータ!$H$12:$H$1011,A127)</f>
        <v>0</v>
      </c>
      <c r="E127" s="99">
        <f>COUNTIFS(ローデータ!$B$12:$B$1011,1,ローデータ!$K$12:$K$1011,$F$21,ローデータ!$L$12:$L$1011,$E$124,ローデータ!$H$12:$H$1011,A127)</f>
        <v>0</v>
      </c>
      <c r="F127" s="99">
        <f>COUNTIFS(ローデータ!$B$12:$B$1011,1,ローデータ!$K$12:$K$1011,$F$21,ローデータ!$L$12:$L$1011,$F$124,ローデータ!$H$12:$H$1011,A127)</f>
        <v>0</v>
      </c>
      <c r="G127" s="100">
        <f>COUNTIFS(ローデータ!$B$12:$B$1011,1,ローデータ!$K$12:$K$1011,$F$21,ローデータ!$L$12:$L$1011,$G$124,ローデータ!$H$12:$H$1011,A127)</f>
        <v>0</v>
      </c>
      <c r="H127" s="101">
        <f>SUM(C127:G127)</f>
        <v>2</v>
      </c>
      <c r="I127" s="102">
        <f>COUNTIFS(ローデータ!$B$12:$B$1011,1,ローデータ!$K$12:$K$1011,$F$21,ローデータ!$S$12:$S$1011,$I$124,ローデータ!$H$12:$H$1011,A127)</f>
        <v>2</v>
      </c>
      <c r="J127" s="99">
        <f>COUNTIFS(ローデータ!$B$12:$B$1011,1,ローデータ!$K$12:$K$1011,$F$21,ローデータ!$S$12:$S$1011,$J$124,ローデータ!$H$12:$H$1011,A127)</f>
        <v>0</v>
      </c>
      <c r="K127" s="99">
        <f>COUNTIFS(ローデータ!$B$12:$B$1011,1,ローデータ!$K$12:$K$1011,$F$21,ローデータ!$S$12:$S$1011,$K$124,ローデータ!$H$12:$H$1011,A127)</f>
        <v>0</v>
      </c>
      <c r="L127" s="96">
        <f t="shared" ref="L127:L136" si="9">SUM(I127:K127)</f>
        <v>2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COUNTIFS(ローデータ!$B$12:$B$1011,1,ローデータ!$K$12:$K$1011,$F$21,ローデータ!$L$12:$L$1011,$C$124,ローデータ!$H$12:$H$1011,A128)</f>
        <v>16</v>
      </c>
      <c r="D128" s="99">
        <f>COUNTIFS(ローデータ!$B$12:$B$1011,1,ローデータ!$K$12:$K$1011,$F$21,ローデータ!$L$12:$L$1011,$D$124,ローデータ!$H$12:$H$1011,A128)</f>
        <v>0</v>
      </c>
      <c r="E128" s="99">
        <f>COUNTIFS(ローデータ!$B$12:$B$1011,1,ローデータ!$K$12:$K$1011,$F$21,ローデータ!$L$12:$L$1011,$E$124,ローデータ!$H$12:$H$1011,A128)</f>
        <v>0</v>
      </c>
      <c r="F128" s="99">
        <f>COUNTIFS(ローデータ!$B$12:$B$1011,1,ローデータ!$K$12:$K$1011,$F$21,ローデータ!$L$12:$L$1011,$F$124,ローデータ!$H$12:$H$1011,A128)</f>
        <v>0</v>
      </c>
      <c r="G128" s="100">
        <f>COUNTIFS(ローデータ!$B$12:$B$1011,1,ローデータ!$K$12:$K$1011,$F$21,ローデータ!$L$12:$L$1011,$G$124,ローデータ!$H$12:$H$1011,A128)</f>
        <v>0</v>
      </c>
      <c r="H128" s="101">
        <f t="shared" ref="H128:H135" si="10">SUM(C128:G128)</f>
        <v>16</v>
      </c>
      <c r="I128" s="102">
        <f>COUNTIFS(ローデータ!$B$12:$B$1011,1,ローデータ!$K$12:$K$1011,$F$21,ローデータ!$S$12:$S$1011,$I$124,ローデータ!$H$12:$H$1011,A128)</f>
        <v>16</v>
      </c>
      <c r="J128" s="99">
        <f>COUNTIFS(ローデータ!$B$12:$B$1011,1,ローデータ!$K$12:$K$1011,$F$21,ローデータ!$S$12:$S$1011,$J$124,ローデータ!$H$12:$H$1011,A128)</f>
        <v>0</v>
      </c>
      <c r="K128" s="99">
        <f>COUNTIFS(ローデータ!$B$12:$B$1011,1,ローデータ!$K$12:$K$1011,$F$21,ローデータ!$S$12:$S$1011,$K$124,ローデータ!$H$12:$H$1011,A128)</f>
        <v>0</v>
      </c>
      <c r="L128" s="96">
        <f t="shared" si="9"/>
        <v>16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COUNTIFS(ローデータ!$B$12:$B$1011,1,ローデータ!$K$12:$K$1011,$F$21,ローデータ!$L$12:$L$1011,$C$124,ローデータ!$H$12:$H$1011,A129)</f>
        <v>8</v>
      </c>
      <c r="D129" s="99">
        <f>COUNTIFS(ローデータ!$B$12:$B$1011,1,ローデータ!$K$12:$K$1011,$F$21,ローデータ!$L$12:$L$1011,$D$124,ローデータ!$H$12:$H$1011,A129)</f>
        <v>0</v>
      </c>
      <c r="E129" s="99">
        <f>COUNTIFS(ローデータ!$B$12:$B$1011,1,ローデータ!$K$12:$K$1011,$F$21,ローデータ!$L$12:$L$1011,$E$124,ローデータ!$H$12:$H$1011,A129)</f>
        <v>0</v>
      </c>
      <c r="F129" s="99">
        <f>COUNTIFS(ローデータ!$B$12:$B$1011,1,ローデータ!$K$12:$K$1011,$F$21,ローデータ!$L$12:$L$1011,$F$124,ローデータ!$H$12:$H$1011,A129)</f>
        <v>0</v>
      </c>
      <c r="G129" s="100">
        <f>COUNTIFS(ローデータ!$B$12:$B$1011,1,ローデータ!$K$12:$K$1011,$F$21,ローデータ!$L$12:$L$1011,$G$124,ローデータ!$H$12:$H$1011,A129)</f>
        <v>0</v>
      </c>
      <c r="H129" s="101">
        <f t="shared" si="10"/>
        <v>8</v>
      </c>
      <c r="I129" s="102">
        <f>COUNTIFS(ローデータ!$B$12:$B$1011,1,ローデータ!$K$12:$K$1011,$F$21,ローデータ!$S$12:$S$1011,$I$124,ローデータ!$H$12:$H$1011,A129)</f>
        <v>8</v>
      </c>
      <c r="J129" s="99">
        <f>COUNTIFS(ローデータ!$B$12:$B$1011,1,ローデータ!$K$12:$K$1011,$F$21,ローデータ!$S$12:$S$1011,$J$124,ローデータ!$H$12:$H$1011,A129)</f>
        <v>0</v>
      </c>
      <c r="K129" s="99">
        <f>COUNTIFS(ローデータ!$B$12:$B$1011,1,ローデータ!$K$12:$K$1011,$F$21,ローデータ!$S$12:$S$1011,$K$124,ローデータ!$H$12:$H$1011,A129)</f>
        <v>0</v>
      </c>
      <c r="L129" s="96">
        <f t="shared" si="9"/>
        <v>8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COUNTIFS(ローデータ!$B$12:$B$1011,1,ローデータ!$K$12:$K$1011,$F$21,ローデータ!$L$12:$L$1011,$C$124,ローデータ!$H$12:$H$1011,A130)</f>
        <v>3</v>
      </c>
      <c r="D130" s="99">
        <f>COUNTIFS(ローデータ!$B$12:$B$1011,1,ローデータ!$K$12:$K$1011,$F$21,ローデータ!$L$12:$L$1011,$D$124,ローデータ!$H$12:$H$1011,A130)</f>
        <v>0</v>
      </c>
      <c r="E130" s="99">
        <f>COUNTIFS(ローデータ!$B$12:$B$1011,1,ローデータ!$K$12:$K$1011,$F$21,ローデータ!$L$12:$L$1011,$E$124,ローデータ!$H$12:$H$1011,A130)</f>
        <v>0</v>
      </c>
      <c r="F130" s="99">
        <f>COUNTIFS(ローデータ!$B$12:$B$1011,1,ローデータ!$K$12:$K$1011,$F$21,ローデータ!$L$12:$L$1011,$F$124,ローデータ!$H$12:$H$1011,A130)</f>
        <v>0</v>
      </c>
      <c r="G130" s="100">
        <f>COUNTIFS(ローデータ!$B$12:$B$1011,1,ローデータ!$K$12:$K$1011,$F$21,ローデータ!$L$12:$L$1011,$G$124,ローデータ!$H$12:$H$1011,A130)</f>
        <v>0</v>
      </c>
      <c r="H130" s="101">
        <f t="shared" si="10"/>
        <v>3</v>
      </c>
      <c r="I130" s="102">
        <f>COUNTIFS(ローデータ!$B$12:$B$1011,1,ローデータ!$K$12:$K$1011,$F$21,ローデータ!$S$12:$S$1011,$I$124,ローデータ!$H$12:$H$1011,A130)</f>
        <v>3</v>
      </c>
      <c r="J130" s="99">
        <f>COUNTIFS(ローデータ!$B$12:$B$1011,1,ローデータ!$K$12:$K$1011,$F$21,ローデータ!$S$12:$S$1011,$J$124,ローデータ!$H$12:$H$1011,A130)</f>
        <v>0</v>
      </c>
      <c r="K130" s="99">
        <f>COUNTIFS(ローデータ!$B$12:$B$1011,1,ローデータ!$K$12:$K$1011,$F$21,ローデータ!$S$12:$S$1011,$K$124,ローデータ!$H$12:$H$1011,A130)</f>
        <v>0</v>
      </c>
      <c r="L130" s="96">
        <f t="shared" si="9"/>
        <v>3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COUNTIFS(ローデータ!$B$12:$B$1011,1,ローデータ!$K$12:$K$1011,$F$21,ローデータ!$L$12:$L$1011,$C$124,ローデータ!$H$12:$H$1011,A131)</f>
        <v>1</v>
      </c>
      <c r="D131" s="99">
        <f>COUNTIFS(ローデータ!$B$12:$B$1011,1,ローデータ!$K$12:$K$1011,$F$21,ローデータ!$L$12:$L$1011,$D$124,ローデータ!$H$12:$H$1011,A131)</f>
        <v>0</v>
      </c>
      <c r="E131" s="99">
        <f>COUNTIFS(ローデータ!$B$12:$B$1011,1,ローデータ!$K$12:$K$1011,$F$21,ローデータ!$L$12:$L$1011,$E$124,ローデータ!$H$12:$H$1011,A131)</f>
        <v>0</v>
      </c>
      <c r="F131" s="99">
        <f>COUNTIFS(ローデータ!$B$12:$B$1011,1,ローデータ!$K$12:$K$1011,$F$21,ローデータ!$L$12:$L$1011,$F$124,ローデータ!$H$12:$H$1011,A131)</f>
        <v>0</v>
      </c>
      <c r="G131" s="100">
        <f>COUNTIFS(ローデータ!$B$12:$B$1011,1,ローデータ!$K$12:$K$1011,$F$21,ローデータ!$L$12:$L$1011,$G$124,ローデータ!$H$12:$H$1011,A131)</f>
        <v>0</v>
      </c>
      <c r="H131" s="101">
        <f t="shared" si="10"/>
        <v>1</v>
      </c>
      <c r="I131" s="102">
        <f>COUNTIFS(ローデータ!$B$12:$B$1011,1,ローデータ!$K$12:$K$1011,$F$21,ローデータ!$S$12:$S$1011,$I$124,ローデータ!$H$12:$H$1011,A131)</f>
        <v>1</v>
      </c>
      <c r="J131" s="99">
        <f>COUNTIFS(ローデータ!$B$12:$B$1011,1,ローデータ!$K$12:$K$1011,$F$21,ローデータ!$S$12:$S$1011,$J$124,ローデータ!$H$12:$H$1011,A131)</f>
        <v>0</v>
      </c>
      <c r="K131" s="99">
        <f>COUNTIFS(ローデータ!$B$12:$B$1011,1,ローデータ!$K$12:$K$1011,$F$21,ローデータ!$S$12:$S$1011,$K$124,ローデータ!$H$12:$H$1011,A131)</f>
        <v>0</v>
      </c>
      <c r="L131" s="96">
        <f t="shared" si="9"/>
        <v>1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COUNTIFS(ローデータ!$B$12:$B$1011,1,ローデータ!$K$12:$K$1011,$F$21,ローデータ!$L$12:$L$1011,$C$124,ローデータ!$H$12:$H$1011,A132)</f>
        <v>0</v>
      </c>
      <c r="D132" s="99">
        <f>COUNTIFS(ローデータ!$B$12:$B$1011,1,ローデータ!$K$12:$K$1011,$F$21,ローデータ!$L$12:$L$1011,$D$124,ローデータ!$H$12:$H$1011,A132)</f>
        <v>0</v>
      </c>
      <c r="E132" s="99">
        <f>COUNTIFS(ローデータ!$B$12:$B$1011,1,ローデータ!$K$12:$K$1011,$F$21,ローデータ!$L$12:$L$1011,$E$124,ローデータ!$H$12:$H$1011,A132)</f>
        <v>0</v>
      </c>
      <c r="F132" s="99">
        <f>COUNTIFS(ローデータ!$B$12:$B$1011,1,ローデータ!$K$12:$K$1011,$F$21,ローデータ!$L$12:$L$1011,$F$124,ローデータ!$H$12:$H$1011,A132)</f>
        <v>0</v>
      </c>
      <c r="G132" s="100">
        <f>COUNTIFS(ローデータ!$B$12:$B$1011,1,ローデータ!$K$12:$K$1011,$F$21,ローデータ!$L$12:$L$1011,$G$124,ローデータ!$H$12:$H$1011,A132)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COUNTIFS(ローデータ!$B$12:$B$1011,1,ローデータ!$K$12:$K$1011,$F$21,ローデータ!$S$12:$S$1011,$I$124,ローデータ!$H$12:$H$1011,A132)</f>
        <v>0</v>
      </c>
      <c r="J132" s="99">
        <f>COUNTIFS(ローデータ!$B$12:$B$1011,1,ローデータ!$K$12:$K$1011,$F$21,ローデータ!$S$12:$S$1011,$J$124,ローデータ!$H$12:$H$1011,A132)</f>
        <v>0</v>
      </c>
      <c r="K132" s="99">
        <f>COUNTIFS(ローデータ!$B$12:$B$1011,1,ローデータ!$K$12:$K$1011,$F$21,ローデータ!$S$12:$S$1011,$K$124,ローデータ!$H$12:$H$1011,A132)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COUNTIFS(ローデータ!$B$12:$B$1011,1,ローデータ!$K$12:$K$1011,$F$21,ローデータ!$L$12:$L$1011,$C$124,ローデータ!$H$12:$H$1011,A133)</f>
        <v>0</v>
      </c>
      <c r="D133" s="99">
        <f>COUNTIFS(ローデータ!$B$12:$B$1011,1,ローデータ!$K$12:$K$1011,$F$21,ローデータ!$L$12:$L$1011,$D$124,ローデータ!$H$12:$H$1011,A133)</f>
        <v>0</v>
      </c>
      <c r="E133" s="99">
        <f>COUNTIFS(ローデータ!$B$12:$B$1011,1,ローデータ!$K$12:$K$1011,$F$21,ローデータ!$L$12:$L$1011,$E$124,ローデータ!$H$12:$H$1011,A133)</f>
        <v>0</v>
      </c>
      <c r="F133" s="99">
        <f>COUNTIFS(ローデータ!$B$12:$B$1011,1,ローデータ!$K$12:$K$1011,$F$21,ローデータ!$L$12:$L$1011,$F$124,ローデータ!$H$12:$H$1011,A133)</f>
        <v>0</v>
      </c>
      <c r="G133" s="100">
        <f>COUNTIFS(ローデータ!$B$12:$B$1011,1,ローデータ!$K$12:$K$1011,$F$21,ローデータ!$L$12:$L$1011,$G$124,ローデータ!$H$12:$H$1011,A133)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COUNTIFS(ローデータ!$B$12:$B$1011,1,ローデータ!$K$12:$K$1011,$F$21,ローデータ!$S$12:$S$1011,$I$124,ローデータ!$H$12:$H$1011,A133)</f>
        <v>0</v>
      </c>
      <c r="J133" s="99">
        <f>COUNTIFS(ローデータ!$B$12:$B$1011,1,ローデータ!$K$12:$K$1011,$F$21,ローデータ!$S$12:$S$1011,$J$124,ローデータ!$H$12:$H$1011,A133)</f>
        <v>0</v>
      </c>
      <c r="K133" s="99">
        <f>COUNTIFS(ローデータ!$B$12:$B$1011,1,ローデータ!$K$12:$K$1011,$F$21,ローデータ!$S$12:$S$1011,$K$124,ローデータ!$H$12:$H$1011,A133)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COUNTIFS(ローデータ!$B$12:$B$1011,1,ローデータ!$K$12:$K$1011,$F$21,ローデータ!$L$12:$L$1011,$C$124,ローデータ!$H$12:$H$1011,A134)</f>
        <v>0</v>
      </c>
      <c r="D134" s="99">
        <f>COUNTIFS(ローデータ!$B$12:$B$1011,1,ローデータ!$K$12:$K$1011,$F$21,ローデータ!$L$12:$L$1011,$D$124,ローデータ!$H$12:$H$1011,A134)</f>
        <v>0</v>
      </c>
      <c r="E134" s="99">
        <f>COUNTIFS(ローデータ!$B$12:$B$1011,1,ローデータ!$K$12:$K$1011,$F$21,ローデータ!$L$12:$L$1011,$E$124,ローデータ!$H$12:$H$1011,A134)</f>
        <v>0</v>
      </c>
      <c r="F134" s="99">
        <f>COUNTIFS(ローデータ!$B$12:$B$1011,1,ローデータ!$K$12:$K$1011,$F$21,ローデータ!$L$12:$L$1011,$F$124,ローデータ!$H$12:$H$1011,A134)</f>
        <v>0</v>
      </c>
      <c r="G134" s="100">
        <f>COUNTIFS(ローデータ!$B$12:$B$1011,1,ローデータ!$K$12:$K$1011,$F$21,ローデータ!$L$12:$L$1011,$G$124,ローデータ!$H$12:$H$1011,A134)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COUNTIFS(ローデータ!$B$12:$B$1011,1,ローデータ!$K$12:$K$1011,$F$21,ローデータ!$S$12:$S$1011,$I$124,ローデータ!$H$12:$H$1011,A134)</f>
        <v>0</v>
      </c>
      <c r="J134" s="99">
        <f>COUNTIFS(ローデータ!$B$12:$B$1011,1,ローデータ!$K$12:$K$1011,$F$21,ローデータ!$S$12:$S$1011,$J$124,ローデータ!$H$12:$H$1011,A134)</f>
        <v>0</v>
      </c>
      <c r="K134" s="99">
        <f>COUNTIFS(ローデータ!$B$12:$B$1011,1,ローデータ!$K$12:$K$1011,$F$21,ローデータ!$S$12:$S$1011,$K$124,ローデータ!$H$12:$H$1011,A134)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COUNTIFS(ローデータ!$B$12:$B$1011,1,ローデータ!$K$12:$K$1011,$F$21,ローデータ!$L$12:$L$1011,$C$124,ローデータ!$H$12:$H$1011,A135)</f>
        <v>0</v>
      </c>
      <c r="D135" s="99">
        <f>COUNTIFS(ローデータ!$B$12:$B$1011,1,ローデータ!$K$12:$K$1011,$F$21,ローデータ!$L$12:$L$1011,$D$124,ローデータ!$H$12:$H$1011,A135)</f>
        <v>0</v>
      </c>
      <c r="E135" s="99">
        <f>COUNTIFS(ローデータ!$B$12:$B$1011,1,ローデータ!$K$12:$K$1011,$F$21,ローデータ!$L$12:$L$1011,$E$124,ローデータ!$H$12:$H$1011,A135)</f>
        <v>0</v>
      </c>
      <c r="F135" s="99">
        <f>COUNTIFS(ローデータ!$B$12:$B$1011,1,ローデータ!$K$12:$K$1011,$F$21,ローデータ!$L$12:$L$1011,$F$124,ローデータ!$H$12:$H$1011,A135)</f>
        <v>0</v>
      </c>
      <c r="G135" s="100">
        <f>COUNTIFS(ローデータ!$B$12:$B$1011,1,ローデータ!$K$12:$K$1011,$F$21,ローデータ!$L$12:$L$1011,$G$124,ローデータ!$H$12:$H$1011,A135)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COUNTIFS(ローデータ!$B$12:$B$1011,1,ローデータ!$K$12:$K$1011,$F$21,ローデータ!$S$12:$S$1011,$I$124,ローデータ!$H$12:$H$1011,A135)</f>
        <v>0</v>
      </c>
      <c r="J135" s="99">
        <f>COUNTIFS(ローデータ!$B$12:$B$1011,1,ローデータ!$K$12:$K$1011,$F$21,ローデータ!$S$12:$S$1011,$J$124,ローデータ!$H$12:$H$1011,A135)</f>
        <v>0</v>
      </c>
      <c r="K135" s="99">
        <f>COUNTIFS(ローデータ!$B$12:$B$1011,1,ローデータ!$K$12:$K$1011,$F$21,ローデータ!$S$12:$S$1011,$K$124,ローデータ!$H$12:$H$1011,A135)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30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30</v>
      </c>
      <c r="I136" s="98">
        <f>SUM(I127:I135)</f>
        <v>30</v>
      </c>
      <c r="J136" s="96">
        <f>SUM(J127:J135)</f>
        <v>0</v>
      </c>
      <c r="K136" s="96">
        <f>SUM(K127:K135)</f>
        <v>0</v>
      </c>
      <c r="L136" s="96">
        <f t="shared" si="9"/>
        <v>30</v>
      </c>
    </row>
    <row r="137" spans="1:16" ht="14.1" customHeight="1" x14ac:dyDescent="0.15">
      <c r="B137" s="152"/>
      <c r="C137" s="151"/>
      <c r="D137" s="151"/>
      <c r="E137" s="9"/>
      <c r="F137" s="9"/>
      <c r="G137" s="9"/>
    </row>
    <row r="138" spans="1:16" ht="14.1" customHeight="1" x14ac:dyDescent="0.15">
      <c r="A138" s="152" t="s">
        <v>180</v>
      </c>
      <c r="B138" s="38" t="s">
        <v>182</v>
      </c>
      <c r="D138" s="151"/>
      <c r="E138" s="9"/>
      <c r="F138" s="9"/>
      <c r="G138" s="9"/>
      <c r="H138" s="9"/>
    </row>
    <row r="139" spans="1:16" ht="14.1" customHeight="1" x14ac:dyDescent="0.15">
      <c r="B139" s="34"/>
      <c r="C139" s="151"/>
      <c r="D139" s="151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47">
        <v>1</v>
      </c>
      <c r="B143" s="41" t="s">
        <v>54</v>
      </c>
      <c r="C143" s="78">
        <f>SUMIFS(ローデータ!$M$12:$M$1011,ローデータ!$B$12:$B$1011,1,ローデータ!$K$12:$K$1011,$F$21,ローデータ!$H$12:$H$1011,A143)</f>
        <v>0</v>
      </c>
      <c r="D143" s="78">
        <f>SUMIFS(ローデータ!$N$12:$N$1011,ローデータ!$B$12:$B$1011,1,ローデータ!$K$12:$K$1011,$F$21,ローデータ!$H$12:$H$1011,A143)</f>
        <v>1</v>
      </c>
      <c r="E143" s="78">
        <f>SUMIFS(ローデータ!$O$12:$O$1011,ローデータ!$B$12:$B$1011,1,ローデータ!$K$12:$K$1011,$F$21,ローデータ!$H$12:$H$1011,A143)</f>
        <v>1</v>
      </c>
      <c r="F143" s="79">
        <f>SUMIFS(ローデータ!$P$12:$P$1011,ローデータ!$B$12:$B$1011,1,ローデータ!$K$12:$K$1011,$F$21,ローデータ!$H$12:$H$1011,A143)</f>
        <v>0</v>
      </c>
      <c r="G143" s="78">
        <f>SUMIFS(ローデータ!$Q$12:$Q$1011,ローデータ!$B$12:$B$1011,1,ローデータ!$K$12:$K$1011,$F$21,ローデータ!$H$12:$H$1011,A143)</f>
        <v>0</v>
      </c>
      <c r="H143" s="103">
        <f t="shared" ref="H143:H151" si="12">SUM(C143:G143)</f>
        <v>2</v>
      </c>
      <c r="I143" s="81">
        <f>SUMIFS(ローデータ!$T$12:$T$1011,ローデータ!$B$12:$B$1011,1,ローデータ!$K$12:$K$1011,$F$21,ローデータ!$H$12:$H$1011,A143)</f>
        <v>0</v>
      </c>
      <c r="J143" s="78">
        <f>SUMIFS(ローデータ!$U$12:$U$1011,ローデータ!$B$12:$B$1011,1,ローデータ!$K$12:$K$1011,$F$21,ローデータ!$H$12:$H$1011,A143)</f>
        <v>1</v>
      </c>
      <c r="K143" s="78">
        <f>SUMIFS(ローデータ!$V$12:$V$1011,ローデータ!$B$12:$B$1011,1,ローデータ!$K$12:$K$1011,$F$21,ローデータ!$H$12:$H$1011,A143)</f>
        <v>2</v>
      </c>
      <c r="L143" s="78">
        <f>SUMIFS(ローデータ!$W$12:$W$1011,ローデータ!$B$12:$B$1011,1,ローデータ!$K$12:$K$1011,$F$21,ローデータ!$H$12:$H$1011,A143)</f>
        <v>0</v>
      </c>
      <c r="M143" s="78">
        <f>SUMIFS(ローデータ!$X$12:$X$1011,ローデータ!$B$12:$B$1011,1,ローデータ!$K$12:$K$1011,$F$21,ローデータ!$H$12:$H$1011,A143)</f>
        <v>0</v>
      </c>
      <c r="N143" s="78">
        <f>SUMIFS(ローデータ!$Y$12:$Y$1011,ローデータ!$B$12:$B$1011,1,ローデータ!$K$12:$K$1011,$F$21,ローデータ!$H$12:$H$1011,A143)</f>
        <v>0</v>
      </c>
      <c r="O143" s="78">
        <f>SUMIFS(ローデータ!$Z$12:$Z$1011,ローデータ!$B$12:$B$1011,1,ローデータ!$K$12:$K$1011,$F$21,ローデータ!$H$12:$H$1011,A143)</f>
        <v>0</v>
      </c>
      <c r="P143" s="45">
        <f t="shared" ref="P143:P152" si="13">SUM(I143:O143)</f>
        <v>3</v>
      </c>
    </row>
    <row r="144" spans="1:16" ht="14.1" customHeight="1" x14ac:dyDescent="0.15">
      <c r="A144" s="147">
        <v>2</v>
      </c>
      <c r="B144" s="41" t="s">
        <v>55</v>
      </c>
      <c r="C144" s="78">
        <f>SUMIFS(ローデータ!$M$12:$M$1011,ローデータ!$B$12:$B$1011,1,ローデータ!$K$12:$K$1011,$F$21,ローデータ!$H$12:$H$1011,A144)</f>
        <v>0</v>
      </c>
      <c r="D144" s="78">
        <f>SUMIFS(ローデータ!$N$12:$N$1011,ローデータ!$B$12:$B$1011,1,ローデータ!$K$12:$K$1011,$F$21,ローデータ!$H$12:$H$1011,A144)</f>
        <v>14</v>
      </c>
      <c r="E144" s="78">
        <f>SUMIFS(ローデータ!$O$12:$O$1011,ローデータ!$B$12:$B$1011,1,ローデータ!$K$12:$K$1011,$F$21,ローデータ!$H$12:$H$1011,A144)</f>
        <v>5</v>
      </c>
      <c r="F144" s="79">
        <f>SUMIFS(ローデータ!$P$12:$P$1011,ローデータ!$B$12:$B$1011,1,ローデータ!$K$12:$K$1011,$F$21,ローデータ!$H$12:$H$1011,A144)</f>
        <v>0</v>
      </c>
      <c r="G144" s="78">
        <f>SUMIFS(ローデータ!$Q$12:$Q$1011,ローデータ!$B$12:$B$1011,1,ローデータ!$K$12:$K$1011,$F$21,ローデータ!$H$12:$H$1011,A144)</f>
        <v>0</v>
      </c>
      <c r="H144" s="103">
        <f t="shared" si="12"/>
        <v>19</v>
      </c>
      <c r="I144" s="81">
        <f>SUMIFS(ローデータ!$T$12:$T$1011,ローデータ!$B$12:$B$1011,1,ローデータ!$K$12:$K$1011,$F$21,ローデータ!$H$12:$H$1011,A144)</f>
        <v>0</v>
      </c>
      <c r="J144" s="78">
        <f>SUMIFS(ローデータ!$U$12:$U$1011,ローデータ!$B$12:$B$1011,1,ローデータ!$K$12:$K$1011,$F$21,ローデータ!$H$12:$H$1011,A144)</f>
        <v>11</v>
      </c>
      <c r="K144" s="78">
        <f>SUMIFS(ローデータ!$V$12:$V$1011,ローデータ!$B$12:$B$1011,1,ローデータ!$K$12:$K$1011,$F$21,ローデータ!$H$12:$H$1011,A144)</f>
        <v>6</v>
      </c>
      <c r="L144" s="78">
        <f>SUMIFS(ローデータ!$W$12:$W$1011,ローデータ!$B$12:$B$1011,1,ローデータ!$K$12:$K$1011,$F$21,ローデータ!$H$12:$H$1011,A144)</f>
        <v>0</v>
      </c>
      <c r="M144" s="78">
        <f>SUMIFS(ローデータ!$X$12:$X$1011,ローデータ!$B$12:$B$1011,1,ローデータ!$K$12:$K$1011,$F$21,ローデータ!$H$12:$H$1011,A144)</f>
        <v>4</v>
      </c>
      <c r="N144" s="78">
        <f>SUMIFS(ローデータ!$Y$12:$Y$1011,ローデータ!$B$12:$B$1011,1,ローデータ!$K$12:$K$1011,$F$21,ローデータ!$H$12:$H$1011,A144)</f>
        <v>0</v>
      </c>
      <c r="O144" s="78">
        <f>SUMIFS(ローデータ!$Z$12:$Z$1011,ローデータ!$B$12:$B$1011,1,ローデータ!$K$12:$K$1011,$F$21,ローデータ!$H$12:$H$1011,A144)</f>
        <v>1</v>
      </c>
      <c r="P144" s="45">
        <f t="shared" si="13"/>
        <v>22</v>
      </c>
    </row>
    <row r="145" spans="1:16" ht="14.1" customHeight="1" x14ac:dyDescent="0.15">
      <c r="A145" s="147">
        <v>3</v>
      </c>
      <c r="B145" s="41" t="s">
        <v>56</v>
      </c>
      <c r="C145" s="78">
        <f>SUMIFS(ローデータ!$M$12:$M$1011,ローデータ!$B$12:$B$1011,1,ローデータ!$K$12:$K$1011,$F$21,ローデータ!$H$12:$H$1011,A145)</f>
        <v>0</v>
      </c>
      <c r="D145" s="78">
        <f>SUMIFS(ローデータ!$N$12:$N$1011,ローデータ!$B$12:$B$1011,1,ローデータ!$K$12:$K$1011,$F$21,ローデータ!$H$12:$H$1011,A145)</f>
        <v>7</v>
      </c>
      <c r="E145" s="78">
        <f>SUMIFS(ローデータ!$O$12:$O$1011,ローデータ!$B$12:$B$1011,1,ローデータ!$K$12:$K$1011,$F$21,ローデータ!$H$12:$H$1011,A145)</f>
        <v>1</v>
      </c>
      <c r="F145" s="79">
        <f>SUMIFS(ローデータ!$P$12:$P$1011,ローデータ!$B$12:$B$1011,1,ローデータ!$K$12:$K$1011,$F$21,ローデータ!$H$12:$H$1011,A145)</f>
        <v>0</v>
      </c>
      <c r="G145" s="78">
        <f>SUMIFS(ローデータ!$Q$12:$Q$1011,ローデータ!$B$12:$B$1011,1,ローデータ!$K$12:$K$1011,$F$21,ローデータ!$H$12:$H$1011,A145)</f>
        <v>0</v>
      </c>
      <c r="H145" s="103">
        <f t="shared" si="12"/>
        <v>8</v>
      </c>
      <c r="I145" s="81">
        <f>SUMIFS(ローデータ!$T$12:$T$1011,ローデータ!$B$12:$B$1011,1,ローデータ!$K$12:$K$1011,$F$21,ローデータ!$H$12:$H$1011,A145)</f>
        <v>1</v>
      </c>
      <c r="J145" s="78">
        <f>SUMIFS(ローデータ!$U$12:$U$1011,ローデータ!$B$12:$B$1011,1,ローデータ!$K$12:$K$1011,$F$21,ローデータ!$H$12:$H$1011,A145)</f>
        <v>6</v>
      </c>
      <c r="K145" s="78">
        <f>SUMIFS(ローデータ!$V$12:$V$1011,ローデータ!$B$12:$B$1011,1,ローデータ!$K$12:$K$1011,$F$21,ローデータ!$H$12:$H$1011,A145)</f>
        <v>1</v>
      </c>
      <c r="L145" s="78">
        <f>SUMIFS(ローデータ!$W$12:$W$1011,ローデータ!$B$12:$B$1011,1,ローデータ!$K$12:$K$1011,$F$21,ローデータ!$H$12:$H$1011,A145)</f>
        <v>0</v>
      </c>
      <c r="M145" s="78">
        <f>SUMIFS(ローデータ!$X$12:$X$1011,ローデータ!$B$12:$B$1011,1,ローデータ!$K$12:$K$1011,$F$21,ローデータ!$H$12:$H$1011,A145)</f>
        <v>3</v>
      </c>
      <c r="N145" s="78">
        <f>SUMIFS(ローデータ!$Y$12:$Y$1011,ローデータ!$B$12:$B$1011,1,ローデータ!$K$12:$K$1011,$F$21,ローデータ!$H$12:$H$1011,A145)</f>
        <v>0</v>
      </c>
      <c r="O145" s="78">
        <f>SUMIFS(ローデータ!$Z$12:$Z$1011,ローデータ!$B$12:$B$1011,1,ローデータ!$K$12:$K$1011,$F$21,ローデータ!$H$12:$H$1011,A145)</f>
        <v>0</v>
      </c>
      <c r="P145" s="45">
        <f t="shared" si="13"/>
        <v>11</v>
      </c>
    </row>
    <row r="146" spans="1:16" ht="14.1" customHeight="1" x14ac:dyDescent="0.15">
      <c r="A146" s="147">
        <v>4</v>
      </c>
      <c r="B146" s="41" t="s">
        <v>57</v>
      </c>
      <c r="C146" s="78">
        <f>SUMIFS(ローデータ!$M$12:$M$1011,ローデータ!$B$12:$B$1011,1,ローデータ!$K$12:$K$1011,$F$21,ローデータ!$H$12:$H$1011,A146)</f>
        <v>0</v>
      </c>
      <c r="D146" s="78">
        <f>SUMIFS(ローデータ!$N$12:$N$1011,ローデータ!$B$12:$B$1011,1,ローデータ!$K$12:$K$1011,$F$21,ローデータ!$H$12:$H$1011,A146)</f>
        <v>2</v>
      </c>
      <c r="E146" s="78">
        <f>SUMIFS(ローデータ!$O$12:$O$1011,ローデータ!$B$12:$B$1011,1,ローデータ!$K$12:$K$1011,$F$21,ローデータ!$H$12:$H$1011,A146)</f>
        <v>1</v>
      </c>
      <c r="F146" s="79">
        <f>SUMIFS(ローデータ!$P$12:$P$1011,ローデータ!$B$12:$B$1011,1,ローデータ!$K$12:$K$1011,$F$21,ローデータ!$H$12:$H$1011,A146)</f>
        <v>0</v>
      </c>
      <c r="G146" s="78">
        <f>SUMIFS(ローデータ!$Q$12:$Q$1011,ローデータ!$B$12:$B$1011,1,ローデータ!$K$12:$K$1011,$F$21,ローデータ!$H$12:$H$1011,A146)</f>
        <v>0</v>
      </c>
      <c r="H146" s="103">
        <f t="shared" si="12"/>
        <v>3</v>
      </c>
      <c r="I146" s="81">
        <f>SUMIFS(ローデータ!$T$12:$T$1011,ローデータ!$B$12:$B$1011,1,ローデータ!$K$12:$K$1011,$F$21,ローデータ!$H$12:$H$1011,A146)</f>
        <v>0</v>
      </c>
      <c r="J146" s="78">
        <f>SUMIFS(ローデータ!$U$12:$U$1011,ローデータ!$B$12:$B$1011,1,ローデータ!$K$12:$K$1011,$F$21,ローデータ!$H$12:$H$1011,A146)</f>
        <v>2</v>
      </c>
      <c r="K146" s="78">
        <f>SUMIFS(ローデータ!$V$12:$V$1011,ローデータ!$B$12:$B$1011,1,ローデータ!$K$12:$K$1011,$F$21,ローデータ!$H$12:$H$1011,A146)</f>
        <v>3</v>
      </c>
      <c r="L146" s="78">
        <f>SUMIFS(ローデータ!$W$12:$W$1011,ローデータ!$B$12:$B$1011,1,ローデータ!$K$12:$K$1011,$F$21,ローデータ!$H$12:$H$1011,A146)</f>
        <v>0</v>
      </c>
      <c r="M146" s="78">
        <f>SUMIFS(ローデータ!$X$12:$X$1011,ローデータ!$B$12:$B$1011,1,ローデータ!$K$12:$K$1011,$F$21,ローデータ!$H$12:$H$1011,A146)</f>
        <v>0</v>
      </c>
      <c r="N146" s="78">
        <f>SUMIFS(ローデータ!$Y$12:$Y$1011,ローデータ!$B$12:$B$1011,1,ローデータ!$K$12:$K$1011,$F$21,ローデータ!$H$12:$H$1011,A146)</f>
        <v>0</v>
      </c>
      <c r="O146" s="78">
        <f>SUMIFS(ローデータ!$Z$12:$Z$1011,ローデータ!$B$12:$B$1011,1,ローデータ!$K$12:$K$1011,$F$21,ローデータ!$H$12:$H$1011,A146)</f>
        <v>0</v>
      </c>
      <c r="P146" s="45">
        <f t="shared" si="13"/>
        <v>5</v>
      </c>
    </row>
    <row r="147" spans="1:16" ht="14.1" customHeight="1" x14ac:dyDescent="0.15">
      <c r="A147" s="147">
        <v>5</v>
      </c>
      <c r="B147" s="41" t="s">
        <v>58</v>
      </c>
      <c r="C147" s="78">
        <f>SUMIFS(ローデータ!$M$12:$M$1011,ローデータ!$B$12:$B$1011,1,ローデータ!$K$12:$K$1011,$F$21,ローデータ!$H$12:$H$1011,A147)</f>
        <v>0</v>
      </c>
      <c r="D147" s="78">
        <f>SUMIFS(ローデータ!$N$12:$N$1011,ローデータ!$B$12:$B$1011,1,ローデータ!$K$12:$K$1011,$F$21,ローデータ!$H$12:$H$1011,A147)</f>
        <v>1</v>
      </c>
      <c r="E147" s="78">
        <f>SUMIFS(ローデータ!$O$12:$O$1011,ローデータ!$B$12:$B$1011,1,ローデータ!$K$12:$K$1011,$F$21,ローデータ!$H$12:$H$1011,A147)</f>
        <v>0</v>
      </c>
      <c r="F147" s="79">
        <f>SUMIFS(ローデータ!$P$12:$P$1011,ローデータ!$B$12:$B$1011,1,ローデータ!$K$12:$K$1011,$F$21,ローデータ!$H$12:$H$1011,A147)</f>
        <v>0</v>
      </c>
      <c r="G147" s="78">
        <f>SUMIFS(ローデータ!$Q$12:$Q$1011,ローデータ!$B$12:$B$1011,1,ローデータ!$K$12:$K$1011,$F$21,ローデータ!$H$12:$H$1011,A147)</f>
        <v>0</v>
      </c>
      <c r="H147" s="103">
        <f t="shared" si="12"/>
        <v>1</v>
      </c>
      <c r="I147" s="81">
        <f>SUMIFS(ローデータ!$T$12:$T$1011,ローデータ!$B$12:$B$1011,1,ローデータ!$K$12:$K$1011,$F$21,ローデータ!$H$12:$H$1011,A147)</f>
        <v>0</v>
      </c>
      <c r="J147" s="78">
        <f>SUMIFS(ローデータ!$U$12:$U$1011,ローデータ!$B$12:$B$1011,1,ローデータ!$K$12:$K$1011,$F$21,ローデータ!$H$12:$H$1011,A147)</f>
        <v>1</v>
      </c>
      <c r="K147" s="78">
        <f>SUMIFS(ローデータ!$V$12:$V$1011,ローデータ!$B$12:$B$1011,1,ローデータ!$K$12:$K$1011,$F$21,ローデータ!$H$12:$H$1011,A147)</f>
        <v>0</v>
      </c>
      <c r="L147" s="78">
        <f>SUMIFS(ローデータ!$W$12:$W$1011,ローデータ!$B$12:$B$1011,1,ローデータ!$K$12:$K$1011,$F$21,ローデータ!$H$12:$H$1011,A147)</f>
        <v>0</v>
      </c>
      <c r="M147" s="78">
        <f>SUMIFS(ローデータ!$X$12:$X$1011,ローデータ!$B$12:$B$1011,1,ローデータ!$K$12:$K$1011,$F$21,ローデータ!$H$12:$H$1011,A147)</f>
        <v>2</v>
      </c>
      <c r="N147" s="78">
        <f>SUMIFS(ローデータ!$Y$12:$Y$1011,ローデータ!$B$12:$B$1011,1,ローデータ!$K$12:$K$1011,$F$21,ローデータ!$H$12:$H$1011,A147)</f>
        <v>2</v>
      </c>
      <c r="O147" s="78">
        <f>SUMIFS(ローデータ!$Z$12:$Z$1011,ローデータ!$B$12:$B$1011,1,ローデータ!$K$12:$K$1011,$F$21,ローデータ!$H$12:$H$1011,A147)</f>
        <v>0</v>
      </c>
      <c r="P147" s="45">
        <f t="shared" si="13"/>
        <v>5</v>
      </c>
    </row>
    <row r="148" spans="1:16" ht="14.1" customHeight="1" x14ac:dyDescent="0.15">
      <c r="A148" s="147">
        <v>6</v>
      </c>
      <c r="B148" s="41" t="s">
        <v>59</v>
      </c>
      <c r="C148" s="78">
        <f>SUMIFS(ローデータ!$M$12:$M$1011,ローデータ!$B$12:$B$1011,1,ローデータ!$K$12:$K$1011,$F$21,ローデータ!$H$12:$H$1011,A148)</f>
        <v>0</v>
      </c>
      <c r="D148" s="78">
        <f>SUMIFS(ローデータ!$N$12:$N$1011,ローデータ!$B$12:$B$1011,1,ローデータ!$K$12:$K$1011,$F$21,ローデータ!$H$12:$H$1011,A148)</f>
        <v>0</v>
      </c>
      <c r="E148" s="78">
        <f>SUMIFS(ローデータ!$O$12:$O$1011,ローデータ!$B$12:$B$1011,1,ローデータ!$K$12:$K$1011,$F$21,ローデータ!$H$12:$H$1011,A148)</f>
        <v>0</v>
      </c>
      <c r="F148" s="79">
        <f>SUMIFS(ローデータ!$P$12:$P$1011,ローデータ!$B$12:$B$1011,1,ローデータ!$K$12:$K$1011,$F$21,ローデータ!$H$12:$H$1011,A148)</f>
        <v>0</v>
      </c>
      <c r="G148" s="78">
        <f>SUMIFS(ローデータ!$Q$12:$Q$1011,ローデータ!$B$12:$B$1011,1,ローデータ!$K$12:$K$1011,$F$21,ローデータ!$H$12:$H$1011,A148)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SUMIFS(ローデータ!$T$12:$T$1011,ローデータ!$B$12:$B$1011,1,ローデータ!$K$12:$K$1011,$F$21,ローデータ!$H$12:$H$1011,A148)</f>
        <v>0</v>
      </c>
      <c r="J148" s="78">
        <f>SUMIFS(ローデータ!$U$12:$U$1011,ローデータ!$B$12:$B$1011,1,ローデータ!$K$12:$K$1011,$F$21,ローデータ!$H$12:$H$1011,A148)</f>
        <v>0</v>
      </c>
      <c r="K148" s="78">
        <f>SUMIFS(ローデータ!$V$12:$V$1011,ローデータ!$B$12:$B$1011,1,ローデータ!$K$12:$K$1011,$F$21,ローデータ!$H$12:$H$1011,A148)</f>
        <v>0</v>
      </c>
      <c r="L148" s="78">
        <f>SUMIFS(ローデータ!$W$12:$W$1011,ローデータ!$B$12:$B$1011,1,ローデータ!$K$12:$K$1011,$F$21,ローデータ!$H$12:$H$1011,A148)</f>
        <v>0</v>
      </c>
      <c r="M148" s="78">
        <f>SUMIFS(ローデータ!$X$12:$X$1011,ローデータ!$B$12:$B$1011,1,ローデータ!$K$12:$K$1011,$F$21,ローデータ!$H$12:$H$1011,A148)</f>
        <v>0</v>
      </c>
      <c r="N148" s="78">
        <f>SUMIFS(ローデータ!$Y$12:$Y$1011,ローデータ!$B$12:$B$1011,1,ローデータ!$K$12:$K$1011,$F$21,ローデータ!$H$12:$H$1011,A148)</f>
        <v>0</v>
      </c>
      <c r="O148" s="78">
        <f>SUMIFS(ローデータ!$Z$12:$Z$1011,ローデータ!$B$12:$B$1011,1,ローデータ!$K$12:$K$1011,$F$21,ローデータ!$H$12:$H$1011,A148)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47">
        <v>7</v>
      </c>
      <c r="B149" s="41" t="s">
        <v>60</v>
      </c>
      <c r="C149" s="78">
        <f>SUMIFS(ローデータ!$M$12:$M$1011,ローデータ!$B$12:$B$1011,1,ローデータ!$K$12:$K$1011,$F$21,ローデータ!$H$12:$H$1011,A149)</f>
        <v>0</v>
      </c>
      <c r="D149" s="78">
        <f>SUMIFS(ローデータ!$N$12:$N$1011,ローデータ!$B$12:$B$1011,1,ローデータ!$K$12:$K$1011,$F$21,ローデータ!$H$12:$H$1011,A149)</f>
        <v>0</v>
      </c>
      <c r="E149" s="78">
        <f>SUMIFS(ローデータ!$O$12:$O$1011,ローデータ!$B$12:$B$1011,1,ローデータ!$K$12:$K$1011,$F$21,ローデータ!$H$12:$H$1011,A149)</f>
        <v>0</v>
      </c>
      <c r="F149" s="79">
        <f>SUMIFS(ローデータ!$P$12:$P$1011,ローデータ!$B$12:$B$1011,1,ローデータ!$K$12:$K$1011,$F$21,ローデータ!$H$12:$H$1011,A149)</f>
        <v>0</v>
      </c>
      <c r="G149" s="78">
        <f>SUMIFS(ローデータ!$Q$12:$Q$1011,ローデータ!$B$12:$B$1011,1,ローデータ!$K$12:$K$1011,$F$21,ローデータ!$H$12:$H$1011,A149)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SUMIFS(ローデータ!$T$12:$T$1011,ローデータ!$B$12:$B$1011,1,ローデータ!$K$12:$K$1011,$F$21,ローデータ!$H$12:$H$1011,A149)</f>
        <v>0</v>
      </c>
      <c r="J149" s="78">
        <f>SUMIFS(ローデータ!$U$12:$U$1011,ローデータ!$B$12:$B$1011,1,ローデータ!$K$12:$K$1011,$F$21,ローデータ!$H$12:$H$1011,A149)</f>
        <v>0</v>
      </c>
      <c r="K149" s="78">
        <f>SUMIFS(ローデータ!$V$12:$V$1011,ローデータ!$B$12:$B$1011,1,ローデータ!$K$12:$K$1011,$F$21,ローデータ!$H$12:$H$1011,A149)</f>
        <v>0</v>
      </c>
      <c r="L149" s="78">
        <f>SUMIFS(ローデータ!$W$12:$W$1011,ローデータ!$B$12:$B$1011,1,ローデータ!$K$12:$K$1011,$F$21,ローデータ!$H$12:$H$1011,A149)</f>
        <v>0</v>
      </c>
      <c r="M149" s="78">
        <f>SUMIFS(ローデータ!$X$12:$X$1011,ローデータ!$B$12:$B$1011,1,ローデータ!$K$12:$K$1011,$F$21,ローデータ!$H$12:$H$1011,A149)</f>
        <v>0</v>
      </c>
      <c r="N149" s="78">
        <f>SUMIFS(ローデータ!$Y$12:$Y$1011,ローデータ!$B$12:$B$1011,1,ローデータ!$K$12:$K$1011,$F$21,ローデータ!$H$12:$H$1011,A149)</f>
        <v>0</v>
      </c>
      <c r="O149" s="78">
        <f>SUMIFS(ローデータ!$Z$12:$Z$1011,ローデータ!$B$12:$B$1011,1,ローデータ!$K$12:$K$1011,$F$21,ローデータ!$H$12:$H$1011,A149)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47">
        <v>8</v>
      </c>
      <c r="B150" s="41" t="s">
        <v>61</v>
      </c>
      <c r="C150" s="78">
        <f>SUMIFS(ローデータ!$M$12:$M$1011,ローデータ!$B$12:$B$1011,1,ローデータ!$K$12:$K$1011,$F$21,ローデータ!$H$12:$H$1011,A150)</f>
        <v>0</v>
      </c>
      <c r="D150" s="78">
        <f>SUMIFS(ローデータ!$N$12:$N$1011,ローデータ!$B$12:$B$1011,1,ローデータ!$K$12:$K$1011,$F$21,ローデータ!$H$12:$H$1011,A150)</f>
        <v>0</v>
      </c>
      <c r="E150" s="78">
        <f>SUMIFS(ローデータ!$O$12:$O$1011,ローデータ!$B$12:$B$1011,1,ローデータ!$K$12:$K$1011,$F$21,ローデータ!$H$12:$H$1011,A150)</f>
        <v>0</v>
      </c>
      <c r="F150" s="79">
        <f>SUMIFS(ローデータ!$P$12:$P$1011,ローデータ!$B$12:$B$1011,1,ローデータ!$K$12:$K$1011,$F$21,ローデータ!$H$12:$H$1011,A150)</f>
        <v>0</v>
      </c>
      <c r="G150" s="78">
        <f>SUMIFS(ローデータ!$Q$12:$Q$1011,ローデータ!$B$12:$B$1011,1,ローデータ!$K$12:$K$1011,$F$21,ローデータ!$H$12:$H$1011,A150)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SUMIFS(ローデータ!$T$12:$T$1011,ローデータ!$B$12:$B$1011,1,ローデータ!$K$12:$K$1011,$F$21,ローデータ!$H$12:$H$1011,A150)</f>
        <v>0</v>
      </c>
      <c r="J150" s="78">
        <f>SUMIFS(ローデータ!$U$12:$U$1011,ローデータ!$B$12:$B$1011,1,ローデータ!$K$12:$K$1011,$F$21,ローデータ!$H$12:$H$1011,A150)</f>
        <v>0</v>
      </c>
      <c r="K150" s="78">
        <f>SUMIFS(ローデータ!$V$12:$V$1011,ローデータ!$B$12:$B$1011,1,ローデータ!$K$12:$K$1011,$F$21,ローデータ!$H$12:$H$1011,A150)</f>
        <v>0</v>
      </c>
      <c r="L150" s="78">
        <f>SUMIFS(ローデータ!$W$12:$W$1011,ローデータ!$B$12:$B$1011,1,ローデータ!$K$12:$K$1011,$F$21,ローデータ!$H$12:$H$1011,A150)</f>
        <v>0</v>
      </c>
      <c r="M150" s="78">
        <f>SUMIFS(ローデータ!$X$12:$X$1011,ローデータ!$B$12:$B$1011,1,ローデータ!$K$12:$K$1011,$F$21,ローデータ!$H$12:$H$1011,A150)</f>
        <v>0</v>
      </c>
      <c r="N150" s="78">
        <f>SUMIFS(ローデータ!$Y$12:$Y$1011,ローデータ!$B$12:$B$1011,1,ローデータ!$K$12:$K$1011,$F$21,ローデータ!$H$12:$H$1011,A150)</f>
        <v>0</v>
      </c>
      <c r="O150" s="78">
        <f>SUMIFS(ローデータ!$Z$12:$Z$1011,ローデータ!$B$12:$B$1011,1,ローデータ!$K$12:$K$1011,$F$21,ローデータ!$H$12:$H$1011,A150)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45">
        <v>9</v>
      </c>
      <c r="B151" s="57" t="s">
        <v>62</v>
      </c>
      <c r="C151" s="78">
        <f>SUMIFS(ローデータ!$M$12:$M$1011,ローデータ!$B$12:$B$1011,1,ローデータ!$K$12:$K$1011,$F$21,ローデータ!$H$12:$H$1011,A151)</f>
        <v>0</v>
      </c>
      <c r="D151" s="78">
        <f>SUMIFS(ローデータ!$N$12:$N$1011,ローデータ!$B$12:$B$1011,1,ローデータ!$K$12:$K$1011,$F$21,ローデータ!$H$12:$H$1011,A151)</f>
        <v>0</v>
      </c>
      <c r="E151" s="78">
        <f>SUMIFS(ローデータ!$O$12:$O$1011,ローデータ!$B$12:$B$1011,1,ローデータ!$K$12:$K$1011,$F$21,ローデータ!$H$12:$H$1011,A151)</f>
        <v>0</v>
      </c>
      <c r="F151" s="79">
        <f>SUMIFS(ローデータ!$P$12:$P$1011,ローデータ!$B$12:$B$1011,1,ローデータ!$K$12:$K$1011,$F$21,ローデータ!$H$12:$H$1011,A151)</f>
        <v>0</v>
      </c>
      <c r="G151" s="78">
        <f>SUMIFS(ローデータ!$Q$12:$Q$1011,ローデータ!$B$12:$B$1011,1,ローデータ!$K$12:$K$1011,$F$21,ローデータ!$H$12:$H$1011,A151)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SUMIFS(ローデータ!$T$12:$T$1011,ローデータ!$B$12:$B$1011,1,ローデータ!$K$12:$K$1011,$F$21,ローデータ!$H$12:$H$1011,A151)</f>
        <v>0</v>
      </c>
      <c r="J151" s="78">
        <f>SUMIFS(ローデータ!$U$12:$U$1011,ローデータ!$B$12:$B$1011,1,ローデータ!$K$12:$K$1011,$F$21,ローデータ!$H$12:$H$1011,A151)</f>
        <v>0</v>
      </c>
      <c r="K151" s="78">
        <f>SUMIFS(ローデータ!$V$12:$V$1011,ローデータ!$B$12:$B$1011,1,ローデータ!$K$12:$K$1011,$F$21,ローデータ!$H$12:$H$1011,A151)</f>
        <v>0</v>
      </c>
      <c r="L151" s="78">
        <f>SUMIFS(ローデータ!$W$12:$W$1011,ローデータ!$B$12:$B$1011,1,ローデータ!$K$12:$K$1011,$F$21,ローデータ!$H$12:$H$1011,A151)</f>
        <v>0</v>
      </c>
      <c r="M151" s="78">
        <f>SUMIFS(ローデータ!$X$12:$X$1011,ローデータ!$B$12:$B$1011,1,ローデータ!$K$12:$K$1011,$F$21,ローデータ!$H$12:$H$1011,A151)</f>
        <v>0</v>
      </c>
      <c r="N151" s="78">
        <f>SUMIFS(ローデータ!$Y$12:$Y$1011,ローデータ!$B$12:$B$1011,1,ローデータ!$K$12:$K$1011,$F$21,ローデータ!$H$12:$H$1011,A151)</f>
        <v>0</v>
      </c>
      <c r="O151" s="78">
        <f>SUMIFS(ローデータ!$Z$12:$Z$1011,ローデータ!$B$12:$B$1011,1,ローデータ!$K$12:$K$1011,$F$21,ローデータ!$H$12:$H$1011,A151)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25</v>
      </c>
      <c r="E152" s="45">
        <f>SUM(E143:E151)</f>
        <v>8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33</v>
      </c>
      <c r="I152" s="45">
        <f t="shared" ref="I152:O152" si="15">SUM(I143:I151)</f>
        <v>1</v>
      </c>
      <c r="J152" s="45">
        <f t="shared" si="15"/>
        <v>21</v>
      </c>
      <c r="K152" s="45">
        <f t="shared" si="15"/>
        <v>12</v>
      </c>
      <c r="L152" s="45">
        <f t="shared" si="15"/>
        <v>0</v>
      </c>
      <c r="M152" s="45">
        <f t="shared" si="15"/>
        <v>9</v>
      </c>
      <c r="N152" s="45">
        <f t="shared" si="15"/>
        <v>2</v>
      </c>
      <c r="O152" s="45">
        <f t="shared" si="15"/>
        <v>1</v>
      </c>
      <c r="P152" s="45">
        <f t="shared" si="13"/>
        <v>46</v>
      </c>
    </row>
    <row r="153" spans="1:16" ht="14.1" customHeight="1" x14ac:dyDescent="0.15">
      <c r="A153" s="151"/>
      <c r="B153" s="15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2">
        <v>3</v>
      </c>
      <c r="B154" t="s">
        <v>217</v>
      </c>
      <c r="C154" s="15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2">
        <v>3.1</v>
      </c>
      <c r="B155" t="s">
        <v>168</v>
      </c>
      <c r="D155" s="151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49" t="s">
        <v>85</v>
      </c>
      <c r="C159" s="373" t="s">
        <v>87</v>
      </c>
      <c r="D159" s="374"/>
      <c r="E159" s="375"/>
      <c r="F159" s="284">
        <f>COUNTIFS(ローデータ!$B$12:$B$1011,1,ローデータ!$I$12:$I$1011,$C$14,ローデータ!$K$12:$K$1011,F157)</f>
        <v>37</v>
      </c>
      <c r="G159" s="285"/>
      <c r="H159" s="284">
        <f>COUNTIFS(ローデータ!$B$12:$B$1011,1,ローデータ!$I$12:$I$1011,$C$14,ローデータ!$K$12:$K$1011,H157)</f>
        <v>18</v>
      </c>
      <c r="I159" s="285"/>
      <c r="J159" s="284">
        <f>COUNTIFS(ローデータ!$B$12:$B$1011,1,ローデータ!$I$12:$I$1011,$C$14,ローデータ!$K$12:$K$1011,J157)</f>
        <v>30</v>
      </c>
      <c r="K159" s="286"/>
      <c r="L159" s="285"/>
      <c r="M159" s="45">
        <f t="shared" ref="M159:M171" si="16">SUM(F159:L159)</f>
        <v>85</v>
      </c>
    </row>
    <row r="160" spans="1:16" ht="14.1" customHeight="1" x14ac:dyDescent="0.15">
      <c r="A160" s="371"/>
      <c r="B160" s="376" t="s">
        <v>86</v>
      </c>
      <c r="C160" s="143">
        <v>1</v>
      </c>
      <c r="D160" s="368" t="s">
        <v>75</v>
      </c>
      <c r="E160" s="369"/>
      <c r="F160" s="284">
        <f>COUNTIFS(ローデータ!$B$12:$B$1011,1,ローデータ!$I$12:$I$1011,$B$14,ローデータ!$J$12:$J$1011,C160,ローデータ!$K$12:$K$1011,$F$157)</f>
        <v>0</v>
      </c>
      <c r="G160" s="285"/>
      <c r="H160" s="284">
        <f>COUNTIFS(ローデータ!$B$12:$B$1011,1,ローデータ!$I$12:$I$1011,$B$14,ローデータ!$J$12:$J$1011,C160,ローデータ!$K$12:$K$1011,$H$157)</f>
        <v>0</v>
      </c>
      <c r="I160" s="285"/>
      <c r="J160" s="284">
        <f>COUNTIFS(ローデータ!$B$12:$B$1011,1,ローデータ!$I$12:$I$1011,$B$14,ローデータ!$J$12:$J$1011,C160,ローデータ!$K$12:$K$1011,$J$157)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43">
        <v>2</v>
      </c>
      <c r="D161" s="368" t="s">
        <v>76</v>
      </c>
      <c r="E161" s="369"/>
      <c r="F161" s="284">
        <f>COUNTIFS(ローデータ!$B$12:$B$1011,1,ローデータ!$I$12:$I$1011,$B$14,ローデータ!$J$12:$J$1011,C161,ローデータ!$K$12:$K$1011,$F$157)</f>
        <v>0</v>
      </c>
      <c r="G161" s="285"/>
      <c r="H161" s="284">
        <f>COUNTIFS(ローデータ!$B$12:$B$1011,1,ローデータ!$I$12:$I$1011,$B$14,ローデータ!$J$12:$J$1011,C161,ローデータ!$K$12:$K$1011,$H$157)</f>
        <v>0</v>
      </c>
      <c r="I161" s="285"/>
      <c r="J161" s="284">
        <f>COUNTIFS(ローデータ!$B$12:$B$1011,1,ローデータ!$I$12:$I$1011,$B$14,ローデータ!$J$12:$J$1011,C161,ローデータ!$K$12:$K$1011,$J$157)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43">
        <v>3</v>
      </c>
      <c r="D162" s="368" t="s">
        <v>77</v>
      </c>
      <c r="E162" s="369"/>
      <c r="F162" s="284">
        <f>COUNTIFS(ローデータ!$B$12:$B$1011,1,ローデータ!$I$12:$I$1011,$B$14,ローデータ!$J$12:$J$1011,C162,ローデータ!$K$12:$K$1011,$F$157)</f>
        <v>0</v>
      </c>
      <c r="G162" s="285"/>
      <c r="H162" s="284">
        <f>COUNTIFS(ローデータ!$B$12:$B$1011,1,ローデータ!$I$12:$I$1011,$B$14,ローデータ!$J$12:$J$1011,C162,ローデータ!$K$12:$K$1011,$H$157)</f>
        <v>0</v>
      </c>
      <c r="I162" s="285"/>
      <c r="J162" s="284">
        <f>COUNTIFS(ローデータ!$B$12:$B$1011,1,ローデータ!$I$12:$I$1011,$B$14,ローデータ!$J$12:$J$1011,C162,ローデータ!$K$12:$K$1011,$J$157)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43">
        <v>4</v>
      </c>
      <c r="D163" s="368" t="s">
        <v>110</v>
      </c>
      <c r="E163" s="369"/>
      <c r="F163" s="284">
        <f>COUNTIFS(ローデータ!$B$12:$B$1011,1,ローデータ!$I$12:$I$1011,$B$14,ローデータ!$J$12:$J$1011,C163,ローデータ!$K$12:$K$1011,$F$157)</f>
        <v>0</v>
      </c>
      <c r="G163" s="285"/>
      <c r="H163" s="284">
        <f>COUNTIFS(ローデータ!$B$12:$B$1011,1,ローデータ!$I$12:$I$1011,$B$14,ローデータ!$J$12:$J$1011,C163,ローデータ!$K$12:$K$1011,$H$157)</f>
        <v>0</v>
      </c>
      <c r="I163" s="285"/>
      <c r="J163" s="284">
        <f>COUNTIFS(ローデータ!$B$12:$B$1011,1,ローデータ!$I$12:$I$1011,$B$14,ローデータ!$J$12:$J$1011,C163,ローデータ!$K$12:$K$1011,$J$157)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43">
        <v>5</v>
      </c>
      <c r="D164" s="368" t="s">
        <v>78</v>
      </c>
      <c r="E164" s="369"/>
      <c r="F164" s="284">
        <f>COUNTIFS(ローデータ!$B$12:$B$1011,1,ローデータ!$I$12:$I$1011,$B$14,ローデータ!$J$12:$J$1011,C164,ローデータ!$K$12:$K$1011,$F$157)</f>
        <v>0</v>
      </c>
      <c r="G164" s="285"/>
      <c r="H164" s="284">
        <f>COUNTIFS(ローデータ!$B$12:$B$1011,1,ローデータ!$I$12:$I$1011,$B$14,ローデータ!$J$12:$J$1011,C164,ローデータ!$K$12:$K$1011,$H$157)</f>
        <v>0</v>
      </c>
      <c r="I164" s="285"/>
      <c r="J164" s="284">
        <f>COUNTIFS(ローデータ!$B$12:$B$1011,1,ローデータ!$I$12:$I$1011,$B$14,ローデータ!$J$12:$J$1011,C164,ローデータ!$K$12:$K$1011,$J$157)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43">
        <v>6</v>
      </c>
      <c r="D165" s="368" t="s">
        <v>79</v>
      </c>
      <c r="E165" s="369"/>
      <c r="F165" s="284">
        <f>COUNTIFS(ローデータ!$B$12:$B$1011,1,ローデータ!$I$12:$I$1011,$B$14,ローデータ!$J$12:$J$1011,C165,ローデータ!$K$12:$K$1011,$F$157)</f>
        <v>0</v>
      </c>
      <c r="G165" s="285"/>
      <c r="H165" s="284">
        <f>COUNTIFS(ローデータ!$B$12:$B$1011,1,ローデータ!$I$12:$I$1011,$B$14,ローデータ!$J$12:$J$1011,C165,ローデータ!$K$12:$K$1011,$H$157)</f>
        <v>0</v>
      </c>
      <c r="I165" s="285"/>
      <c r="J165" s="284">
        <f>COUNTIFS(ローデータ!$B$12:$B$1011,1,ローデータ!$I$12:$I$1011,$B$14,ローデータ!$J$12:$J$1011,C165,ローデータ!$K$12:$K$1011,$J$157)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43">
        <v>7</v>
      </c>
      <c r="D166" s="368" t="s">
        <v>80</v>
      </c>
      <c r="E166" s="369"/>
      <c r="F166" s="284">
        <f>COUNTIFS(ローデータ!$B$12:$B$1011,1,ローデータ!$I$12:$I$1011,$B$14,ローデータ!$J$12:$J$1011,C166,ローデータ!$K$12:$K$1011,$F$157)</f>
        <v>0</v>
      </c>
      <c r="G166" s="285"/>
      <c r="H166" s="284">
        <f>COUNTIFS(ローデータ!$B$12:$B$1011,1,ローデータ!$I$12:$I$1011,$B$14,ローデータ!$J$12:$J$1011,C166,ローデータ!$K$12:$K$1011,$H$157)</f>
        <v>0</v>
      </c>
      <c r="I166" s="285"/>
      <c r="J166" s="284">
        <f>COUNTIFS(ローデータ!$B$12:$B$1011,1,ローデータ!$I$12:$I$1011,$B$14,ローデータ!$J$12:$J$1011,C166,ローデータ!$K$12:$K$1011,$J$157)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43">
        <v>8</v>
      </c>
      <c r="D167" s="368" t="s">
        <v>81</v>
      </c>
      <c r="E167" s="369"/>
      <c r="F167" s="284">
        <f>COUNTIFS(ローデータ!$B$12:$B$1011,1,ローデータ!$I$12:$I$1011,$B$14,ローデータ!$J$12:$J$1011,C167,ローデータ!$K$12:$K$1011,$F$157)</f>
        <v>0</v>
      </c>
      <c r="G167" s="285"/>
      <c r="H167" s="284">
        <f>COUNTIFS(ローデータ!$B$12:$B$1011,1,ローデータ!$I$12:$I$1011,$B$14,ローデータ!$J$12:$J$1011,C167,ローデータ!$K$12:$K$1011,$H$157)</f>
        <v>0</v>
      </c>
      <c r="I167" s="285"/>
      <c r="J167" s="284">
        <f>COUNTIFS(ローデータ!$B$12:$B$1011,1,ローデータ!$I$12:$I$1011,$B$14,ローデータ!$J$12:$J$1011,C167,ローデータ!$K$12:$K$1011,$J$157)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43">
        <v>9</v>
      </c>
      <c r="D168" s="368" t="s">
        <v>82</v>
      </c>
      <c r="E168" s="369"/>
      <c r="F168" s="284">
        <f>COUNTIFS(ローデータ!$B$12:$B$1011,1,ローデータ!$I$12:$I$1011,$B$14,ローデータ!$J$12:$J$1011,C168,ローデータ!$K$12:$K$1011,$F$157)</f>
        <v>0</v>
      </c>
      <c r="G168" s="285"/>
      <c r="H168" s="284">
        <f>COUNTIFS(ローデータ!$B$12:$B$1011,1,ローデータ!$I$12:$I$1011,$B$14,ローデータ!$J$12:$J$1011,C168,ローデータ!$K$12:$K$1011,$H$157)</f>
        <v>0</v>
      </c>
      <c r="I168" s="285"/>
      <c r="J168" s="284">
        <f>COUNTIFS(ローデータ!$B$12:$B$1011,1,ローデータ!$I$12:$I$1011,$B$14,ローデータ!$J$12:$J$1011,C168,ローデータ!$K$12:$K$1011,$J$157)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43">
        <v>10</v>
      </c>
      <c r="D169" s="368" t="s">
        <v>111</v>
      </c>
      <c r="E169" s="369"/>
      <c r="F169" s="284">
        <f>COUNTIFS(ローデータ!$B$12:$B$1011,1,ローデータ!$I$12:$I$1011,$B$14,ローデータ!$J$12:$J$1011,C169,ローデータ!$K$12:$K$1011,$F$157)</f>
        <v>0</v>
      </c>
      <c r="G169" s="285"/>
      <c r="H169" s="284">
        <f>COUNTIFS(ローデータ!$B$12:$B$1011,1,ローデータ!$I$12:$I$1011,$B$14,ローデータ!$J$12:$J$1011,C169,ローデータ!$K$12:$K$1011,$H$157)</f>
        <v>0</v>
      </c>
      <c r="I169" s="285"/>
      <c r="J169" s="284">
        <f>COUNTIFS(ローデータ!$B$12:$B$1011,1,ローデータ!$I$12:$I$1011,$B$14,ローデータ!$J$12:$J$1011,C169,ローデータ!$K$12:$K$1011,$J$157)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43">
        <v>11</v>
      </c>
      <c r="D170" s="368" t="s">
        <v>83</v>
      </c>
      <c r="E170" s="369"/>
      <c r="F170" s="284">
        <f>COUNTIFS(ローデータ!$B$12:$B$1011,1,ローデータ!$I$12:$I$1011,$B$14,ローデータ!$J$12:$J$1011,C170,ローデータ!$K$12:$K$1011,$F$157)</f>
        <v>0</v>
      </c>
      <c r="G170" s="285"/>
      <c r="H170" s="284">
        <f>COUNTIFS(ローデータ!$B$12:$B$1011,1,ローデータ!$I$12:$I$1011,$B$14,ローデータ!$J$12:$J$1011,C170,ローデータ!$K$12:$K$1011,$H$157)</f>
        <v>0</v>
      </c>
      <c r="I170" s="285"/>
      <c r="J170" s="284">
        <f>COUNTIFS(ローデータ!$B$12:$B$1011,1,ローデータ!$I$12:$I$1011,$B$14,ローデータ!$J$12:$J$1011,C170,ローデータ!$K$12:$K$1011,$J$157)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37</v>
      </c>
      <c r="G171" s="285"/>
      <c r="H171" s="284">
        <f>SUM(H159:I170)</f>
        <v>18</v>
      </c>
      <c r="I171" s="285"/>
      <c r="J171" s="284">
        <f>SUM(J159:L170)</f>
        <v>30</v>
      </c>
      <c r="K171" s="286"/>
      <c r="L171" s="285"/>
      <c r="M171" s="45">
        <f t="shared" si="16"/>
        <v>85</v>
      </c>
      <c r="P171" s="9"/>
      <c r="Q171" s="9"/>
      <c r="R171" s="9"/>
      <c r="S171" s="9"/>
    </row>
    <row r="172" spans="1:19" ht="14.1" customHeight="1" x14ac:dyDescent="0.15">
      <c r="A172" s="15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2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2" t="s">
        <v>184</v>
      </c>
      <c r="B174" s="38" t="s">
        <v>112</v>
      </c>
      <c r="C174" s="15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40">
        <v>1</v>
      </c>
      <c r="G176" s="140">
        <v>2</v>
      </c>
      <c r="H176" s="140">
        <v>3</v>
      </c>
      <c r="I176" s="140">
        <v>4</v>
      </c>
      <c r="J176" s="14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COUNTIFS(ローデータ!$B$12:$B$1011,1,ローデータ!$I$12:$I$1011,$C$14,ローデータ!$K$12:$K$1011,$B$21,ローデータ!$L$12:$L$1011,F176)</f>
        <v>35</v>
      </c>
      <c r="G179" s="45">
        <f>COUNTIFS(ローデータ!$B$12:$B$1011,1,ローデータ!$I$12:$I$1011,$C$14,ローデータ!$K$12:$K$1011,$B$21,ローデータ!$L$12:$L$1011,G176)</f>
        <v>2</v>
      </c>
      <c r="H179" s="45">
        <f>COUNTIFS(ローデータ!$B$12:$B$1011,1,ローデータ!$I$12:$I$1011,$C$14,ローデータ!$K$12:$K$1011,$B$21,ローデータ!$L$12:$L$1011,H176)</f>
        <v>0</v>
      </c>
      <c r="I179" s="45">
        <f>COUNTIFS(ローデータ!$B$12:$B$1011,1,ローデータ!$I$12:$I$1011,$C$14,ローデータ!$K$12:$K$1011,$B$21,ローデータ!$L$12:$L$1011,I176)</f>
        <v>0</v>
      </c>
      <c r="J179" s="45">
        <f>COUNTIFS(ローデータ!$B$12:$B$1011,1,ローデータ!$I$12:$I$1011,$C$14,ローデータ!$K$12:$K$1011,$B$21,ローデータ!$L$12:$L$1011,J176)</f>
        <v>0</v>
      </c>
      <c r="K179" s="94">
        <f t="shared" ref="K179:K191" si="17">SUM(F179:J179)</f>
        <v>37</v>
      </c>
      <c r="L179" s="9"/>
    </row>
    <row r="180" spans="1:13" ht="14.1" customHeight="1" x14ac:dyDescent="0.15">
      <c r="A180" s="371"/>
      <c r="B180" s="376" t="s">
        <v>86</v>
      </c>
      <c r="C180" s="143">
        <v>1</v>
      </c>
      <c r="D180" s="368" t="s">
        <v>75</v>
      </c>
      <c r="E180" s="369"/>
      <c r="F180" s="45">
        <f>COUNTIFS(ローデータ!$B$12:$B$1011,1,ローデータ!$I$12:$I$1011,$B$14,ローデータ!$J$12:$J$1011,C180,ローデータ!$K$12:$K$1011,$B$21,ローデータ!$L$12:$L$1011,$F$176)</f>
        <v>0</v>
      </c>
      <c r="G180" s="45">
        <f>COUNTIFS(ローデータ!$B$12:$B$1011,1,ローデータ!$I$12:$I$1011,$B$14,ローデータ!$J$12:$J$1011,C180,ローデータ!$K$12:$K$1011,$B$21,ローデータ!$L$12:$L$1011,$G$176)</f>
        <v>0</v>
      </c>
      <c r="H180" s="45">
        <f>COUNTIFS(ローデータ!$B$12:$B$1011,1,ローデータ!$I$12:$I$1011,$B$14,ローデータ!$J$12:$J$1011,C180,ローデータ!$K$12:$K$1011,$B$21,ローデータ!$L$12:$L$1011,$H$176)</f>
        <v>0</v>
      </c>
      <c r="I180" s="45">
        <f>COUNTIFS(ローデータ!$B$12:$B$1011,1,ローデータ!$I$12:$I$1011,$B$14,ローデータ!$J$12:$J$1011,C180,ローデータ!$K$12:$K$1011,$B$21,ローデータ!$L$12:$L$1011,$I$176)</f>
        <v>0</v>
      </c>
      <c r="J180" s="45">
        <f>COUNTIFS(ローデータ!$B$12:$B$1011,1,ローデータ!$I$12:$I$1011,$B$14,ローデータ!$J$12:$J$1011,C180,ローデータ!$K$12:$K$1011,$B$21,ローデータ!$L$12:$L$1011,$J$176)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43">
        <v>2</v>
      </c>
      <c r="D181" s="368" t="s">
        <v>76</v>
      </c>
      <c r="E181" s="369"/>
      <c r="F181" s="45">
        <f>COUNTIFS(ローデータ!$B$12:$B$1011,1,ローデータ!$I$12:$I$1011,$B$14,ローデータ!$J$12:$J$1011,C181,ローデータ!$K$12:$K$1011,$B$21,ローデータ!$L$12:$L$1011,$F$176)</f>
        <v>0</v>
      </c>
      <c r="G181" s="45">
        <f>COUNTIFS(ローデータ!$B$12:$B$1011,1,ローデータ!$I$12:$I$1011,$B$14,ローデータ!$J$12:$J$1011,C181,ローデータ!$K$12:$K$1011,$B$21,ローデータ!$L$12:$L$1011,$G$176)</f>
        <v>0</v>
      </c>
      <c r="H181" s="45">
        <f>COUNTIFS(ローデータ!$B$12:$B$1011,1,ローデータ!$I$12:$I$1011,$B$14,ローデータ!$J$12:$J$1011,C181,ローデータ!$K$12:$K$1011,$B$21,ローデータ!$L$12:$L$1011,$H$176)</f>
        <v>0</v>
      </c>
      <c r="I181" s="45">
        <f>COUNTIFS(ローデータ!$B$12:$B$1011,1,ローデータ!$I$12:$I$1011,$B$14,ローデータ!$J$12:$J$1011,C181,ローデータ!$K$12:$K$1011,$B$21,ローデータ!$L$12:$L$1011,$I$176)</f>
        <v>0</v>
      </c>
      <c r="J181" s="45">
        <f>COUNTIFS(ローデータ!$B$12:$B$1011,1,ローデータ!$I$12:$I$1011,$B$14,ローデータ!$J$12:$J$1011,C181,ローデータ!$K$12:$K$1011,$B$21,ローデータ!$L$12:$L$1011,$J$176)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43">
        <v>3</v>
      </c>
      <c r="D182" s="368" t="s">
        <v>77</v>
      </c>
      <c r="E182" s="369"/>
      <c r="F182" s="45">
        <f>COUNTIFS(ローデータ!$B$12:$B$1011,1,ローデータ!$I$12:$I$1011,$B$14,ローデータ!$J$12:$J$1011,C182,ローデータ!$K$12:$K$1011,$B$21,ローデータ!$L$12:$L$1011,$F$176)</f>
        <v>0</v>
      </c>
      <c r="G182" s="45">
        <f>COUNTIFS(ローデータ!$B$12:$B$1011,1,ローデータ!$I$12:$I$1011,$B$14,ローデータ!$J$12:$J$1011,C182,ローデータ!$K$12:$K$1011,$B$21,ローデータ!$L$12:$L$1011,$G$176)</f>
        <v>0</v>
      </c>
      <c r="H182" s="45">
        <f>COUNTIFS(ローデータ!$B$12:$B$1011,1,ローデータ!$I$12:$I$1011,$B$14,ローデータ!$J$12:$J$1011,C182,ローデータ!$K$12:$K$1011,$B$21,ローデータ!$L$12:$L$1011,$H$176)</f>
        <v>0</v>
      </c>
      <c r="I182" s="45">
        <f>COUNTIFS(ローデータ!$B$12:$B$1011,1,ローデータ!$I$12:$I$1011,$B$14,ローデータ!$J$12:$J$1011,C182,ローデータ!$K$12:$K$1011,$B$21,ローデータ!$L$12:$L$1011,$I$176)</f>
        <v>0</v>
      </c>
      <c r="J182" s="45">
        <f>COUNTIFS(ローデータ!$B$12:$B$1011,1,ローデータ!$I$12:$I$1011,$B$14,ローデータ!$J$12:$J$1011,C182,ローデータ!$K$12:$K$1011,$B$21,ローデータ!$L$12:$L$1011,$J$176)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43">
        <v>4</v>
      </c>
      <c r="D183" s="368" t="s">
        <v>110</v>
      </c>
      <c r="E183" s="369"/>
      <c r="F183" s="45">
        <f>COUNTIFS(ローデータ!$B$12:$B$1011,1,ローデータ!$I$12:$I$1011,$B$14,ローデータ!$J$12:$J$1011,C183,ローデータ!$K$12:$K$1011,$B$21,ローデータ!$L$12:$L$1011,$F$176)</f>
        <v>0</v>
      </c>
      <c r="G183" s="45">
        <f>COUNTIFS(ローデータ!$B$12:$B$1011,1,ローデータ!$I$12:$I$1011,$B$14,ローデータ!$J$12:$J$1011,C183,ローデータ!$K$12:$K$1011,$B$21,ローデータ!$L$12:$L$1011,$G$176)</f>
        <v>0</v>
      </c>
      <c r="H183" s="45">
        <f>COUNTIFS(ローデータ!$B$12:$B$1011,1,ローデータ!$I$12:$I$1011,$B$14,ローデータ!$J$12:$J$1011,C183,ローデータ!$K$12:$K$1011,$B$21,ローデータ!$L$12:$L$1011,$H$176)</f>
        <v>0</v>
      </c>
      <c r="I183" s="45">
        <f>COUNTIFS(ローデータ!$B$12:$B$1011,1,ローデータ!$I$12:$I$1011,$B$14,ローデータ!$J$12:$J$1011,C183,ローデータ!$K$12:$K$1011,$B$21,ローデータ!$L$12:$L$1011,$I$176)</f>
        <v>0</v>
      </c>
      <c r="J183" s="45">
        <f>COUNTIFS(ローデータ!$B$12:$B$1011,1,ローデータ!$I$12:$I$1011,$B$14,ローデータ!$J$12:$J$1011,C183,ローデータ!$K$12:$K$1011,$B$21,ローデータ!$L$12:$L$1011,$J$176)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43">
        <v>5</v>
      </c>
      <c r="D184" s="368" t="s">
        <v>78</v>
      </c>
      <c r="E184" s="369"/>
      <c r="F184" s="45">
        <f>COUNTIFS(ローデータ!$B$12:$B$1011,1,ローデータ!$I$12:$I$1011,$B$14,ローデータ!$J$12:$J$1011,C184,ローデータ!$K$12:$K$1011,$B$21,ローデータ!$L$12:$L$1011,$F$176)</f>
        <v>0</v>
      </c>
      <c r="G184" s="45">
        <f>COUNTIFS(ローデータ!$B$12:$B$1011,1,ローデータ!$I$12:$I$1011,$B$14,ローデータ!$J$12:$J$1011,C184,ローデータ!$K$12:$K$1011,$B$21,ローデータ!$L$12:$L$1011,$G$176)</f>
        <v>0</v>
      </c>
      <c r="H184" s="45">
        <f>COUNTIFS(ローデータ!$B$12:$B$1011,1,ローデータ!$I$12:$I$1011,$B$14,ローデータ!$J$12:$J$1011,C184,ローデータ!$K$12:$K$1011,$B$21,ローデータ!$L$12:$L$1011,$H$176)</f>
        <v>0</v>
      </c>
      <c r="I184" s="45">
        <f>COUNTIFS(ローデータ!$B$12:$B$1011,1,ローデータ!$I$12:$I$1011,$B$14,ローデータ!$J$12:$J$1011,C184,ローデータ!$K$12:$K$1011,$B$21,ローデータ!$L$12:$L$1011,$I$176)</f>
        <v>0</v>
      </c>
      <c r="J184" s="45">
        <f>COUNTIFS(ローデータ!$B$12:$B$1011,1,ローデータ!$I$12:$I$1011,$B$14,ローデータ!$J$12:$J$1011,C184,ローデータ!$K$12:$K$1011,$B$21,ローデータ!$L$12:$L$1011,$J$176)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43">
        <v>6</v>
      </c>
      <c r="D185" s="368" t="s">
        <v>79</v>
      </c>
      <c r="E185" s="369"/>
      <c r="F185" s="45">
        <f>COUNTIFS(ローデータ!$B$12:$B$1011,1,ローデータ!$I$12:$I$1011,$B$14,ローデータ!$J$12:$J$1011,C185,ローデータ!$K$12:$K$1011,$B$21,ローデータ!$L$12:$L$1011,$F$176)</f>
        <v>0</v>
      </c>
      <c r="G185" s="45">
        <f>COUNTIFS(ローデータ!$B$12:$B$1011,1,ローデータ!$I$12:$I$1011,$B$14,ローデータ!$J$12:$J$1011,C185,ローデータ!$K$12:$K$1011,$B$21,ローデータ!$L$12:$L$1011,$G$176)</f>
        <v>0</v>
      </c>
      <c r="H185" s="45">
        <f>COUNTIFS(ローデータ!$B$12:$B$1011,1,ローデータ!$I$12:$I$1011,$B$14,ローデータ!$J$12:$J$1011,C185,ローデータ!$K$12:$K$1011,$B$21,ローデータ!$L$12:$L$1011,$H$176)</f>
        <v>0</v>
      </c>
      <c r="I185" s="45">
        <f>COUNTIFS(ローデータ!$B$12:$B$1011,1,ローデータ!$I$12:$I$1011,$B$14,ローデータ!$J$12:$J$1011,C185,ローデータ!$K$12:$K$1011,$B$21,ローデータ!$L$12:$L$1011,$I$176)</f>
        <v>0</v>
      </c>
      <c r="J185" s="45">
        <f>COUNTIFS(ローデータ!$B$12:$B$1011,1,ローデータ!$I$12:$I$1011,$B$14,ローデータ!$J$12:$J$1011,C185,ローデータ!$K$12:$K$1011,$B$21,ローデータ!$L$12:$L$1011,$J$176)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43">
        <v>7</v>
      </c>
      <c r="D186" s="368" t="s">
        <v>80</v>
      </c>
      <c r="E186" s="369"/>
      <c r="F186" s="45">
        <f>COUNTIFS(ローデータ!$B$12:$B$1011,1,ローデータ!$I$12:$I$1011,$B$14,ローデータ!$J$12:$J$1011,C186,ローデータ!$K$12:$K$1011,$B$21,ローデータ!$L$12:$L$1011,$F$176)</f>
        <v>0</v>
      </c>
      <c r="G186" s="45">
        <f>COUNTIFS(ローデータ!$B$12:$B$1011,1,ローデータ!$I$12:$I$1011,$B$14,ローデータ!$J$12:$J$1011,C186,ローデータ!$K$12:$K$1011,$B$21,ローデータ!$L$12:$L$1011,$G$176)</f>
        <v>0</v>
      </c>
      <c r="H186" s="45">
        <f>COUNTIFS(ローデータ!$B$12:$B$1011,1,ローデータ!$I$12:$I$1011,$B$14,ローデータ!$J$12:$J$1011,C186,ローデータ!$K$12:$K$1011,$B$21,ローデータ!$L$12:$L$1011,$H$176)</f>
        <v>0</v>
      </c>
      <c r="I186" s="45">
        <f>COUNTIFS(ローデータ!$B$12:$B$1011,1,ローデータ!$I$12:$I$1011,$B$14,ローデータ!$J$12:$J$1011,C186,ローデータ!$K$12:$K$1011,$B$21,ローデータ!$L$12:$L$1011,$I$176)</f>
        <v>0</v>
      </c>
      <c r="J186" s="45">
        <f>COUNTIFS(ローデータ!$B$12:$B$1011,1,ローデータ!$I$12:$I$1011,$B$14,ローデータ!$J$12:$J$1011,C186,ローデータ!$K$12:$K$1011,$B$21,ローデータ!$L$12:$L$1011,$J$176)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43">
        <v>8</v>
      </c>
      <c r="D187" s="368" t="s">
        <v>81</v>
      </c>
      <c r="E187" s="369"/>
      <c r="F187" s="45">
        <f>COUNTIFS(ローデータ!$B$12:$B$1011,1,ローデータ!$I$12:$I$1011,$B$14,ローデータ!$J$12:$J$1011,C187,ローデータ!$K$12:$K$1011,$B$21,ローデータ!$L$12:$L$1011,$F$176)</f>
        <v>0</v>
      </c>
      <c r="G187" s="45">
        <f>COUNTIFS(ローデータ!$B$12:$B$1011,1,ローデータ!$I$12:$I$1011,$B$14,ローデータ!$J$12:$J$1011,C187,ローデータ!$K$12:$K$1011,$B$21,ローデータ!$L$12:$L$1011,$G$176)</f>
        <v>0</v>
      </c>
      <c r="H187" s="45">
        <f>COUNTIFS(ローデータ!$B$12:$B$1011,1,ローデータ!$I$12:$I$1011,$B$14,ローデータ!$J$12:$J$1011,C187,ローデータ!$K$12:$K$1011,$B$21,ローデータ!$L$12:$L$1011,$H$176)</f>
        <v>0</v>
      </c>
      <c r="I187" s="45">
        <f>COUNTIFS(ローデータ!$B$12:$B$1011,1,ローデータ!$I$12:$I$1011,$B$14,ローデータ!$J$12:$J$1011,C187,ローデータ!$K$12:$K$1011,$B$21,ローデータ!$L$12:$L$1011,$I$176)</f>
        <v>0</v>
      </c>
      <c r="J187" s="45">
        <f>COUNTIFS(ローデータ!$B$12:$B$1011,1,ローデータ!$I$12:$I$1011,$B$14,ローデータ!$J$12:$J$1011,C187,ローデータ!$K$12:$K$1011,$B$21,ローデータ!$L$12:$L$1011,$J$176)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43">
        <v>9</v>
      </c>
      <c r="D188" s="368" t="s">
        <v>82</v>
      </c>
      <c r="E188" s="369"/>
      <c r="F188" s="45">
        <f>COUNTIFS(ローデータ!$B$12:$B$1011,1,ローデータ!$I$12:$I$1011,$B$14,ローデータ!$J$12:$J$1011,C188,ローデータ!$K$12:$K$1011,$B$21,ローデータ!$L$12:$L$1011,$F$176)</f>
        <v>0</v>
      </c>
      <c r="G188" s="45">
        <f>COUNTIFS(ローデータ!$B$12:$B$1011,1,ローデータ!$I$12:$I$1011,$B$14,ローデータ!$J$12:$J$1011,C188,ローデータ!$K$12:$K$1011,$B$21,ローデータ!$L$12:$L$1011,$G$176)</f>
        <v>0</v>
      </c>
      <c r="H188" s="45">
        <f>COUNTIFS(ローデータ!$B$12:$B$1011,1,ローデータ!$I$12:$I$1011,$B$14,ローデータ!$J$12:$J$1011,C188,ローデータ!$K$12:$K$1011,$B$21,ローデータ!$L$12:$L$1011,$H$176)</f>
        <v>0</v>
      </c>
      <c r="I188" s="45">
        <f>COUNTIFS(ローデータ!$B$12:$B$1011,1,ローデータ!$I$12:$I$1011,$B$14,ローデータ!$J$12:$J$1011,C188,ローデータ!$K$12:$K$1011,$B$21,ローデータ!$L$12:$L$1011,$I$176)</f>
        <v>0</v>
      </c>
      <c r="J188" s="45">
        <f>COUNTIFS(ローデータ!$B$12:$B$1011,1,ローデータ!$I$12:$I$1011,$B$14,ローデータ!$J$12:$J$1011,C188,ローデータ!$K$12:$K$1011,$B$21,ローデータ!$L$12:$L$1011,$J$176)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43">
        <v>10</v>
      </c>
      <c r="D189" s="368" t="s">
        <v>111</v>
      </c>
      <c r="E189" s="369"/>
      <c r="F189" s="45">
        <f>COUNTIFS(ローデータ!$B$12:$B$1011,1,ローデータ!$I$12:$I$1011,$B$14,ローデータ!$J$12:$J$1011,C189,ローデータ!$K$12:$K$1011,$B$21,ローデータ!$L$12:$L$1011,$F$176)</f>
        <v>0</v>
      </c>
      <c r="G189" s="45">
        <f>COUNTIFS(ローデータ!$B$12:$B$1011,1,ローデータ!$I$12:$I$1011,$B$14,ローデータ!$J$12:$J$1011,C189,ローデータ!$K$12:$K$1011,$B$21,ローデータ!$L$12:$L$1011,$G$176)</f>
        <v>0</v>
      </c>
      <c r="H189" s="45">
        <f>COUNTIFS(ローデータ!$B$12:$B$1011,1,ローデータ!$I$12:$I$1011,$B$14,ローデータ!$J$12:$J$1011,C189,ローデータ!$K$12:$K$1011,$B$21,ローデータ!$L$12:$L$1011,$H$176)</f>
        <v>0</v>
      </c>
      <c r="I189" s="45">
        <f>COUNTIFS(ローデータ!$B$12:$B$1011,1,ローデータ!$I$12:$I$1011,$B$14,ローデータ!$J$12:$J$1011,C189,ローデータ!$K$12:$K$1011,$B$21,ローデータ!$L$12:$L$1011,$I$176)</f>
        <v>0</v>
      </c>
      <c r="J189" s="45">
        <f>COUNTIFS(ローデータ!$B$12:$B$1011,1,ローデータ!$I$12:$I$1011,$B$14,ローデータ!$J$12:$J$1011,C189,ローデータ!$K$12:$K$1011,$B$21,ローデータ!$L$12:$L$1011,$J$176)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43">
        <v>11</v>
      </c>
      <c r="D190" s="368" t="s">
        <v>83</v>
      </c>
      <c r="E190" s="369"/>
      <c r="F190" s="45">
        <f>COUNTIFS(ローデータ!$B$12:$B$1011,1,ローデータ!$I$12:$I$1011,$B$14,ローデータ!$J$12:$J$1011,C190,ローデータ!$K$12:$K$1011,$B$21,ローデータ!$L$12:$L$1011,$F$176)</f>
        <v>0</v>
      </c>
      <c r="G190" s="45">
        <f>COUNTIFS(ローデータ!$B$12:$B$1011,1,ローデータ!$I$12:$I$1011,$B$14,ローデータ!$J$12:$J$1011,C190,ローデータ!$K$12:$K$1011,$B$21,ローデータ!$L$12:$L$1011,$G$176)</f>
        <v>0</v>
      </c>
      <c r="H190" s="45">
        <f>COUNTIFS(ローデータ!$B$12:$B$1011,1,ローデータ!$I$12:$I$1011,$B$14,ローデータ!$J$12:$J$1011,C190,ローデータ!$K$12:$K$1011,$B$21,ローデータ!$L$12:$L$1011,$H$176)</f>
        <v>0</v>
      </c>
      <c r="I190" s="45">
        <f>COUNTIFS(ローデータ!$B$12:$B$1011,1,ローデータ!$I$12:$I$1011,$B$14,ローデータ!$J$12:$J$1011,C190,ローデータ!$K$12:$K$1011,$B$21,ローデータ!$L$12:$L$1011,$I$176)</f>
        <v>0</v>
      </c>
      <c r="J190" s="45">
        <f>COUNTIFS(ローデータ!$B$12:$B$1011,1,ローデータ!$I$12:$I$1011,$B$14,ローデータ!$J$12:$J$1011,C190,ローデータ!$K$12:$K$1011,$B$21,ローデータ!$L$12:$L$1011,$J$176)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35</v>
      </c>
      <c r="G191" s="45">
        <f>SUM(G179:G190)</f>
        <v>2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37</v>
      </c>
      <c r="L191" s="9"/>
    </row>
    <row r="192" spans="1:13" ht="14.1" customHeight="1" x14ac:dyDescent="0.15">
      <c r="A192" s="151"/>
      <c r="B192" s="151"/>
      <c r="C192" s="151"/>
      <c r="D192" s="151"/>
      <c r="E192" s="15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2" t="s">
        <v>185</v>
      </c>
      <c r="B193" s="38" t="s">
        <v>165</v>
      </c>
      <c r="C193" s="15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SUMIFS(ローデータ!M12:M1011,ローデータ!$B$12:$B$1011,1,ローデータ!$I$12:$I$1011,$C$14,ローデータ!$K$12:$K$1011,$B$21)</f>
        <v>9</v>
      </c>
      <c r="G198" s="77">
        <f>SUMIFS(ローデータ!N12:N1011,ローデータ!$B$12:$B$1011,1,ローデータ!$I$12:$I$1011,$C$14,ローデータ!$K$12:$K$1011,$B$21)</f>
        <v>29</v>
      </c>
      <c r="H198" s="77">
        <f>SUMIFS(ローデータ!O12:O1011,ローデータ!$B$12:$B$1011,1,ローデータ!$I$12:$I$1011,$C$14,ローデータ!$K$12:$K$1011,$B$21)</f>
        <v>4</v>
      </c>
      <c r="I198" s="77">
        <f>SUMIFS(ローデータ!P12:P1011,ローデータ!$B$12:$B$1011,1,ローデータ!$I$12:$I$1011,$C$14,ローデータ!$K$12:$K$1011,$B$21)</f>
        <v>0</v>
      </c>
      <c r="J198" s="77">
        <f>SUMIFS(ローデータ!Q12:Q1011,ローデータ!$B$12:$B$1011,1,ローデータ!$I$12:$I$1011,$C$14,ローデータ!$K$12:$K$1011,$B$21)</f>
        <v>0</v>
      </c>
      <c r="K198" s="105">
        <f>SUM(F198:J198)</f>
        <v>42</v>
      </c>
      <c r="L198" s="9"/>
    </row>
    <row r="199" spans="1:18" ht="14.1" customHeight="1" x14ac:dyDescent="0.15">
      <c r="A199" s="371"/>
      <c r="B199" s="376" t="s">
        <v>86</v>
      </c>
      <c r="C199" s="143">
        <v>1</v>
      </c>
      <c r="D199" s="368" t="s">
        <v>75</v>
      </c>
      <c r="E199" s="369"/>
      <c r="F199" s="82">
        <f>SUMIFS(ローデータ!$M$12:$M$1011,ローデータ!$B$12:$B$1011,1,ローデータ!$I$12:$I$1011,$B$14,ローデータ!$J$12:$J$1011,C199,ローデータ!$K$12:$K$1011,$B$21)</f>
        <v>0</v>
      </c>
      <c r="G199" s="45">
        <f>SUMIFS(ローデータ!$N$12:$N$1011,ローデータ!$B$12:$B$1011,1,ローデータ!$I$12:$I$1011,$B$14,ローデータ!$J$12:$J$1011,C199,ローデータ!$K$12:$K$1011,$B$21)</f>
        <v>0</v>
      </c>
      <c r="H199" s="45">
        <f>SUMIFS(ローデータ!$O$12:$O$1011,ローデータ!$B$12:$B$1011,1,ローデータ!$I$12:$I$1011,$B$14,ローデータ!$J$12:$J$1011,C199,ローデータ!$K$12:$K$1011,$B$21)</f>
        <v>0</v>
      </c>
      <c r="I199" s="45">
        <f>SUMIFS(ローデータ!$P$12:$P$1011,ローデータ!$B$12:$B$1011,1,ローデータ!$I$12:$I$1011,$B$14,ローデータ!$J$12:$J$1011,C199,ローデータ!$K$12:$K$1011,$B$21)</f>
        <v>0</v>
      </c>
      <c r="J199" s="45">
        <f>SUMIFS(ローデータ!$Q$12:$Q$1011,ローデータ!$B$12:$B$1011,1,ローデータ!$I$12:$I$1011,$B$14,ローデータ!$J$12:$J$1011,C199,ローデータ!$K$12:$K$1011,$B$21)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43">
        <v>2</v>
      </c>
      <c r="D200" s="368" t="s">
        <v>76</v>
      </c>
      <c r="E200" s="369"/>
      <c r="F200" s="82">
        <f>SUMIFS(ローデータ!$M$12:$M$1011,ローデータ!$B$12:$B$1011,1,ローデータ!$I$12:$I$1011,$B$14,ローデータ!$J$12:$J$1011,C200,ローデータ!$K$12:$K$1011,$B$21)</f>
        <v>0</v>
      </c>
      <c r="G200" s="45">
        <f>SUMIFS(ローデータ!$N$12:$N$1011,ローデータ!$B$12:$B$1011,1,ローデータ!$I$12:$I$1011,$B$14,ローデータ!$J$12:$J$1011,C200,ローデータ!$K$12:$K$1011,$B$21)</f>
        <v>0</v>
      </c>
      <c r="H200" s="45">
        <f>SUMIFS(ローデータ!$O$12:$O$1011,ローデータ!$B$12:$B$1011,1,ローデータ!$I$12:$I$1011,$B$14,ローデータ!$J$12:$J$1011,C200,ローデータ!$K$12:$K$1011,$B$21)</f>
        <v>0</v>
      </c>
      <c r="I200" s="45">
        <f>SUMIFS(ローデータ!$P$12:$P$1011,ローデータ!$B$12:$B$1011,1,ローデータ!$I$12:$I$1011,$B$14,ローデータ!$J$12:$J$1011,C200,ローデータ!$K$12:$K$1011,$B$21)</f>
        <v>0</v>
      </c>
      <c r="J200" s="45">
        <f>SUMIFS(ローデータ!$Q$12:$Q$1011,ローデータ!$B$12:$B$1011,1,ローデータ!$I$12:$I$1011,$B$14,ローデータ!$J$12:$J$1011,C200,ローデータ!$K$12:$K$1011,$B$21)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43">
        <v>3</v>
      </c>
      <c r="D201" s="368" t="s">
        <v>77</v>
      </c>
      <c r="E201" s="369"/>
      <c r="F201" s="82">
        <f>SUMIFS(ローデータ!$M$12:$M$1011,ローデータ!$B$12:$B$1011,1,ローデータ!$I$12:$I$1011,$B$14,ローデータ!$J$12:$J$1011,C201,ローデータ!$K$12:$K$1011,$B$21)</f>
        <v>0</v>
      </c>
      <c r="G201" s="45">
        <f>SUMIFS(ローデータ!$N$12:$N$1011,ローデータ!$B$12:$B$1011,1,ローデータ!$I$12:$I$1011,$B$14,ローデータ!$J$12:$J$1011,C201,ローデータ!$K$12:$K$1011,$B$21)</f>
        <v>0</v>
      </c>
      <c r="H201" s="45">
        <f>SUMIFS(ローデータ!$O$12:$O$1011,ローデータ!$B$12:$B$1011,1,ローデータ!$I$12:$I$1011,$B$14,ローデータ!$J$12:$J$1011,C201,ローデータ!$K$12:$K$1011,$B$21)</f>
        <v>0</v>
      </c>
      <c r="I201" s="45">
        <f>SUMIFS(ローデータ!$P$12:$P$1011,ローデータ!$B$12:$B$1011,1,ローデータ!$I$12:$I$1011,$B$14,ローデータ!$J$12:$J$1011,C201,ローデータ!$K$12:$K$1011,$B$21)</f>
        <v>0</v>
      </c>
      <c r="J201" s="45">
        <f>SUMIFS(ローデータ!$Q$12:$Q$1011,ローデータ!$B$12:$B$1011,1,ローデータ!$I$12:$I$1011,$B$14,ローデータ!$J$12:$J$1011,C201,ローデータ!$K$12:$K$1011,$B$21)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43">
        <v>4</v>
      </c>
      <c r="D202" s="368" t="s">
        <v>110</v>
      </c>
      <c r="E202" s="369"/>
      <c r="F202" s="82">
        <f>SUMIFS(ローデータ!$M$12:$M$1011,ローデータ!$B$12:$B$1011,1,ローデータ!$I$12:$I$1011,$B$14,ローデータ!$J$12:$J$1011,C202,ローデータ!$K$12:$K$1011,$B$21)</f>
        <v>0</v>
      </c>
      <c r="G202" s="45">
        <f>SUMIFS(ローデータ!$N$12:$N$1011,ローデータ!$B$12:$B$1011,1,ローデータ!$I$12:$I$1011,$B$14,ローデータ!$J$12:$J$1011,C202,ローデータ!$K$12:$K$1011,$B$21)</f>
        <v>0</v>
      </c>
      <c r="H202" s="45">
        <f>SUMIFS(ローデータ!$O$12:$O$1011,ローデータ!$B$12:$B$1011,1,ローデータ!$I$12:$I$1011,$B$14,ローデータ!$J$12:$J$1011,C202,ローデータ!$K$12:$K$1011,$B$21)</f>
        <v>0</v>
      </c>
      <c r="I202" s="45">
        <f>SUMIFS(ローデータ!$P$12:$P$1011,ローデータ!$B$12:$B$1011,1,ローデータ!$I$12:$I$1011,$B$14,ローデータ!$J$12:$J$1011,C202,ローデータ!$K$12:$K$1011,$B$21)</f>
        <v>0</v>
      </c>
      <c r="J202" s="45">
        <f>SUMIFS(ローデータ!$Q$12:$Q$1011,ローデータ!$B$12:$B$1011,1,ローデータ!$I$12:$I$1011,$B$14,ローデータ!$J$12:$J$1011,C202,ローデータ!$K$12:$K$1011,$B$21)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43">
        <v>5</v>
      </c>
      <c r="D203" s="368" t="s">
        <v>78</v>
      </c>
      <c r="E203" s="369"/>
      <c r="F203" s="82">
        <f>SUMIFS(ローデータ!$M$12:$M$1011,ローデータ!$B$12:$B$1011,1,ローデータ!$I$12:$I$1011,$B$14,ローデータ!$J$12:$J$1011,C203,ローデータ!$K$12:$K$1011,$B$21)</f>
        <v>0</v>
      </c>
      <c r="G203" s="45">
        <f>SUMIFS(ローデータ!$N$12:$N$1011,ローデータ!$B$12:$B$1011,1,ローデータ!$I$12:$I$1011,$B$14,ローデータ!$J$12:$J$1011,C203,ローデータ!$K$12:$K$1011,$B$21)</f>
        <v>0</v>
      </c>
      <c r="H203" s="45">
        <f>SUMIFS(ローデータ!$O$12:$O$1011,ローデータ!$B$12:$B$1011,1,ローデータ!$I$12:$I$1011,$B$14,ローデータ!$J$12:$J$1011,C203,ローデータ!$K$12:$K$1011,$B$21)</f>
        <v>0</v>
      </c>
      <c r="I203" s="45">
        <f>SUMIFS(ローデータ!$P$12:$P$1011,ローデータ!$B$12:$B$1011,1,ローデータ!$I$12:$I$1011,$B$14,ローデータ!$J$12:$J$1011,C203,ローデータ!$K$12:$K$1011,$B$21)</f>
        <v>0</v>
      </c>
      <c r="J203" s="45">
        <f>SUMIFS(ローデータ!$Q$12:$Q$1011,ローデータ!$B$12:$B$1011,1,ローデータ!$I$12:$I$1011,$B$14,ローデータ!$J$12:$J$1011,C203,ローデータ!$K$12:$K$1011,$B$21)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43">
        <v>6</v>
      </c>
      <c r="D204" s="368" t="s">
        <v>79</v>
      </c>
      <c r="E204" s="369"/>
      <c r="F204" s="82">
        <f>SUMIFS(ローデータ!$M$12:$M$1011,ローデータ!$B$12:$B$1011,1,ローデータ!$I$12:$I$1011,$B$14,ローデータ!$J$12:$J$1011,C204,ローデータ!$K$12:$K$1011,$B$21)</f>
        <v>0</v>
      </c>
      <c r="G204" s="45">
        <f>SUMIFS(ローデータ!$N$12:$N$1011,ローデータ!$B$12:$B$1011,1,ローデータ!$I$12:$I$1011,$B$14,ローデータ!$J$12:$J$1011,C204,ローデータ!$K$12:$K$1011,$B$21)</f>
        <v>0</v>
      </c>
      <c r="H204" s="45">
        <f>SUMIFS(ローデータ!$O$12:$O$1011,ローデータ!$B$12:$B$1011,1,ローデータ!$I$12:$I$1011,$B$14,ローデータ!$J$12:$J$1011,C204,ローデータ!$K$12:$K$1011,$B$21)</f>
        <v>0</v>
      </c>
      <c r="I204" s="45">
        <f>SUMIFS(ローデータ!$P$12:$P$1011,ローデータ!$B$12:$B$1011,1,ローデータ!$I$12:$I$1011,$B$14,ローデータ!$J$12:$J$1011,C204,ローデータ!$K$12:$K$1011,$B$21)</f>
        <v>0</v>
      </c>
      <c r="J204" s="45">
        <f>SUMIFS(ローデータ!$Q$12:$Q$1011,ローデータ!$B$12:$B$1011,1,ローデータ!$I$12:$I$1011,$B$14,ローデータ!$J$12:$J$1011,C204,ローデータ!$K$12:$K$1011,$B$21)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43">
        <v>7</v>
      </c>
      <c r="D205" s="368" t="s">
        <v>80</v>
      </c>
      <c r="E205" s="369"/>
      <c r="F205" s="82">
        <f>SUMIFS(ローデータ!$M$12:$M$1011,ローデータ!$B$12:$B$1011,1,ローデータ!$I$12:$I$1011,$B$14,ローデータ!$J$12:$J$1011,C205,ローデータ!$K$12:$K$1011,$B$21)</f>
        <v>0</v>
      </c>
      <c r="G205" s="45">
        <f>SUMIFS(ローデータ!$N$12:$N$1011,ローデータ!$B$12:$B$1011,1,ローデータ!$I$12:$I$1011,$B$14,ローデータ!$J$12:$J$1011,C205,ローデータ!$K$12:$K$1011,$B$21)</f>
        <v>0</v>
      </c>
      <c r="H205" s="45">
        <f>SUMIFS(ローデータ!$O$12:$O$1011,ローデータ!$B$12:$B$1011,1,ローデータ!$I$12:$I$1011,$B$14,ローデータ!$J$12:$J$1011,C205,ローデータ!$K$12:$K$1011,$B$21)</f>
        <v>0</v>
      </c>
      <c r="I205" s="45">
        <f>SUMIFS(ローデータ!$P$12:$P$1011,ローデータ!$B$12:$B$1011,1,ローデータ!$I$12:$I$1011,$B$14,ローデータ!$J$12:$J$1011,C205,ローデータ!$K$12:$K$1011,$B$21)</f>
        <v>0</v>
      </c>
      <c r="J205" s="45">
        <f>SUMIFS(ローデータ!$Q$12:$Q$1011,ローデータ!$B$12:$B$1011,1,ローデータ!$I$12:$I$1011,$B$14,ローデータ!$J$12:$J$1011,C205,ローデータ!$K$12:$K$1011,$B$21)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43">
        <v>8</v>
      </c>
      <c r="D206" s="368" t="s">
        <v>81</v>
      </c>
      <c r="E206" s="369"/>
      <c r="F206" s="82">
        <f>SUMIFS(ローデータ!$M$12:$M$1011,ローデータ!$B$12:$B$1011,1,ローデータ!$I$12:$I$1011,$B$14,ローデータ!$J$12:$J$1011,C206,ローデータ!$K$12:$K$1011,$B$21)</f>
        <v>0</v>
      </c>
      <c r="G206" s="45">
        <f>SUMIFS(ローデータ!$N$12:$N$1011,ローデータ!$B$12:$B$1011,1,ローデータ!$I$12:$I$1011,$B$14,ローデータ!$J$12:$J$1011,C206,ローデータ!$K$12:$K$1011,$B$21)</f>
        <v>0</v>
      </c>
      <c r="H206" s="45">
        <f>SUMIFS(ローデータ!$O$12:$O$1011,ローデータ!$B$12:$B$1011,1,ローデータ!$I$12:$I$1011,$B$14,ローデータ!$J$12:$J$1011,C206,ローデータ!$K$12:$K$1011,$B$21)</f>
        <v>0</v>
      </c>
      <c r="I206" s="45">
        <f>SUMIFS(ローデータ!$P$12:$P$1011,ローデータ!$B$12:$B$1011,1,ローデータ!$I$12:$I$1011,$B$14,ローデータ!$J$12:$J$1011,C206,ローデータ!$K$12:$K$1011,$B$21)</f>
        <v>0</v>
      </c>
      <c r="J206" s="45">
        <f>SUMIFS(ローデータ!$Q$12:$Q$1011,ローデータ!$B$12:$B$1011,1,ローデータ!$I$12:$I$1011,$B$14,ローデータ!$J$12:$J$1011,C206,ローデータ!$K$12:$K$1011,$B$21)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43">
        <v>9</v>
      </c>
      <c r="D207" s="368" t="s">
        <v>82</v>
      </c>
      <c r="E207" s="369"/>
      <c r="F207" s="82">
        <f>SUMIFS(ローデータ!$M$12:$M$1011,ローデータ!$B$12:$B$1011,1,ローデータ!$I$12:$I$1011,$B$14,ローデータ!$J$12:$J$1011,C207,ローデータ!$K$12:$K$1011,$B$21)</f>
        <v>0</v>
      </c>
      <c r="G207" s="45">
        <f>SUMIFS(ローデータ!$N$12:$N$1011,ローデータ!$B$12:$B$1011,1,ローデータ!$I$12:$I$1011,$B$14,ローデータ!$J$12:$J$1011,C207,ローデータ!$K$12:$K$1011,$B$21)</f>
        <v>0</v>
      </c>
      <c r="H207" s="45">
        <f>SUMIFS(ローデータ!$O$12:$O$1011,ローデータ!$B$12:$B$1011,1,ローデータ!$I$12:$I$1011,$B$14,ローデータ!$J$12:$J$1011,C207,ローデータ!$K$12:$K$1011,$B$21)</f>
        <v>0</v>
      </c>
      <c r="I207" s="45">
        <f>SUMIFS(ローデータ!$P$12:$P$1011,ローデータ!$B$12:$B$1011,1,ローデータ!$I$12:$I$1011,$B$14,ローデータ!$J$12:$J$1011,C207,ローデータ!$K$12:$K$1011,$B$21)</f>
        <v>0</v>
      </c>
      <c r="J207" s="45">
        <f>SUMIFS(ローデータ!$Q$12:$Q$1011,ローデータ!$B$12:$B$1011,1,ローデータ!$I$12:$I$1011,$B$14,ローデータ!$J$12:$J$1011,C207,ローデータ!$K$12:$K$1011,$B$21)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43">
        <v>10</v>
      </c>
      <c r="D208" s="368" t="s">
        <v>111</v>
      </c>
      <c r="E208" s="369"/>
      <c r="F208" s="82">
        <f>SUMIFS(ローデータ!$M$12:$M$1011,ローデータ!$B$12:$B$1011,1,ローデータ!$I$12:$I$1011,$B$14,ローデータ!$J$12:$J$1011,C208,ローデータ!$K$12:$K$1011,$B$21)</f>
        <v>0</v>
      </c>
      <c r="G208" s="45">
        <f>SUMIFS(ローデータ!$N$12:$N$1011,ローデータ!$B$12:$B$1011,1,ローデータ!$I$12:$I$1011,$B$14,ローデータ!$J$12:$J$1011,C208,ローデータ!$K$12:$K$1011,$B$21)</f>
        <v>0</v>
      </c>
      <c r="H208" s="45">
        <f>SUMIFS(ローデータ!$O$12:$O$1011,ローデータ!$B$12:$B$1011,1,ローデータ!$I$12:$I$1011,$B$14,ローデータ!$J$12:$J$1011,C208,ローデータ!$K$12:$K$1011,$B$21)</f>
        <v>0</v>
      </c>
      <c r="I208" s="45">
        <f>SUMIFS(ローデータ!$P$12:$P$1011,ローデータ!$B$12:$B$1011,1,ローデータ!$I$12:$I$1011,$B$14,ローデータ!$J$12:$J$1011,C208,ローデータ!$K$12:$K$1011,$B$21)</f>
        <v>0</v>
      </c>
      <c r="J208" s="45">
        <f>SUMIFS(ローデータ!$Q$12:$Q$1011,ローデータ!$B$12:$B$1011,1,ローデータ!$I$12:$I$1011,$B$14,ローデータ!$J$12:$J$1011,C208,ローデータ!$K$12:$K$1011,$B$21)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43">
        <v>11</v>
      </c>
      <c r="D209" s="368" t="s">
        <v>83</v>
      </c>
      <c r="E209" s="369"/>
      <c r="F209" s="82">
        <f>SUMIFS(ローデータ!$M$12:$M$1011,ローデータ!$B$12:$B$1011,1,ローデータ!$I$12:$I$1011,$B$14,ローデータ!$J$12:$J$1011,C209,ローデータ!$K$12:$K$1011,$B$21)</f>
        <v>0</v>
      </c>
      <c r="G209" s="45">
        <f>SUMIFS(ローデータ!$N$12:$N$1011,ローデータ!$B$12:$B$1011,1,ローデータ!$I$12:$I$1011,$B$14,ローデータ!$J$12:$J$1011,C209,ローデータ!$K$12:$K$1011,$B$21)</f>
        <v>0</v>
      </c>
      <c r="H209" s="45">
        <f>SUMIFS(ローデータ!$O$12:$O$1011,ローデータ!$B$12:$B$1011,1,ローデータ!$I$12:$I$1011,$B$14,ローデータ!$J$12:$J$1011,C209,ローデータ!$K$12:$K$1011,$B$21)</f>
        <v>0</v>
      </c>
      <c r="I209" s="45">
        <f>SUMIFS(ローデータ!$P$12:$P$1011,ローデータ!$B$12:$B$1011,1,ローデータ!$I$12:$I$1011,$B$14,ローデータ!$J$12:$J$1011,C209,ローデータ!$K$12:$K$1011,$B$21)</f>
        <v>0</v>
      </c>
      <c r="J209" s="45">
        <f>SUMIFS(ローデータ!$Q$12:$Q$1011,ローデータ!$B$12:$B$1011,1,ローデータ!$I$12:$I$1011,$B$14,ローデータ!$J$12:$J$1011,C209,ローデータ!$K$12:$K$1011,$B$21)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9</v>
      </c>
      <c r="G210" s="82">
        <f t="shared" ref="G210:I210" si="19">SUM(G198:G209)</f>
        <v>29</v>
      </c>
      <c r="H210" s="82">
        <f>SUM(H198:H209)</f>
        <v>4</v>
      </c>
      <c r="I210" s="82">
        <f t="shared" si="19"/>
        <v>0</v>
      </c>
      <c r="J210" s="82">
        <f>SUM(J198:J209)</f>
        <v>0</v>
      </c>
      <c r="K210" s="105">
        <f t="shared" si="18"/>
        <v>42</v>
      </c>
      <c r="L210" s="9"/>
    </row>
    <row r="211" spans="1:18" ht="14.1" customHeight="1" x14ac:dyDescent="0.15">
      <c r="A211" s="151" t="s">
        <v>161</v>
      </c>
      <c r="B211" s="38" t="s">
        <v>219</v>
      </c>
      <c r="C211" s="151"/>
      <c r="D211" s="151"/>
      <c r="E211" s="15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2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40">
        <v>1</v>
      </c>
      <c r="G214" s="140">
        <v>2</v>
      </c>
      <c r="H214" s="14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46" t="s">
        <v>67</v>
      </c>
      <c r="G215" s="146" t="s">
        <v>66</v>
      </c>
      <c r="H215" s="146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COUNTIFS(ローデータ!$B$12:$B$1011,1,ローデータ!$I$12:$I$1011,$C$14,ローデータ!$K$12:$K$1011,$D$21,ローデータ!$S$12:$S$1011,F214)</f>
        <v>15</v>
      </c>
      <c r="G216" s="45">
        <f>COUNTIFS(ローデータ!$B$12:$B$1011,1,ローデータ!$I$12:$I$1011,$C$14,ローデータ!$K$12:$K$1011,$D$21,ローデータ!$S$12:$S$1011,G214)</f>
        <v>1</v>
      </c>
      <c r="H216" s="45">
        <f>COUNTIFS(ローデータ!$B$12:$B$1011,1,ローデータ!$I$12:$I$1011,$C$14,ローデータ!$K$12:$K$1011,$D$21,ローデータ!$S$12:$S$1011,H214)</f>
        <v>1</v>
      </c>
      <c r="I216" s="45">
        <f>SUM(F216:H216)</f>
        <v>17</v>
      </c>
    </row>
    <row r="217" spans="1:18" ht="14.1" customHeight="1" x14ac:dyDescent="0.15">
      <c r="A217" s="371"/>
      <c r="B217" s="376" t="s">
        <v>86</v>
      </c>
      <c r="C217" s="143">
        <v>1</v>
      </c>
      <c r="D217" s="368" t="s">
        <v>75</v>
      </c>
      <c r="E217" s="369"/>
      <c r="F217" s="45">
        <f>COUNTIFS(ローデータ!$B$12:$B$1011,1,ローデータ!$I$12:$I$1011,$B$14,ローデータ!$J$12:$J$1011,C217,ローデータ!$K$12:$K$1011,$D$21,ローデータ!$S$12:$S$1011,$F$214)</f>
        <v>0</v>
      </c>
      <c r="G217" s="45">
        <f>COUNTIFS(ローデータ!$B$12:$B$1011,1,ローデータ!$I$12:$I$1011,$B$14,ローデータ!$J$12:$J$1011,C217,ローデータ!$K$12:$K$1011,$D$21,ローデータ!$S$12:$S$1011,$G$214)</f>
        <v>0</v>
      </c>
      <c r="H217" s="45">
        <f>COUNTIFS(ローデータ!$B$12:$B$1011,1,ローデータ!$I$12:$I$1011,$B$14,ローデータ!$J$12:$J$1011,C217,ローデータ!$K$12:$K$1011,$D$21,ローデータ!$S$12:$S$1011,$H$214)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43">
        <v>2</v>
      </c>
      <c r="D218" s="368" t="s">
        <v>76</v>
      </c>
      <c r="E218" s="369"/>
      <c r="F218" s="45">
        <f>COUNTIFS(ローデータ!$B$12:$B$1011,1,ローデータ!$I$12:$I$1011,$B$14,ローデータ!$J$12:$J$1011,C218,ローデータ!$K$12:$K$1011,$D$21,ローデータ!$S$12:$S$1011,$F$214)</f>
        <v>0</v>
      </c>
      <c r="G218" s="45">
        <f>COUNTIFS(ローデータ!$B$12:$B$1011,1,ローデータ!$I$12:$I$1011,$B$14,ローデータ!$J$12:$J$1011,C218,ローデータ!$K$12:$K$1011,$D$21,ローデータ!$S$12:$S$1011,$G$214)</f>
        <v>0</v>
      </c>
      <c r="H218" s="45">
        <f>COUNTIFS(ローデータ!$B$12:$B$1011,1,ローデータ!$I$12:$I$1011,$B$14,ローデータ!$J$12:$J$1011,C218,ローデータ!$K$12:$K$1011,$D$21,ローデータ!$S$12:$S$1011,$H$214)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43">
        <v>3</v>
      </c>
      <c r="D219" s="368" t="s">
        <v>77</v>
      </c>
      <c r="E219" s="369"/>
      <c r="F219" s="45">
        <f>COUNTIFS(ローデータ!$B$12:$B$1011,1,ローデータ!$I$12:$I$1011,$B$14,ローデータ!$J$12:$J$1011,C219,ローデータ!$K$12:$K$1011,$D$21,ローデータ!$S$12:$S$1011,$F$214)</f>
        <v>0</v>
      </c>
      <c r="G219" s="45">
        <f>COUNTIFS(ローデータ!$B$12:$B$1011,1,ローデータ!$I$12:$I$1011,$B$14,ローデータ!$J$12:$J$1011,C219,ローデータ!$K$12:$K$1011,$D$21,ローデータ!$S$12:$S$1011,$G$214)</f>
        <v>0</v>
      </c>
      <c r="H219" s="45">
        <f>COUNTIFS(ローデータ!$B$12:$B$1011,1,ローデータ!$I$12:$I$1011,$B$14,ローデータ!$J$12:$J$1011,C219,ローデータ!$K$12:$K$1011,$D$21,ローデータ!$S$12:$S$1011,$H$214)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43">
        <v>4</v>
      </c>
      <c r="D220" s="368" t="s">
        <v>110</v>
      </c>
      <c r="E220" s="369"/>
      <c r="F220" s="45">
        <f>COUNTIFS(ローデータ!$B$12:$B$1011,1,ローデータ!$I$12:$I$1011,$B$14,ローデータ!$J$12:$J$1011,C220,ローデータ!$K$12:$K$1011,$D$21,ローデータ!$S$12:$S$1011,$F$214)</f>
        <v>0</v>
      </c>
      <c r="G220" s="45">
        <f>COUNTIFS(ローデータ!$B$12:$B$1011,1,ローデータ!$I$12:$I$1011,$B$14,ローデータ!$J$12:$J$1011,C220,ローデータ!$K$12:$K$1011,$D$21,ローデータ!$S$12:$S$1011,$G$214)</f>
        <v>0</v>
      </c>
      <c r="H220" s="45">
        <f>COUNTIFS(ローデータ!$B$12:$B$1011,1,ローデータ!$I$12:$I$1011,$B$14,ローデータ!$J$12:$J$1011,C220,ローデータ!$K$12:$K$1011,$D$21,ローデータ!$S$12:$S$1011,$H$214)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43">
        <v>5</v>
      </c>
      <c r="D221" s="368" t="s">
        <v>78</v>
      </c>
      <c r="E221" s="369"/>
      <c r="F221" s="45">
        <f>COUNTIFS(ローデータ!$B$12:$B$1011,1,ローデータ!$I$12:$I$1011,$B$14,ローデータ!$J$12:$J$1011,C221,ローデータ!$K$12:$K$1011,$D$21,ローデータ!$S$12:$S$1011,$F$214)</f>
        <v>0</v>
      </c>
      <c r="G221" s="45">
        <f>COUNTIFS(ローデータ!$B$12:$B$1011,1,ローデータ!$I$12:$I$1011,$B$14,ローデータ!$J$12:$J$1011,C221,ローデータ!$K$12:$K$1011,$D$21,ローデータ!$S$12:$S$1011,$G$214)</f>
        <v>0</v>
      </c>
      <c r="H221" s="45">
        <f>COUNTIFS(ローデータ!$B$12:$B$1011,1,ローデータ!$I$12:$I$1011,$B$14,ローデータ!$J$12:$J$1011,C221,ローデータ!$K$12:$K$1011,$D$21,ローデータ!$S$12:$S$1011,$H$214)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43">
        <v>6</v>
      </c>
      <c r="D222" s="368" t="s">
        <v>79</v>
      </c>
      <c r="E222" s="369"/>
      <c r="F222" s="45">
        <f>COUNTIFS(ローデータ!$B$12:$B$1011,1,ローデータ!$I$12:$I$1011,$B$14,ローデータ!$J$12:$J$1011,C222,ローデータ!$K$12:$K$1011,$D$21,ローデータ!$S$12:$S$1011,$F$214)</f>
        <v>0</v>
      </c>
      <c r="G222" s="45">
        <f>COUNTIFS(ローデータ!$B$12:$B$1011,1,ローデータ!$I$12:$I$1011,$B$14,ローデータ!$J$12:$J$1011,C222,ローデータ!$K$12:$K$1011,$D$21,ローデータ!$S$12:$S$1011,$G$214)</f>
        <v>0</v>
      </c>
      <c r="H222" s="45">
        <f>COUNTIFS(ローデータ!$B$12:$B$1011,1,ローデータ!$I$12:$I$1011,$B$14,ローデータ!$J$12:$J$1011,C222,ローデータ!$K$12:$K$1011,$D$21,ローデータ!$S$12:$S$1011,$H$214)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43">
        <v>7</v>
      </c>
      <c r="D223" s="368" t="s">
        <v>80</v>
      </c>
      <c r="E223" s="369"/>
      <c r="F223" s="45">
        <f>COUNTIFS(ローデータ!$B$12:$B$1011,1,ローデータ!$I$12:$I$1011,$B$14,ローデータ!$J$12:$J$1011,C223,ローデータ!$K$12:$K$1011,$D$21,ローデータ!$S$12:$S$1011,$F$214)</f>
        <v>0</v>
      </c>
      <c r="G223" s="45">
        <f>COUNTIFS(ローデータ!$B$12:$B$1011,1,ローデータ!$I$12:$I$1011,$B$14,ローデータ!$J$12:$J$1011,C223,ローデータ!$K$12:$K$1011,$D$21,ローデータ!$S$12:$S$1011,$G$214)</f>
        <v>0</v>
      </c>
      <c r="H223" s="45">
        <f>COUNTIFS(ローデータ!$B$12:$B$1011,1,ローデータ!$I$12:$I$1011,$B$14,ローデータ!$J$12:$J$1011,C223,ローデータ!$K$12:$K$1011,$D$21,ローデータ!$S$12:$S$1011,$H$214)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43">
        <v>8</v>
      </c>
      <c r="D224" s="368" t="s">
        <v>81</v>
      </c>
      <c r="E224" s="369"/>
      <c r="F224" s="45">
        <f>COUNTIFS(ローデータ!$B$12:$B$1011,1,ローデータ!$I$12:$I$1011,$B$14,ローデータ!$J$12:$J$1011,C224,ローデータ!$K$12:$K$1011,$D$21,ローデータ!$S$12:$S$1011,$F$214)</f>
        <v>0</v>
      </c>
      <c r="G224" s="45">
        <f>COUNTIFS(ローデータ!$B$12:$B$1011,1,ローデータ!$I$12:$I$1011,$B$14,ローデータ!$J$12:$J$1011,C224,ローデータ!$K$12:$K$1011,$D$21,ローデータ!$S$12:$S$1011,$G$214)</f>
        <v>0</v>
      </c>
      <c r="H224" s="45">
        <f>COUNTIFS(ローデータ!$B$12:$B$1011,1,ローデータ!$I$12:$I$1011,$B$14,ローデータ!$J$12:$J$1011,C224,ローデータ!$K$12:$K$1011,$D$21,ローデータ!$S$12:$S$1011,$H$214)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43">
        <v>9</v>
      </c>
      <c r="D225" s="368" t="s">
        <v>82</v>
      </c>
      <c r="E225" s="369"/>
      <c r="F225" s="45">
        <f>COUNTIFS(ローデータ!$B$12:$B$1011,1,ローデータ!$I$12:$I$1011,$B$14,ローデータ!$J$12:$J$1011,C225,ローデータ!$K$12:$K$1011,$D$21,ローデータ!$S$12:$S$1011,$F$214)</f>
        <v>0</v>
      </c>
      <c r="G225" s="45">
        <f>COUNTIFS(ローデータ!$B$12:$B$1011,1,ローデータ!$I$12:$I$1011,$B$14,ローデータ!$J$12:$J$1011,C225,ローデータ!$K$12:$K$1011,$D$21,ローデータ!$S$12:$S$1011,$G$214)</f>
        <v>0</v>
      </c>
      <c r="H225" s="45">
        <f>COUNTIFS(ローデータ!$B$12:$B$1011,1,ローデータ!$I$12:$I$1011,$B$14,ローデータ!$J$12:$J$1011,C225,ローデータ!$K$12:$K$1011,$D$21,ローデータ!$S$12:$S$1011,$H$214)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43">
        <v>10</v>
      </c>
      <c r="D226" s="368" t="s">
        <v>111</v>
      </c>
      <c r="E226" s="369"/>
      <c r="F226" s="45">
        <f>COUNTIFS(ローデータ!$B$12:$B$1011,1,ローデータ!$I$12:$I$1011,$B$14,ローデータ!$J$12:$J$1011,C226,ローデータ!$K$12:$K$1011,$D$21,ローデータ!$S$12:$S$1011,$F$214)</f>
        <v>0</v>
      </c>
      <c r="G226" s="45">
        <f>COUNTIFS(ローデータ!$B$12:$B$1011,1,ローデータ!$I$12:$I$1011,$B$14,ローデータ!$J$12:$J$1011,C226,ローデータ!$K$12:$K$1011,$D$21,ローデータ!$S$12:$S$1011,$G$214)</f>
        <v>0</v>
      </c>
      <c r="H226" s="45">
        <f>COUNTIFS(ローデータ!$B$12:$B$1011,1,ローデータ!$I$12:$I$1011,$B$14,ローデータ!$J$12:$J$1011,C226,ローデータ!$K$12:$K$1011,$D$21,ローデータ!$S$12:$S$1011,$H$214)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43">
        <v>11</v>
      </c>
      <c r="D227" s="368" t="s">
        <v>83</v>
      </c>
      <c r="E227" s="369"/>
      <c r="F227" s="45">
        <f>COUNTIFS(ローデータ!$B$12:$B$1011,1,ローデータ!$I$12:$I$1011,$B$14,ローデータ!$J$12:$J$1011,C227,ローデータ!$K$12:$K$1011,$D$21,ローデータ!$S$12:$S$1011,$F$214)</f>
        <v>0</v>
      </c>
      <c r="G227" s="45">
        <f>COUNTIFS(ローデータ!$B$12:$B$1011,1,ローデータ!$I$12:$I$1011,$B$14,ローデータ!$J$12:$J$1011,C227,ローデータ!$K$12:$K$1011,$D$21,ローデータ!$S$12:$S$1011,$G$214)</f>
        <v>0</v>
      </c>
      <c r="H227" s="45">
        <f>COUNTIFS(ローデータ!$B$12:$B$1011,1,ローデータ!$I$12:$I$1011,$B$14,ローデータ!$J$12:$J$1011,C227,ローデータ!$K$12:$K$1011,$D$21,ローデータ!$S$12:$S$1011,$H$214)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15</v>
      </c>
      <c r="G228" s="45">
        <f>SUM(G216:G227)</f>
        <v>1</v>
      </c>
      <c r="H228" s="45">
        <f>SUM(H216:H227)</f>
        <v>1</v>
      </c>
      <c r="I228" s="45">
        <f t="shared" si="20"/>
        <v>17</v>
      </c>
    </row>
    <row r="229" spans="1:14" ht="14.1" customHeight="1" x14ac:dyDescent="0.15">
      <c r="A229" s="151"/>
      <c r="B229" s="151"/>
      <c r="C229" s="151"/>
      <c r="D229" s="151"/>
      <c r="E229" s="151"/>
      <c r="F229" s="9"/>
      <c r="G229" s="9"/>
      <c r="H229" s="9"/>
      <c r="I229" s="9"/>
    </row>
    <row r="230" spans="1:14" ht="14.1" customHeight="1" x14ac:dyDescent="0.15">
      <c r="A230" s="152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SUMIFS(ローデータ!T12:T1011,ローデータ!$B$12:$B$1011,1,ローデータ!$I$12:$I$1011,$C$14,ローデータ!$K$12:$K$1011,$D$21)</f>
        <v>2</v>
      </c>
      <c r="G234" s="77">
        <f>SUMIFS(ローデータ!U12:U1011,ローデータ!$B$12:$B$1011,1,ローデータ!$I$12:$I$1011,$C$14,ローデータ!$K$12:$K$1011,$D$21)</f>
        <v>12</v>
      </c>
      <c r="H234" s="77">
        <f>SUMIFS(ローデータ!V12:V1011,ローデータ!$B$12:$B$1011,1,ローデータ!$I$12:$I$1011,$C$14,ローデータ!$K$12:$K$1011,$D$21)</f>
        <v>4</v>
      </c>
      <c r="I234" s="77">
        <f>SUMIFS(ローデータ!W12:W1011,ローデータ!$B$12:$B$1011,1,ローデータ!$I$12:$I$1011,$C$14,ローデータ!$K$12:$K$1011,$D$21)</f>
        <v>2</v>
      </c>
      <c r="J234" s="77">
        <f>SUMIFS(ローデータ!X12:X1011,ローデータ!$B$12:$B$1011,1,ローデータ!$I$12:$I$1011,$C$14,ローデータ!$K$12:$K$1011,$D$21)</f>
        <v>3</v>
      </c>
      <c r="K234" s="77">
        <f>SUMIFS(ローデータ!Y12:Y1011,ローデータ!$B$12:$B$1011,1,ローデータ!$I$12:$I$1011,$C$14,ローデータ!$K$12:$K$1011,$D$21)</f>
        <v>3</v>
      </c>
      <c r="L234" s="77">
        <f>SUMIFS(ローデータ!Z12:Z1011,ローデータ!$B$12:$B$1011,1,ローデータ!$I$12:$I$1011,$C$14,ローデータ!$K$12:$K$1011,$D$21)</f>
        <v>0</v>
      </c>
      <c r="M234" s="45">
        <f t="shared" ref="M234:M246" si="21">SUM(F234:L234)</f>
        <v>26</v>
      </c>
    </row>
    <row r="235" spans="1:14" ht="14.1" customHeight="1" x14ac:dyDescent="0.15">
      <c r="A235" s="371"/>
      <c r="B235" s="376" t="s">
        <v>86</v>
      </c>
      <c r="C235" s="143">
        <v>1</v>
      </c>
      <c r="D235" s="368" t="s">
        <v>75</v>
      </c>
      <c r="E235" s="369"/>
      <c r="F235" s="82">
        <f>SUMIFS(ローデータ!$T$12:$T$1011,ローデータ!$B$12:$B$1011,1,ローデータ!$I$12:$I$1011,$B$14,ローデータ!$J$12:$J$1011,C235,ローデータ!$K$12:$K$1011,$D$21)</f>
        <v>0</v>
      </c>
      <c r="G235" s="82">
        <f>SUMIFS(ローデータ!$U$12:$U$1011,ローデータ!$B$12:$B$1011,1,ローデータ!$I$12:$I$1011,$B$14,ローデータ!$J$12:$J$1011,C235,ローデータ!$K$12:$K$1011,$D$21)</f>
        <v>0</v>
      </c>
      <c r="H235" s="82">
        <f>SUMIFS(ローデータ!$V$12:$V$1011,ローデータ!$B$12:$B$1011,1,ローデータ!$I$12:$I$1011,$B$14,ローデータ!$J$12:$J$1011,C235,ローデータ!$K$12:$K$1011,$D$21)</f>
        <v>0</v>
      </c>
      <c r="I235" s="82">
        <f>SUMIFS(ローデータ!$W$12:$W$1011,ローデータ!$B$12:$B$1011,1,ローデータ!$I$12:$I$1011,$B$14,ローデータ!$J$12:$J$1011,C235,ローデータ!$K$12:$K$1011,$D$21)</f>
        <v>0</v>
      </c>
      <c r="J235" s="82">
        <f>SUMIFS(ローデータ!$X$12:$X$1011,ローデータ!$B$12:$B$1011,1,ローデータ!$I$12:$I$1011,$B$14,ローデータ!$J$12:$J$1011,C235,ローデータ!$K$12:$K$1011,$D$21)</f>
        <v>0</v>
      </c>
      <c r="K235" s="82">
        <f>SUMIFS(ローデータ!$Y$12:$Y$1011,ローデータ!$B$12:$B$1011,1,ローデータ!$I$12:$I$1011,$B$14,ローデータ!$J$12:$J$1011,C235,ローデータ!$K$12:$K$1011,$D$21)</f>
        <v>0</v>
      </c>
      <c r="L235" s="82">
        <f>SUMIFS(ローデータ!$Z$12:$Z$1011,ローデータ!$B$12:$B$1011,1,ローデータ!$I$12:$I$1011,$B$14,ローデータ!$J$12:$J$1011,C235,ローデータ!$K$12:$K$1011,$D$21)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43">
        <v>2</v>
      </c>
      <c r="D236" s="368" t="s">
        <v>76</v>
      </c>
      <c r="E236" s="369"/>
      <c r="F236" s="82">
        <f>SUMIFS(ローデータ!$T$12:$T$1011,ローデータ!$B$12:$B$1011,1,ローデータ!$I$12:$I$1011,$B$14,ローデータ!$J$12:$J$1011,C236,ローデータ!$K$12:$K$1011,$D$21)</f>
        <v>0</v>
      </c>
      <c r="G236" s="82">
        <f>SUMIFS(ローデータ!$U$12:$U$1011,ローデータ!$B$12:$B$1011,1,ローデータ!$I$12:$I$1011,$B$14,ローデータ!$J$12:$J$1011,C236,ローデータ!$K$12:$K$1011,$D$21)</f>
        <v>0</v>
      </c>
      <c r="H236" s="82">
        <f>SUMIFS(ローデータ!$V$12:$V$1011,ローデータ!$B$12:$B$1011,1,ローデータ!$I$12:$I$1011,$B$14,ローデータ!$J$12:$J$1011,C236,ローデータ!$K$12:$K$1011,$D$21)</f>
        <v>0</v>
      </c>
      <c r="I236" s="82">
        <f>SUMIFS(ローデータ!$W$12:$W$1011,ローデータ!$B$12:$B$1011,1,ローデータ!$I$12:$I$1011,$B$14,ローデータ!$J$12:$J$1011,C236,ローデータ!$K$12:$K$1011,$D$21)</f>
        <v>0</v>
      </c>
      <c r="J236" s="82">
        <f>SUMIFS(ローデータ!$X$12:$X$1011,ローデータ!$B$12:$B$1011,1,ローデータ!$I$12:$I$1011,$B$14,ローデータ!$J$12:$J$1011,C236,ローデータ!$K$12:$K$1011,$D$21)</f>
        <v>0</v>
      </c>
      <c r="K236" s="82">
        <f>SUMIFS(ローデータ!$Y$12:$Y$1011,ローデータ!$B$12:$B$1011,1,ローデータ!$I$12:$I$1011,$B$14,ローデータ!$J$12:$J$1011,C236,ローデータ!$K$12:$K$1011,$D$21)</f>
        <v>0</v>
      </c>
      <c r="L236" s="82">
        <f>SUMIFS(ローデータ!$Z$12:$Z$1011,ローデータ!$B$12:$B$1011,1,ローデータ!$I$12:$I$1011,$B$14,ローデータ!$J$12:$J$1011,C236,ローデータ!$K$12:$K$1011,$D$21)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43">
        <v>3</v>
      </c>
      <c r="D237" s="368" t="s">
        <v>77</v>
      </c>
      <c r="E237" s="369"/>
      <c r="F237" s="82">
        <f>SUMIFS(ローデータ!$T$12:$T$1011,ローデータ!$B$12:$B$1011,1,ローデータ!$I$12:$I$1011,$B$14,ローデータ!$J$12:$J$1011,C237,ローデータ!$K$12:$K$1011,$D$21)</f>
        <v>0</v>
      </c>
      <c r="G237" s="82">
        <f>SUMIFS(ローデータ!$U$12:$U$1011,ローデータ!$B$12:$B$1011,1,ローデータ!$I$12:$I$1011,$B$14,ローデータ!$J$12:$J$1011,C237,ローデータ!$K$12:$K$1011,$D$21)</f>
        <v>0</v>
      </c>
      <c r="H237" s="82">
        <f>SUMIFS(ローデータ!$V$12:$V$1011,ローデータ!$B$12:$B$1011,1,ローデータ!$I$12:$I$1011,$B$14,ローデータ!$J$12:$J$1011,C237,ローデータ!$K$12:$K$1011,$D$21)</f>
        <v>0</v>
      </c>
      <c r="I237" s="82">
        <f>SUMIFS(ローデータ!$W$12:$W$1011,ローデータ!$B$12:$B$1011,1,ローデータ!$I$12:$I$1011,$B$14,ローデータ!$J$12:$J$1011,C237,ローデータ!$K$12:$K$1011,$D$21)</f>
        <v>0</v>
      </c>
      <c r="J237" s="82">
        <f>SUMIFS(ローデータ!$X$12:$X$1011,ローデータ!$B$12:$B$1011,1,ローデータ!$I$12:$I$1011,$B$14,ローデータ!$J$12:$J$1011,C237,ローデータ!$K$12:$K$1011,$D$21)</f>
        <v>0</v>
      </c>
      <c r="K237" s="82">
        <f>SUMIFS(ローデータ!$Y$12:$Y$1011,ローデータ!$B$12:$B$1011,1,ローデータ!$I$12:$I$1011,$B$14,ローデータ!$J$12:$J$1011,C237,ローデータ!$K$12:$K$1011,$D$21)</f>
        <v>0</v>
      </c>
      <c r="L237" s="82">
        <f>SUMIFS(ローデータ!$Z$12:$Z$1011,ローデータ!$B$12:$B$1011,1,ローデータ!$I$12:$I$1011,$B$14,ローデータ!$J$12:$J$1011,C237,ローデータ!$K$12:$K$1011,$D$21)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43">
        <v>4</v>
      </c>
      <c r="D238" s="368" t="s">
        <v>110</v>
      </c>
      <c r="E238" s="369"/>
      <c r="F238" s="82">
        <f>SUMIFS(ローデータ!$T$12:$T$1011,ローデータ!$B$12:$B$1011,1,ローデータ!$I$12:$I$1011,$B$14,ローデータ!$J$12:$J$1011,C238,ローデータ!$K$12:$K$1011,$D$21)</f>
        <v>0</v>
      </c>
      <c r="G238" s="82">
        <f>SUMIFS(ローデータ!$U$12:$U$1011,ローデータ!$B$12:$B$1011,1,ローデータ!$I$12:$I$1011,$B$14,ローデータ!$J$12:$J$1011,C238,ローデータ!$K$12:$K$1011,$D$21)</f>
        <v>0</v>
      </c>
      <c r="H238" s="82">
        <f>SUMIFS(ローデータ!$V$12:$V$1011,ローデータ!$B$12:$B$1011,1,ローデータ!$I$12:$I$1011,$B$14,ローデータ!$J$12:$J$1011,C238,ローデータ!$K$12:$K$1011,$D$21)</f>
        <v>0</v>
      </c>
      <c r="I238" s="82">
        <f>SUMIFS(ローデータ!$W$12:$W$1011,ローデータ!$B$12:$B$1011,1,ローデータ!$I$12:$I$1011,$B$14,ローデータ!$J$12:$J$1011,C238,ローデータ!$K$12:$K$1011,$D$21)</f>
        <v>0</v>
      </c>
      <c r="J238" s="82">
        <f>SUMIFS(ローデータ!$X$12:$X$1011,ローデータ!$B$12:$B$1011,1,ローデータ!$I$12:$I$1011,$B$14,ローデータ!$J$12:$J$1011,C238,ローデータ!$K$12:$K$1011,$D$21)</f>
        <v>0</v>
      </c>
      <c r="K238" s="82">
        <f>SUMIFS(ローデータ!$Y$12:$Y$1011,ローデータ!$B$12:$B$1011,1,ローデータ!$I$12:$I$1011,$B$14,ローデータ!$J$12:$J$1011,C238,ローデータ!$K$12:$K$1011,$D$21)</f>
        <v>0</v>
      </c>
      <c r="L238" s="82">
        <f>SUMIFS(ローデータ!$Z$12:$Z$1011,ローデータ!$B$12:$B$1011,1,ローデータ!$I$12:$I$1011,$B$14,ローデータ!$J$12:$J$1011,C238,ローデータ!$K$12:$K$1011,$D$21)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43">
        <v>5</v>
      </c>
      <c r="D239" s="368" t="s">
        <v>78</v>
      </c>
      <c r="E239" s="369"/>
      <c r="F239" s="82">
        <f>SUMIFS(ローデータ!$T$12:$T$1011,ローデータ!$B$12:$B$1011,1,ローデータ!$I$12:$I$1011,$B$14,ローデータ!$J$12:$J$1011,C239,ローデータ!$K$12:$K$1011,$D$21)</f>
        <v>0</v>
      </c>
      <c r="G239" s="82">
        <f>SUMIFS(ローデータ!$U$12:$U$1011,ローデータ!$B$12:$B$1011,1,ローデータ!$I$12:$I$1011,$B$14,ローデータ!$J$12:$J$1011,C239,ローデータ!$K$12:$K$1011,$D$21)</f>
        <v>0</v>
      </c>
      <c r="H239" s="82">
        <f>SUMIFS(ローデータ!$V$12:$V$1011,ローデータ!$B$12:$B$1011,1,ローデータ!$I$12:$I$1011,$B$14,ローデータ!$J$12:$J$1011,C239,ローデータ!$K$12:$K$1011,$D$21)</f>
        <v>0</v>
      </c>
      <c r="I239" s="82">
        <f>SUMIFS(ローデータ!$W$12:$W$1011,ローデータ!$B$12:$B$1011,1,ローデータ!$I$12:$I$1011,$B$14,ローデータ!$J$12:$J$1011,C239,ローデータ!$K$12:$K$1011,$D$21)</f>
        <v>0</v>
      </c>
      <c r="J239" s="82">
        <f>SUMIFS(ローデータ!$X$12:$X$1011,ローデータ!$B$12:$B$1011,1,ローデータ!$I$12:$I$1011,$B$14,ローデータ!$J$12:$J$1011,C239,ローデータ!$K$12:$K$1011,$D$21)</f>
        <v>0</v>
      </c>
      <c r="K239" s="82">
        <f>SUMIFS(ローデータ!$Y$12:$Y$1011,ローデータ!$B$12:$B$1011,1,ローデータ!$I$12:$I$1011,$B$14,ローデータ!$J$12:$J$1011,C239,ローデータ!$K$12:$K$1011,$D$21)</f>
        <v>0</v>
      </c>
      <c r="L239" s="82">
        <f>SUMIFS(ローデータ!$Z$12:$Z$1011,ローデータ!$B$12:$B$1011,1,ローデータ!$I$12:$I$1011,$B$14,ローデータ!$J$12:$J$1011,C239,ローデータ!$K$12:$K$1011,$D$21)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43">
        <v>6</v>
      </c>
      <c r="D240" s="368" t="s">
        <v>79</v>
      </c>
      <c r="E240" s="369"/>
      <c r="F240" s="82">
        <f>SUMIFS(ローデータ!$T$12:$T$1011,ローデータ!$B$12:$B$1011,1,ローデータ!$I$12:$I$1011,$B$14,ローデータ!$J$12:$J$1011,C240,ローデータ!$K$12:$K$1011,$D$21)</f>
        <v>0</v>
      </c>
      <c r="G240" s="82">
        <f>SUMIFS(ローデータ!$U$12:$U$1011,ローデータ!$B$12:$B$1011,1,ローデータ!$I$12:$I$1011,$B$14,ローデータ!$J$12:$J$1011,C240,ローデータ!$K$12:$K$1011,$D$21)</f>
        <v>0</v>
      </c>
      <c r="H240" s="82">
        <f>SUMIFS(ローデータ!$V$12:$V$1011,ローデータ!$B$12:$B$1011,1,ローデータ!$I$12:$I$1011,$B$14,ローデータ!$J$12:$J$1011,C240,ローデータ!$K$12:$K$1011,$D$21)</f>
        <v>0</v>
      </c>
      <c r="I240" s="82">
        <f>SUMIFS(ローデータ!$W$12:$W$1011,ローデータ!$B$12:$B$1011,1,ローデータ!$I$12:$I$1011,$B$14,ローデータ!$J$12:$J$1011,C240,ローデータ!$K$12:$K$1011,$D$21)</f>
        <v>0</v>
      </c>
      <c r="J240" s="82">
        <f>SUMIFS(ローデータ!$X$12:$X$1011,ローデータ!$B$12:$B$1011,1,ローデータ!$I$12:$I$1011,$B$14,ローデータ!$J$12:$J$1011,C240,ローデータ!$K$12:$K$1011,$D$21)</f>
        <v>0</v>
      </c>
      <c r="K240" s="82">
        <f>SUMIFS(ローデータ!$Y$12:$Y$1011,ローデータ!$B$12:$B$1011,1,ローデータ!$I$12:$I$1011,$B$14,ローデータ!$J$12:$J$1011,C240,ローデータ!$K$12:$K$1011,$D$21)</f>
        <v>0</v>
      </c>
      <c r="L240" s="82">
        <f>SUMIFS(ローデータ!$Z$12:$Z$1011,ローデータ!$B$12:$B$1011,1,ローデータ!$I$12:$I$1011,$B$14,ローデータ!$J$12:$J$1011,C240,ローデータ!$K$12:$K$1011,$D$21)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43">
        <v>7</v>
      </c>
      <c r="D241" s="368" t="s">
        <v>80</v>
      </c>
      <c r="E241" s="369"/>
      <c r="F241" s="82">
        <f>SUMIFS(ローデータ!$T$12:$T$1011,ローデータ!$B$12:$B$1011,1,ローデータ!$I$12:$I$1011,$B$14,ローデータ!$J$12:$J$1011,C241,ローデータ!$K$12:$K$1011,$D$21)</f>
        <v>0</v>
      </c>
      <c r="G241" s="82">
        <f>SUMIFS(ローデータ!$U$12:$U$1011,ローデータ!$B$12:$B$1011,1,ローデータ!$I$12:$I$1011,$B$14,ローデータ!$J$12:$J$1011,C241,ローデータ!$K$12:$K$1011,$D$21)</f>
        <v>0</v>
      </c>
      <c r="H241" s="82">
        <f>SUMIFS(ローデータ!$V$12:$V$1011,ローデータ!$B$12:$B$1011,1,ローデータ!$I$12:$I$1011,$B$14,ローデータ!$J$12:$J$1011,C241,ローデータ!$K$12:$K$1011,$D$21)</f>
        <v>0</v>
      </c>
      <c r="I241" s="82">
        <f>SUMIFS(ローデータ!$W$12:$W$1011,ローデータ!$B$12:$B$1011,1,ローデータ!$I$12:$I$1011,$B$14,ローデータ!$J$12:$J$1011,C241,ローデータ!$K$12:$K$1011,$D$21)</f>
        <v>0</v>
      </c>
      <c r="J241" s="82">
        <f>SUMIFS(ローデータ!$X$12:$X$1011,ローデータ!$B$12:$B$1011,1,ローデータ!$I$12:$I$1011,$B$14,ローデータ!$J$12:$J$1011,C241,ローデータ!$K$12:$K$1011,$D$21)</f>
        <v>0</v>
      </c>
      <c r="K241" s="82">
        <f>SUMIFS(ローデータ!$Y$12:$Y$1011,ローデータ!$B$12:$B$1011,1,ローデータ!$I$12:$I$1011,$B$14,ローデータ!$J$12:$J$1011,C241,ローデータ!$K$12:$K$1011,$D$21)</f>
        <v>0</v>
      </c>
      <c r="L241" s="82">
        <f>SUMIFS(ローデータ!$Z$12:$Z$1011,ローデータ!$B$12:$B$1011,1,ローデータ!$I$12:$I$1011,$B$14,ローデータ!$J$12:$J$1011,C241,ローデータ!$K$12:$K$1011,$D$21)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43">
        <v>8</v>
      </c>
      <c r="D242" s="368" t="s">
        <v>81</v>
      </c>
      <c r="E242" s="369"/>
      <c r="F242" s="82">
        <f>SUMIFS(ローデータ!$T$12:$T$1011,ローデータ!$B$12:$B$1011,1,ローデータ!$I$12:$I$1011,$B$14,ローデータ!$J$12:$J$1011,C242,ローデータ!$K$12:$K$1011,$D$21)</f>
        <v>0</v>
      </c>
      <c r="G242" s="82">
        <f>SUMIFS(ローデータ!$U$12:$U$1011,ローデータ!$B$12:$B$1011,1,ローデータ!$I$12:$I$1011,$B$14,ローデータ!$J$12:$J$1011,C242,ローデータ!$K$12:$K$1011,$D$21)</f>
        <v>0</v>
      </c>
      <c r="H242" s="82">
        <f>SUMIFS(ローデータ!$V$12:$V$1011,ローデータ!$B$12:$B$1011,1,ローデータ!$I$12:$I$1011,$B$14,ローデータ!$J$12:$J$1011,C242,ローデータ!$K$12:$K$1011,$D$21)</f>
        <v>0</v>
      </c>
      <c r="I242" s="82">
        <f>SUMIFS(ローデータ!$W$12:$W$1011,ローデータ!$B$12:$B$1011,1,ローデータ!$I$12:$I$1011,$B$14,ローデータ!$J$12:$J$1011,C242,ローデータ!$K$12:$K$1011,$D$21)</f>
        <v>0</v>
      </c>
      <c r="J242" s="82">
        <f>SUMIFS(ローデータ!$X$12:$X$1011,ローデータ!$B$12:$B$1011,1,ローデータ!$I$12:$I$1011,$B$14,ローデータ!$J$12:$J$1011,C242,ローデータ!$K$12:$K$1011,$D$21)</f>
        <v>0</v>
      </c>
      <c r="K242" s="82">
        <f>SUMIFS(ローデータ!$Y$12:$Y$1011,ローデータ!$B$12:$B$1011,1,ローデータ!$I$12:$I$1011,$B$14,ローデータ!$J$12:$J$1011,C242,ローデータ!$K$12:$K$1011,$D$21)</f>
        <v>0</v>
      </c>
      <c r="L242" s="82">
        <f>SUMIFS(ローデータ!$Z$12:$Z$1011,ローデータ!$B$12:$B$1011,1,ローデータ!$I$12:$I$1011,$B$14,ローデータ!$J$12:$J$1011,C242,ローデータ!$K$12:$K$1011,$D$21)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43">
        <v>9</v>
      </c>
      <c r="D243" s="368" t="s">
        <v>82</v>
      </c>
      <c r="E243" s="369"/>
      <c r="F243" s="82">
        <f>SUMIFS(ローデータ!$T$12:$T$1011,ローデータ!$B$12:$B$1011,1,ローデータ!$I$12:$I$1011,$B$14,ローデータ!$J$12:$J$1011,C243,ローデータ!$K$12:$K$1011,$D$21)</f>
        <v>0</v>
      </c>
      <c r="G243" s="82">
        <f>SUMIFS(ローデータ!$U$12:$U$1011,ローデータ!$B$12:$B$1011,1,ローデータ!$I$12:$I$1011,$B$14,ローデータ!$J$12:$J$1011,C243,ローデータ!$K$12:$K$1011,$D$21)</f>
        <v>0</v>
      </c>
      <c r="H243" s="82">
        <f>SUMIFS(ローデータ!$V$12:$V$1011,ローデータ!$B$12:$B$1011,1,ローデータ!$I$12:$I$1011,$B$14,ローデータ!$J$12:$J$1011,C243,ローデータ!$K$12:$K$1011,$D$21)</f>
        <v>0</v>
      </c>
      <c r="I243" s="82">
        <f>SUMIFS(ローデータ!$W$12:$W$1011,ローデータ!$B$12:$B$1011,1,ローデータ!$I$12:$I$1011,$B$14,ローデータ!$J$12:$J$1011,C243,ローデータ!$K$12:$K$1011,$D$21)</f>
        <v>0</v>
      </c>
      <c r="J243" s="82">
        <f>SUMIFS(ローデータ!$X$12:$X$1011,ローデータ!$B$12:$B$1011,1,ローデータ!$I$12:$I$1011,$B$14,ローデータ!$J$12:$J$1011,C243,ローデータ!$K$12:$K$1011,$D$21)</f>
        <v>0</v>
      </c>
      <c r="K243" s="82">
        <f>SUMIFS(ローデータ!$Y$12:$Y$1011,ローデータ!$B$12:$B$1011,1,ローデータ!$I$12:$I$1011,$B$14,ローデータ!$J$12:$J$1011,C243,ローデータ!$K$12:$K$1011,$D$21)</f>
        <v>0</v>
      </c>
      <c r="L243" s="82">
        <f>SUMIFS(ローデータ!$Z$12:$Z$1011,ローデータ!$B$12:$B$1011,1,ローデータ!$I$12:$I$1011,$B$14,ローデータ!$J$12:$J$1011,C243,ローデータ!$K$12:$K$1011,$D$21)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43">
        <v>10</v>
      </c>
      <c r="D244" s="368" t="s">
        <v>111</v>
      </c>
      <c r="E244" s="369"/>
      <c r="F244" s="82">
        <f>SUMIFS(ローデータ!$T$12:$T$1011,ローデータ!$B$12:$B$1011,1,ローデータ!$I$12:$I$1011,$B$14,ローデータ!$J$12:$J$1011,C244,ローデータ!$K$12:$K$1011,$D$21)</f>
        <v>0</v>
      </c>
      <c r="G244" s="82">
        <f>SUMIFS(ローデータ!$U$12:$U$1011,ローデータ!$B$12:$B$1011,1,ローデータ!$I$12:$I$1011,$B$14,ローデータ!$J$12:$J$1011,C244,ローデータ!$K$12:$K$1011,$D$21)</f>
        <v>0</v>
      </c>
      <c r="H244" s="82">
        <f>SUMIFS(ローデータ!$V$12:$V$1011,ローデータ!$B$12:$B$1011,1,ローデータ!$I$12:$I$1011,$B$14,ローデータ!$J$12:$J$1011,C244,ローデータ!$K$12:$K$1011,$D$21)</f>
        <v>0</v>
      </c>
      <c r="I244" s="82">
        <f>SUMIFS(ローデータ!$W$12:$W$1011,ローデータ!$B$12:$B$1011,1,ローデータ!$I$12:$I$1011,$B$14,ローデータ!$J$12:$J$1011,C244,ローデータ!$K$12:$K$1011,$D$21)</f>
        <v>0</v>
      </c>
      <c r="J244" s="82">
        <f>SUMIFS(ローデータ!$X$12:$X$1011,ローデータ!$B$12:$B$1011,1,ローデータ!$I$12:$I$1011,$B$14,ローデータ!$J$12:$J$1011,C244,ローデータ!$K$12:$K$1011,$D$21)</f>
        <v>0</v>
      </c>
      <c r="K244" s="82">
        <f>SUMIFS(ローデータ!$Y$12:$Y$1011,ローデータ!$B$12:$B$1011,1,ローデータ!$I$12:$I$1011,$B$14,ローデータ!$J$12:$J$1011,C244,ローデータ!$K$12:$K$1011,$D$21)</f>
        <v>0</v>
      </c>
      <c r="L244" s="82">
        <f>SUMIFS(ローデータ!$Z$12:$Z$1011,ローデータ!$B$12:$B$1011,1,ローデータ!$I$12:$I$1011,$B$14,ローデータ!$J$12:$J$1011,C244,ローデータ!$K$12:$K$1011,$D$21)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43">
        <v>11</v>
      </c>
      <c r="D245" s="368" t="s">
        <v>83</v>
      </c>
      <c r="E245" s="369"/>
      <c r="F245" s="82">
        <f>SUMIFS(ローデータ!$T$12:$T$1011,ローデータ!$B$12:$B$1011,1,ローデータ!$I$12:$I$1011,$B$14,ローデータ!$J$12:$J$1011,C245,ローデータ!$K$12:$K$1011,$D$21)</f>
        <v>0</v>
      </c>
      <c r="G245" s="82">
        <f>SUMIFS(ローデータ!$U$12:$U$1011,ローデータ!$B$12:$B$1011,1,ローデータ!$I$12:$I$1011,$B$14,ローデータ!$J$12:$J$1011,C245,ローデータ!$K$12:$K$1011,$D$21)</f>
        <v>0</v>
      </c>
      <c r="H245" s="82">
        <f>SUMIFS(ローデータ!$V$12:$V$1011,ローデータ!$B$12:$B$1011,1,ローデータ!$I$12:$I$1011,$B$14,ローデータ!$J$12:$J$1011,C245,ローデータ!$K$12:$K$1011,$D$21)</f>
        <v>0</v>
      </c>
      <c r="I245" s="82">
        <f>SUMIFS(ローデータ!$W$12:$W$1011,ローデータ!$B$12:$B$1011,1,ローデータ!$I$12:$I$1011,$B$14,ローデータ!$J$12:$J$1011,C245,ローデータ!$K$12:$K$1011,$D$21)</f>
        <v>0</v>
      </c>
      <c r="J245" s="82">
        <f>SUMIFS(ローデータ!$X$12:$X$1011,ローデータ!$B$12:$B$1011,1,ローデータ!$I$12:$I$1011,$B$14,ローデータ!$J$12:$J$1011,C245,ローデータ!$K$12:$K$1011,$D$21)</f>
        <v>0</v>
      </c>
      <c r="K245" s="82">
        <f>SUMIFS(ローデータ!$Y$12:$Y$1011,ローデータ!$B$12:$B$1011,1,ローデータ!$I$12:$I$1011,$B$14,ローデータ!$J$12:$J$1011,C245,ローデータ!$K$12:$K$1011,$D$21)</f>
        <v>0</v>
      </c>
      <c r="L245" s="82">
        <f>SUMIFS(ローデータ!$Z$12:$Z$1011,ローデータ!$B$12:$B$1011,1,ローデータ!$I$12:$I$1011,$B$14,ローデータ!$J$12:$J$1011,C245,ローデータ!$K$12:$K$1011,$D$21)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2</v>
      </c>
      <c r="G246" s="82">
        <f t="shared" ref="G246:L246" si="22">SUM(G234:G245)</f>
        <v>12</v>
      </c>
      <c r="H246" s="82">
        <f t="shared" si="22"/>
        <v>4</v>
      </c>
      <c r="I246" s="82">
        <f>SUM(I234:I245)</f>
        <v>2</v>
      </c>
      <c r="J246" s="82">
        <f t="shared" si="22"/>
        <v>3</v>
      </c>
      <c r="K246" s="82">
        <f>SUM(K234:K245)</f>
        <v>3</v>
      </c>
      <c r="L246" s="82">
        <f t="shared" si="22"/>
        <v>0</v>
      </c>
      <c r="M246" s="45">
        <f t="shared" si="21"/>
        <v>26</v>
      </c>
    </row>
    <row r="247" spans="1:17" ht="14.1" customHeight="1" x14ac:dyDescent="0.15">
      <c r="A247" s="151"/>
      <c r="B247" s="151"/>
      <c r="C247" s="151"/>
      <c r="D247" s="151"/>
      <c r="E247" s="15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2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COUNTIFS(ローデータ!$B$12:$B$1011,1,ローデータ!$I$12:$I$1011,$C$14,ローデータ!$K$12:$K$1011,$F$21,ローデータ!$L$12:$L$1011,F251)</f>
        <v>30</v>
      </c>
      <c r="G254" s="45">
        <f>COUNTIFS(ローデータ!$B$12:$B$1011,1,ローデータ!$I$12:$I$1011,$C$14,ローデータ!$K$12:$K$1011,$F$21,ローデータ!$L$12:$L$1011,G251)</f>
        <v>0</v>
      </c>
      <c r="H254" s="45">
        <f>COUNTIFS(ローデータ!$B$12:$B$1011,1,ローデータ!$I$12:$I$1011,$C$14,ローデータ!$K$12:$K$1011,$F$21,ローデータ!$L$12:$L$1011,H251)</f>
        <v>0</v>
      </c>
      <c r="I254" s="45">
        <f>COUNTIFS(ローデータ!$B$12:$B$1011,1,ローデータ!$I$12:$I$1011,$C$14,ローデータ!$K$12:$K$1011,$F$21,ローデータ!$L$12:$L$1011,I251)</f>
        <v>0</v>
      </c>
      <c r="J254" s="45">
        <f>COUNTIFS(ローデータ!$B$12:$B$1011,1,ローデータ!$I$12:$I$1011,$C$14,ローデータ!$K$12:$K$1011,$F$21,ローデータ!$L$12:$L$1011,J251)</f>
        <v>0</v>
      </c>
      <c r="K254" s="106">
        <f t="shared" ref="K254:K266" si="23">SUM(F254:J254)</f>
        <v>30</v>
      </c>
      <c r="L254" s="45">
        <f>COUNTIFS(ローデータ!$B$12:$B$1011,1,ローデータ!$I$12:$I$1011,$C$14,ローデータ!$K$12:$K$1011,$F$21,ローデータ!$S$12:$S$1011,L251)</f>
        <v>30</v>
      </c>
      <c r="M254" s="45">
        <f>COUNTIFS(ローデータ!$B$12:$B$1011,1,ローデータ!$I$12:$I$1011,$C$14,ローデータ!$K$12:$K$1011,$F$21,ローデータ!$S$12:$S$1011,M251)</f>
        <v>0</v>
      </c>
      <c r="N254" s="45">
        <f>COUNTIFS(ローデータ!$B$12:$B$1011,1,ローデータ!$I$12:$I$1011,$C$14,ローデータ!$K$12:$K$1011,$F$21,ローデータ!$S$12:$S$1011,N251)</f>
        <v>0</v>
      </c>
      <c r="O254" s="45">
        <f>SUM(L254:N254)</f>
        <v>30</v>
      </c>
    </row>
    <row r="255" spans="1:17" ht="14.1" customHeight="1" x14ac:dyDescent="0.15">
      <c r="A255" s="395"/>
      <c r="B255" s="397" t="s">
        <v>86</v>
      </c>
      <c r="C255" s="143">
        <v>1</v>
      </c>
      <c r="D255" s="368" t="s">
        <v>75</v>
      </c>
      <c r="E255" s="375"/>
      <c r="F255" s="45">
        <f>COUNTIFS(ローデータ!$B$12:$B$1011,1,ローデータ!$I$12:$I$1011,$B$14,ローデータ!$J$12:$J$1011,C255,ローデータ!$K$12:$K$1011,$F$21,ローデータ!$L$12:$L$1011,$F$251)</f>
        <v>0</v>
      </c>
      <c r="G255" s="45">
        <f>COUNTIFS(ローデータ!$B$12:$B$1011,1,ローデータ!$I$12:$I$1011,$B$14,ローデータ!$J$12:$J$1011,C255,ローデータ!$K$12:$K$1011,$F$21,ローデータ!$L$12:$L$1011,$G$251)</f>
        <v>0</v>
      </c>
      <c r="H255" s="45">
        <f>COUNTIFS(ローデータ!$B$12:$B$1011,1,ローデータ!$I$12:$I$1011,$B$14,ローデータ!$J$12:$J$1011,C255,ローデータ!$K$12:$K$1011,$F$21,ローデータ!$L$12:$L$1011,$H$251)</f>
        <v>0</v>
      </c>
      <c r="I255" s="45">
        <f>COUNTIFS(ローデータ!$B$12:$B$1011,1,ローデータ!$I$12:$I$1011,$B$14,ローデータ!$J$12:$J$1011,C255,ローデータ!$K$12:$K$1011,$F$21,ローデータ!$L$12:$L$1011,$I$251)</f>
        <v>0</v>
      </c>
      <c r="J255" s="45">
        <f>COUNTIFS(ローデータ!$B$12:$B$1011,1,ローデータ!$I$12:$I$1011,$B$14,ローデータ!$J$12:$J$1011,C255,ローデータ!$K$12:$K$1011,$F$21,ローデータ!$L$12:$L$1011,$J$251)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COUNTIFS(ローデータ!$B$12:$B$1011,1,ローデータ!$I$12:$I$1011,$B$14,ローデータ!$J$12:$J$1011,C255,ローデータ!$K$12:$K$1011,$F$21,ローデータ!$S$12:$S$1011,$L$251)</f>
        <v>0</v>
      </c>
      <c r="M255" s="45">
        <f>COUNTIFS(ローデータ!$B$12:$B$1011,1,ローデータ!$I$12:$I$1011,$B$14,ローデータ!$J$12:$J$1011,C255,ローデータ!$K$12:$K$1011,$F$21,ローデータ!$S$12:$S$1011,$M$251)</f>
        <v>0</v>
      </c>
      <c r="N255" s="45">
        <f>COUNTIFS(ローデータ!$B$12:$B$1011,1,ローデータ!$I$12:$I$1011,$B$14,ローデータ!$J$12:$J$1011,C255,ローデータ!$K$12:$K$1011,$F$21,ローデータ!$S$12:$S$1011,$N$251)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43">
        <v>2</v>
      </c>
      <c r="D256" s="368" t="s">
        <v>76</v>
      </c>
      <c r="E256" s="375"/>
      <c r="F256" s="45">
        <f>COUNTIFS(ローデータ!$B$12:$B$1011,1,ローデータ!$I$12:$I$1011,$B$14,ローデータ!$J$12:$J$1011,C256,ローデータ!$K$12:$K$1011,$F$21,ローデータ!$L$12:$L$1011,$F$251)</f>
        <v>0</v>
      </c>
      <c r="G256" s="45">
        <f>COUNTIFS(ローデータ!$B$12:$B$1011,1,ローデータ!$I$12:$I$1011,$B$14,ローデータ!$J$12:$J$1011,C256,ローデータ!$K$12:$K$1011,$F$21,ローデータ!$L$12:$L$1011,$G$251)</f>
        <v>0</v>
      </c>
      <c r="H256" s="45">
        <f>COUNTIFS(ローデータ!$B$12:$B$1011,1,ローデータ!$I$12:$I$1011,$B$14,ローデータ!$J$12:$J$1011,C256,ローデータ!$K$12:$K$1011,$F$21,ローデータ!$L$12:$L$1011,$H$251)</f>
        <v>0</v>
      </c>
      <c r="I256" s="45">
        <f>COUNTIFS(ローデータ!$B$12:$B$1011,1,ローデータ!$I$12:$I$1011,$B$14,ローデータ!$J$12:$J$1011,C256,ローデータ!$K$12:$K$1011,$F$21,ローデータ!$L$12:$L$1011,$I$251)</f>
        <v>0</v>
      </c>
      <c r="J256" s="45">
        <f>COUNTIFS(ローデータ!$B$12:$B$1011,1,ローデータ!$I$12:$I$1011,$B$14,ローデータ!$J$12:$J$1011,C256,ローデータ!$K$12:$K$1011,$F$21,ローデータ!$L$12:$L$1011,$J$251)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COUNTIFS(ローデータ!$B$12:$B$1011,1,ローデータ!$I$12:$I$1011,$B$14,ローデータ!$J$12:$J$1011,C256,ローデータ!$K$12:$K$1011,$F$21,ローデータ!$S$12:$S$1011,$L$251)</f>
        <v>0</v>
      </c>
      <c r="M256" s="45">
        <f>COUNTIFS(ローデータ!$B$12:$B$1011,1,ローデータ!$I$12:$I$1011,$B$14,ローデータ!$J$12:$J$1011,C256,ローデータ!$K$12:$K$1011,$F$21,ローデータ!$S$12:$S$1011,$M$251)</f>
        <v>0</v>
      </c>
      <c r="N256" s="45">
        <f>COUNTIFS(ローデータ!$B$12:$B$1011,1,ローデータ!$I$12:$I$1011,$B$14,ローデータ!$J$12:$J$1011,C256,ローデータ!$K$12:$K$1011,$F$21,ローデータ!$S$12:$S$1011,$N$251)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43">
        <v>3</v>
      </c>
      <c r="D257" s="368" t="s">
        <v>77</v>
      </c>
      <c r="E257" s="375"/>
      <c r="F257" s="45">
        <f>COUNTIFS(ローデータ!$B$12:$B$1011,1,ローデータ!$I$12:$I$1011,$B$14,ローデータ!$J$12:$J$1011,C257,ローデータ!$K$12:$K$1011,$F$21,ローデータ!$L$12:$L$1011,$F$251)</f>
        <v>0</v>
      </c>
      <c r="G257" s="45">
        <f>COUNTIFS(ローデータ!$B$12:$B$1011,1,ローデータ!$I$12:$I$1011,$B$14,ローデータ!$J$12:$J$1011,C257,ローデータ!$K$12:$K$1011,$F$21,ローデータ!$L$12:$L$1011,$G$251)</f>
        <v>0</v>
      </c>
      <c r="H257" s="45">
        <f>COUNTIFS(ローデータ!$B$12:$B$1011,1,ローデータ!$I$12:$I$1011,$B$14,ローデータ!$J$12:$J$1011,C257,ローデータ!$K$12:$K$1011,$F$21,ローデータ!$L$12:$L$1011,$H$251)</f>
        <v>0</v>
      </c>
      <c r="I257" s="45">
        <f>COUNTIFS(ローデータ!$B$12:$B$1011,1,ローデータ!$I$12:$I$1011,$B$14,ローデータ!$J$12:$J$1011,C257,ローデータ!$K$12:$K$1011,$F$21,ローデータ!$L$12:$L$1011,$I$251)</f>
        <v>0</v>
      </c>
      <c r="J257" s="45">
        <f>COUNTIFS(ローデータ!$B$12:$B$1011,1,ローデータ!$I$12:$I$1011,$B$14,ローデータ!$J$12:$J$1011,C257,ローデータ!$K$12:$K$1011,$F$21,ローデータ!$L$12:$L$1011,$J$251)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COUNTIFS(ローデータ!$B$12:$B$1011,1,ローデータ!$I$12:$I$1011,$B$14,ローデータ!$J$12:$J$1011,C257,ローデータ!$K$12:$K$1011,$F$21,ローデータ!$S$12:$S$1011,$L$251)</f>
        <v>0</v>
      </c>
      <c r="M257" s="45">
        <f>COUNTIFS(ローデータ!$B$12:$B$1011,1,ローデータ!$I$12:$I$1011,$B$14,ローデータ!$J$12:$J$1011,C257,ローデータ!$K$12:$K$1011,$F$21,ローデータ!$S$12:$S$1011,$M$251)</f>
        <v>0</v>
      </c>
      <c r="N257" s="45">
        <f>COUNTIFS(ローデータ!$B$12:$B$1011,1,ローデータ!$I$12:$I$1011,$B$14,ローデータ!$J$12:$J$1011,C257,ローデータ!$K$12:$K$1011,$F$21,ローデータ!$S$12:$S$1011,$N$251)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43">
        <v>4</v>
      </c>
      <c r="D258" s="368" t="s">
        <v>110</v>
      </c>
      <c r="E258" s="369"/>
      <c r="F258" s="45">
        <f>COUNTIFS(ローデータ!$B$12:$B$1011,1,ローデータ!$I$12:$I$1011,$B$14,ローデータ!$J$12:$J$1011,C258,ローデータ!$K$12:$K$1011,$F$21,ローデータ!$L$12:$L$1011,$F$251)</f>
        <v>0</v>
      </c>
      <c r="G258" s="45">
        <f>COUNTIFS(ローデータ!$B$12:$B$1011,1,ローデータ!$I$12:$I$1011,$B$14,ローデータ!$J$12:$J$1011,C258,ローデータ!$K$12:$K$1011,$F$21,ローデータ!$L$12:$L$1011,$G$251)</f>
        <v>0</v>
      </c>
      <c r="H258" s="45">
        <f>COUNTIFS(ローデータ!$B$12:$B$1011,1,ローデータ!$I$12:$I$1011,$B$14,ローデータ!$J$12:$J$1011,C258,ローデータ!$K$12:$K$1011,$F$21,ローデータ!$L$12:$L$1011,$H$251)</f>
        <v>0</v>
      </c>
      <c r="I258" s="45">
        <f>COUNTIFS(ローデータ!$B$12:$B$1011,1,ローデータ!$I$12:$I$1011,$B$14,ローデータ!$J$12:$J$1011,C258,ローデータ!$K$12:$K$1011,$F$21,ローデータ!$L$12:$L$1011,$I$251)</f>
        <v>0</v>
      </c>
      <c r="J258" s="45">
        <f>COUNTIFS(ローデータ!$B$12:$B$1011,1,ローデータ!$I$12:$I$1011,$B$14,ローデータ!$J$12:$J$1011,C258,ローデータ!$K$12:$K$1011,$F$21,ローデータ!$L$12:$L$1011,$J$251)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COUNTIFS(ローデータ!$B$12:$B$1011,1,ローデータ!$I$12:$I$1011,$B$14,ローデータ!$J$12:$J$1011,C258,ローデータ!$K$12:$K$1011,$F$21,ローデータ!$S$12:$S$1011,$L$251)</f>
        <v>0</v>
      </c>
      <c r="M258" s="45">
        <f>COUNTIFS(ローデータ!$B$12:$B$1011,1,ローデータ!$I$12:$I$1011,$B$14,ローデータ!$J$12:$J$1011,C258,ローデータ!$K$12:$K$1011,$F$21,ローデータ!$S$12:$S$1011,$M$251)</f>
        <v>0</v>
      </c>
      <c r="N258" s="45">
        <f>COUNTIFS(ローデータ!$B$12:$B$1011,1,ローデータ!$I$12:$I$1011,$B$14,ローデータ!$J$12:$J$1011,C258,ローデータ!$K$12:$K$1011,$F$21,ローデータ!$S$12:$S$1011,$N$251)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43">
        <v>5</v>
      </c>
      <c r="D259" s="368" t="s">
        <v>78</v>
      </c>
      <c r="E259" s="375"/>
      <c r="F259" s="45">
        <f>COUNTIFS(ローデータ!$B$12:$B$1011,1,ローデータ!$I$12:$I$1011,$B$14,ローデータ!$J$12:$J$1011,C259,ローデータ!$K$12:$K$1011,$F$21,ローデータ!$L$12:$L$1011,$F$251)</f>
        <v>0</v>
      </c>
      <c r="G259" s="45">
        <f>COUNTIFS(ローデータ!$B$12:$B$1011,1,ローデータ!$I$12:$I$1011,$B$14,ローデータ!$J$12:$J$1011,C259,ローデータ!$K$12:$K$1011,$F$21,ローデータ!$L$12:$L$1011,$G$251)</f>
        <v>0</v>
      </c>
      <c r="H259" s="45">
        <f>COUNTIFS(ローデータ!$B$12:$B$1011,1,ローデータ!$I$12:$I$1011,$B$14,ローデータ!$J$12:$J$1011,C259,ローデータ!$K$12:$K$1011,$F$21,ローデータ!$L$12:$L$1011,$H$251)</f>
        <v>0</v>
      </c>
      <c r="I259" s="45">
        <f>COUNTIFS(ローデータ!$B$12:$B$1011,1,ローデータ!$I$12:$I$1011,$B$14,ローデータ!$J$12:$J$1011,C259,ローデータ!$K$12:$K$1011,$F$21,ローデータ!$L$12:$L$1011,$I$251)</f>
        <v>0</v>
      </c>
      <c r="J259" s="45">
        <f>COUNTIFS(ローデータ!$B$12:$B$1011,1,ローデータ!$I$12:$I$1011,$B$14,ローデータ!$J$12:$J$1011,C259,ローデータ!$K$12:$K$1011,$F$21,ローデータ!$L$12:$L$1011,$J$251)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COUNTIFS(ローデータ!$B$12:$B$1011,1,ローデータ!$I$12:$I$1011,$B$14,ローデータ!$J$12:$J$1011,C259,ローデータ!$K$12:$K$1011,$F$21,ローデータ!$S$12:$S$1011,$L$251)</f>
        <v>0</v>
      </c>
      <c r="M259" s="45">
        <f>COUNTIFS(ローデータ!$B$12:$B$1011,1,ローデータ!$I$12:$I$1011,$B$14,ローデータ!$J$12:$J$1011,C259,ローデータ!$K$12:$K$1011,$F$21,ローデータ!$S$12:$S$1011,$M$251)</f>
        <v>0</v>
      </c>
      <c r="N259" s="45">
        <f>COUNTIFS(ローデータ!$B$12:$B$1011,1,ローデータ!$I$12:$I$1011,$B$14,ローデータ!$J$12:$J$1011,C259,ローデータ!$K$12:$K$1011,$F$21,ローデータ!$S$12:$S$1011,$N$251)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43">
        <v>6</v>
      </c>
      <c r="D260" s="368" t="s">
        <v>79</v>
      </c>
      <c r="E260" s="375"/>
      <c r="F260" s="45">
        <f>COUNTIFS(ローデータ!$B$12:$B$1011,1,ローデータ!$I$12:$I$1011,$B$14,ローデータ!$J$12:$J$1011,C260,ローデータ!$K$12:$K$1011,$F$21,ローデータ!$L$12:$L$1011,$F$251)</f>
        <v>0</v>
      </c>
      <c r="G260" s="45">
        <f>COUNTIFS(ローデータ!$B$12:$B$1011,1,ローデータ!$I$12:$I$1011,$B$14,ローデータ!$J$12:$J$1011,C260,ローデータ!$K$12:$K$1011,$F$21,ローデータ!$L$12:$L$1011,$G$251)</f>
        <v>0</v>
      </c>
      <c r="H260" s="45">
        <f>COUNTIFS(ローデータ!$B$12:$B$1011,1,ローデータ!$I$12:$I$1011,$B$14,ローデータ!$J$12:$J$1011,C260,ローデータ!$K$12:$K$1011,$F$21,ローデータ!$L$12:$L$1011,$H$251)</f>
        <v>0</v>
      </c>
      <c r="I260" s="45">
        <f>COUNTIFS(ローデータ!$B$12:$B$1011,1,ローデータ!$I$12:$I$1011,$B$14,ローデータ!$J$12:$J$1011,C260,ローデータ!$K$12:$K$1011,$F$21,ローデータ!$L$12:$L$1011,$I$251)</f>
        <v>0</v>
      </c>
      <c r="J260" s="45">
        <f>COUNTIFS(ローデータ!$B$12:$B$1011,1,ローデータ!$I$12:$I$1011,$B$14,ローデータ!$J$12:$J$1011,C260,ローデータ!$K$12:$K$1011,$F$21,ローデータ!$L$12:$L$1011,$J$251)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COUNTIFS(ローデータ!$B$12:$B$1011,1,ローデータ!$I$12:$I$1011,$B$14,ローデータ!$J$12:$J$1011,C260,ローデータ!$K$12:$K$1011,$F$21,ローデータ!$S$12:$S$1011,$L$251)</f>
        <v>0</v>
      </c>
      <c r="M260" s="45">
        <f>COUNTIFS(ローデータ!$B$12:$B$1011,1,ローデータ!$I$12:$I$1011,$B$14,ローデータ!$J$12:$J$1011,C260,ローデータ!$K$12:$K$1011,$F$21,ローデータ!$S$12:$S$1011,$M$251)</f>
        <v>0</v>
      </c>
      <c r="N260" s="45">
        <f>COUNTIFS(ローデータ!$B$12:$B$1011,1,ローデータ!$I$12:$I$1011,$B$14,ローデータ!$J$12:$J$1011,C260,ローデータ!$K$12:$K$1011,$F$21,ローデータ!$S$12:$S$1011,$N$251)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43">
        <v>7</v>
      </c>
      <c r="D261" s="368" t="s">
        <v>80</v>
      </c>
      <c r="E261" s="375"/>
      <c r="F261" s="45">
        <f>COUNTIFS(ローデータ!$B$12:$B$1011,1,ローデータ!$I$12:$I$1011,$B$14,ローデータ!$J$12:$J$1011,C261,ローデータ!$K$12:$K$1011,$F$21,ローデータ!$L$12:$L$1011,$F$251)</f>
        <v>0</v>
      </c>
      <c r="G261" s="45">
        <f>COUNTIFS(ローデータ!$B$12:$B$1011,1,ローデータ!$I$12:$I$1011,$B$14,ローデータ!$J$12:$J$1011,C261,ローデータ!$K$12:$K$1011,$F$21,ローデータ!$L$12:$L$1011,$G$251)</f>
        <v>0</v>
      </c>
      <c r="H261" s="45">
        <f>COUNTIFS(ローデータ!$B$12:$B$1011,1,ローデータ!$I$12:$I$1011,$B$14,ローデータ!$J$12:$J$1011,C261,ローデータ!$K$12:$K$1011,$F$21,ローデータ!$L$12:$L$1011,$H$251)</f>
        <v>0</v>
      </c>
      <c r="I261" s="45">
        <f>COUNTIFS(ローデータ!$B$12:$B$1011,1,ローデータ!$I$12:$I$1011,$B$14,ローデータ!$J$12:$J$1011,C261,ローデータ!$K$12:$K$1011,$F$21,ローデータ!$L$12:$L$1011,$I$251)</f>
        <v>0</v>
      </c>
      <c r="J261" s="45">
        <f>COUNTIFS(ローデータ!$B$12:$B$1011,1,ローデータ!$I$12:$I$1011,$B$14,ローデータ!$J$12:$J$1011,C261,ローデータ!$K$12:$K$1011,$F$21,ローデータ!$L$12:$L$1011,$J$251)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COUNTIFS(ローデータ!$B$12:$B$1011,1,ローデータ!$I$12:$I$1011,$B$14,ローデータ!$J$12:$J$1011,C261,ローデータ!$K$12:$K$1011,$F$21,ローデータ!$S$12:$S$1011,$L$251)</f>
        <v>0</v>
      </c>
      <c r="M261" s="45">
        <f>COUNTIFS(ローデータ!$B$12:$B$1011,1,ローデータ!$I$12:$I$1011,$B$14,ローデータ!$J$12:$J$1011,C261,ローデータ!$K$12:$K$1011,$F$21,ローデータ!$S$12:$S$1011,$M$251)</f>
        <v>0</v>
      </c>
      <c r="N261" s="45">
        <f>COUNTIFS(ローデータ!$B$12:$B$1011,1,ローデータ!$I$12:$I$1011,$B$14,ローデータ!$J$12:$J$1011,C261,ローデータ!$K$12:$K$1011,$F$21,ローデータ!$S$12:$S$1011,$N$251)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43">
        <v>8</v>
      </c>
      <c r="D262" s="368" t="s">
        <v>81</v>
      </c>
      <c r="E262" s="375"/>
      <c r="F262" s="45">
        <f>COUNTIFS(ローデータ!$B$12:$B$1011,1,ローデータ!$I$12:$I$1011,$B$14,ローデータ!$J$12:$J$1011,C262,ローデータ!$K$12:$K$1011,$F$21,ローデータ!$L$12:$L$1011,$F$251)</f>
        <v>0</v>
      </c>
      <c r="G262" s="45">
        <f>COUNTIFS(ローデータ!$B$12:$B$1011,1,ローデータ!$I$12:$I$1011,$B$14,ローデータ!$J$12:$J$1011,C262,ローデータ!$K$12:$K$1011,$F$21,ローデータ!$L$12:$L$1011,$G$251)</f>
        <v>0</v>
      </c>
      <c r="H262" s="45">
        <f>COUNTIFS(ローデータ!$B$12:$B$1011,1,ローデータ!$I$12:$I$1011,$B$14,ローデータ!$J$12:$J$1011,C262,ローデータ!$K$12:$K$1011,$F$21,ローデータ!$L$12:$L$1011,$H$251)</f>
        <v>0</v>
      </c>
      <c r="I262" s="45">
        <f>COUNTIFS(ローデータ!$B$12:$B$1011,1,ローデータ!$I$12:$I$1011,$B$14,ローデータ!$J$12:$J$1011,C262,ローデータ!$K$12:$K$1011,$F$21,ローデータ!$L$12:$L$1011,$I$251)</f>
        <v>0</v>
      </c>
      <c r="J262" s="45">
        <f>COUNTIFS(ローデータ!$B$12:$B$1011,1,ローデータ!$I$12:$I$1011,$B$14,ローデータ!$J$12:$J$1011,C262,ローデータ!$K$12:$K$1011,$F$21,ローデータ!$L$12:$L$1011,$J$251)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COUNTIFS(ローデータ!$B$12:$B$1011,1,ローデータ!$I$12:$I$1011,$B$14,ローデータ!$J$12:$J$1011,C262,ローデータ!$K$12:$K$1011,$F$21,ローデータ!$S$12:$S$1011,$L$251)</f>
        <v>0</v>
      </c>
      <c r="M262" s="45">
        <f>COUNTIFS(ローデータ!$B$12:$B$1011,1,ローデータ!$I$12:$I$1011,$B$14,ローデータ!$J$12:$J$1011,C262,ローデータ!$K$12:$K$1011,$F$21,ローデータ!$S$12:$S$1011,$M$251)</f>
        <v>0</v>
      </c>
      <c r="N262" s="45">
        <f>COUNTIFS(ローデータ!$B$12:$B$1011,1,ローデータ!$I$12:$I$1011,$B$14,ローデータ!$J$12:$J$1011,C262,ローデータ!$K$12:$K$1011,$F$21,ローデータ!$S$12:$S$1011,$N$251)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43">
        <v>9</v>
      </c>
      <c r="D263" s="368" t="s">
        <v>82</v>
      </c>
      <c r="E263" s="375"/>
      <c r="F263" s="45">
        <f>COUNTIFS(ローデータ!$B$12:$B$1011,1,ローデータ!$I$12:$I$1011,$B$14,ローデータ!$J$12:$J$1011,C263,ローデータ!$K$12:$K$1011,$F$21,ローデータ!$L$12:$L$1011,$F$251)</f>
        <v>0</v>
      </c>
      <c r="G263" s="45">
        <f>COUNTIFS(ローデータ!$B$12:$B$1011,1,ローデータ!$I$12:$I$1011,$B$14,ローデータ!$J$12:$J$1011,C263,ローデータ!$K$12:$K$1011,$F$21,ローデータ!$L$12:$L$1011,$G$251)</f>
        <v>0</v>
      </c>
      <c r="H263" s="45">
        <f>COUNTIFS(ローデータ!$B$12:$B$1011,1,ローデータ!$I$12:$I$1011,$B$14,ローデータ!$J$12:$J$1011,C263,ローデータ!$K$12:$K$1011,$F$21,ローデータ!$L$12:$L$1011,$H$251)</f>
        <v>0</v>
      </c>
      <c r="I263" s="45">
        <f>COUNTIFS(ローデータ!$B$12:$B$1011,1,ローデータ!$I$12:$I$1011,$B$14,ローデータ!$J$12:$J$1011,C263,ローデータ!$K$12:$K$1011,$F$21,ローデータ!$L$12:$L$1011,$I$251)</f>
        <v>0</v>
      </c>
      <c r="J263" s="45">
        <f>COUNTIFS(ローデータ!$B$12:$B$1011,1,ローデータ!$I$12:$I$1011,$B$14,ローデータ!$J$12:$J$1011,C263,ローデータ!$K$12:$K$1011,$F$21,ローデータ!$L$12:$L$1011,$J$251)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COUNTIFS(ローデータ!$B$12:$B$1011,1,ローデータ!$I$12:$I$1011,$B$14,ローデータ!$J$12:$J$1011,C263,ローデータ!$K$12:$K$1011,$F$21,ローデータ!$S$12:$S$1011,$L$251)</f>
        <v>0</v>
      </c>
      <c r="M263" s="45">
        <f>COUNTIFS(ローデータ!$B$12:$B$1011,1,ローデータ!$I$12:$I$1011,$B$14,ローデータ!$J$12:$J$1011,C263,ローデータ!$K$12:$K$1011,$F$21,ローデータ!$S$12:$S$1011,$M$251)</f>
        <v>0</v>
      </c>
      <c r="N263" s="45">
        <f>COUNTIFS(ローデータ!$B$12:$B$1011,1,ローデータ!$I$12:$I$1011,$B$14,ローデータ!$J$12:$J$1011,C263,ローデータ!$K$12:$K$1011,$F$21,ローデータ!$S$12:$S$1011,$N$251)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43">
        <v>10</v>
      </c>
      <c r="D264" s="368" t="s">
        <v>111</v>
      </c>
      <c r="E264" s="369"/>
      <c r="F264" s="45">
        <f>COUNTIFS(ローデータ!$B$12:$B$1011,1,ローデータ!$I$12:$I$1011,$B$14,ローデータ!$J$12:$J$1011,C264,ローデータ!$K$12:$K$1011,$F$21,ローデータ!$L$12:$L$1011,$F$251)</f>
        <v>0</v>
      </c>
      <c r="G264" s="45">
        <f>COUNTIFS(ローデータ!$B$12:$B$1011,1,ローデータ!$I$12:$I$1011,$B$14,ローデータ!$J$12:$J$1011,C264,ローデータ!$K$12:$K$1011,$F$21,ローデータ!$L$12:$L$1011,$G$251)</f>
        <v>0</v>
      </c>
      <c r="H264" s="45">
        <f>COUNTIFS(ローデータ!$B$12:$B$1011,1,ローデータ!$I$12:$I$1011,$B$14,ローデータ!$J$12:$J$1011,C264,ローデータ!$K$12:$K$1011,$F$21,ローデータ!$L$12:$L$1011,$H$251)</f>
        <v>0</v>
      </c>
      <c r="I264" s="45">
        <f>COUNTIFS(ローデータ!$B$12:$B$1011,1,ローデータ!$I$12:$I$1011,$B$14,ローデータ!$J$12:$J$1011,C264,ローデータ!$K$12:$K$1011,$F$21,ローデータ!$L$12:$L$1011,$I$251)</f>
        <v>0</v>
      </c>
      <c r="J264" s="45">
        <f>COUNTIFS(ローデータ!$B$12:$B$1011,1,ローデータ!$I$12:$I$1011,$B$14,ローデータ!$J$12:$J$1011,C264,ローデータ!$K$12:$K$1011,$F$21,ローデータ!$L$12:$L$1011,$J$251)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COUNTIFS(ローデータ!$B$12:$B$1011,1,ローデータ!$I$12:$I$1011,$B$14,ローデータ!$J$12:$J$1011,C264,ローデータ!$K$12:$K$1011,$F$21,ローデータ!$S$12:$S$1011,$L$251)</f>
        <v>0</v>
      </c>
      <c r="M264" s="45">
        <f>COUNTIFS(ローデータ!$B$12:$B$1011,1,ローデータ!$I$12:$I$1011,$B$14,ローデータ!$J$12:$J$1011,C264,ローデータ!$K$12:$K$1011,$F$21,ローデータ!$S$12:$S$1011,$M$251)</f>
        <v>0</v>
      </c>
      <c r="N264" s="45">
        <f>COUNTIFS(ローデータ!$B$12:$B$1011,1,ローデータ!$I$12:$I$1011,$B$14,ローデータ!$J$12:$J$1011,C264,ローデータ!$K$12:$K$1011,$F$21,ローデータ!$S$12:$S$1011,$N$251)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43">
        <v>11</v>
      </c>
      <c r="D265" s="368" t="s">
        <v>83</v>
      </c>
      <c r="E265" s="375"/>
      <c r="F265" s="45">
        <f>COUNTIFS(ローデータ!$B$12:$B$1011,1,ローデータ!$I$12:$I$1011,$B$14,ローデータ!$J$12:$J$1011,C265,ローデータ!$K$12:$K$1011,$F$21,ローデータ!$L$12:$L$1011,$F$251)</f>
        <v>0</v>
      </c>
      <c r="G265" s="45">
        <f>COUNTIFS(ローデータ!$B$12:$B$1011,1,ローデータ!$I$12:$I$1011,$B$14,ローデータ!$J$12:$J$1011,C265,ローデータ!$K$12:$K$1011,$F$21,ローデータ!$L$12:$L$1011,$G$251)</f>
        <v>0</v>
      </c>
      <c r="H265" s="45">
        <f>COUNTIFS(ローデータ!$B$12:$B$1011,1,ローデータ!$I$12:$I$1011,$B$14,ローデータ!$J$12:$J$1011,C265,ローデータ!$K$12:$K$1011,$F$21,ローデータ!$L$12:$L$1011,$H$251)</f>
        <v>0</v>
      </c>
      <c r="I265" s="45">
        <f>COUNTIFS(ローデータ!$B$12:$B$1011,1,ローデータ!$I$12:$I$1011,$B$14,ローデータ!$J$12:$J$1011,C265,ローデータ!$K$12:$K$1011,$F$21,ローデータ!$L$12:$L$1011,$I$251)</f>
        <v>0</v>
      </c>
      <c r="J265" s="45">
        <f>COUNTIFS(ローデータ!$B$12:$B$1011,1,ローデータ!$I$12:$I$1011,$B$14,ローデータ!$J$12:$J$1011,C265,ローデータ!$K$12:$K$1011,$F$21,ローデータ!$L$12:$L$1011,$J$251)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COUNTIFS(ローデータ!$B$12:$B$1011,1,ローデータ!$I$12:$I$1011,$B$14,ローデータ!$J$12:$J$1011,C265,ローデータ!$K$12:$K$1011,$F$21,ローデータ!$S$12:$S$1011,$L$251)</f>
        <v>0</v>
      </c>
      <c r="M265" s="45">
        <f>COUNTIFS(ローデータ!$B$12:$B$1011,1,ローデータ!$I$12:$I$1011,$B$14,ローデータ!$J$12:$J$1011,C265,ローデータ!$K$12:$K$1011,$F$21,ローデータ!$S$12:$S$1011,$M$251)</f>
        <v>0</v>
      </c>
      <c r="N265" s="45">
        <f>COUNTIFS(ローデータ!$B$12:$B$1011,1,ローデータ!$I$12:$I$1011,$B$14,ローデータ!$J$12:$J$1011,C265,ローデータ!$K$12:$K$1011,$F$21,ローデータ!$S$12:$S$1011,$N$251)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30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30</v>
      </c>
      <c r="L266" s="82">
        <f>SUM(L254:L265)</f>
        <v>30</v>
      </c>
      <c r="M266" s="82">
        <f>SUM(M254:M265)</f>
        <v>0</v>
      </c>
      <c r="N266" s="82">
        <f>SUM(N254:N265)</f>
        <v>0</v>
      </c>
      <c r="O266" s="45">
        <f>SUM(L266:N266)</f>
        <v>30</v>
      </c>
    </row>
    <row r="267" spans="1:19" ht="14.1" customHeight="1" x14ac:dyDescent="0.15">
      <c r="A267" s="151"/>
      <c r="B267" s="151"/>
      <c r="C267" s="151"/>
      <c r="D267" s="151"/>
      <c r="E267" s="15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2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SUMIFS(ローデータ!M86:M1085,ローデータ!$B$12:$B$1011,1,ローデータ!$I$12:$I$1011,$C$14,ローデータ!$K$12:$K$1011,$F$21)</f>
        <v>7</v>
      </c>
      <c r="G272" s="77">
        <f>SUMIFS(ローデータ!N86:N1085,ローデータ!$B$12:$B$1011,1,ローデータ!$I$12:$I$1011,$C$14,ローデータ!$K$12:$K$1011,$F$21)</f>
        <v>3</v>
      </c>
      <c r="H272" s="77">
        <f>SUMIFS(ローデータ!O86:O1085,ローデータ!$B$12:$B$1011,1,ローデータ!$I$12:$I$1011,$C$14,ローデータ!$K$12:$K$1011,$F$21)</f>
        <v>0</v>
      </c>
      <c r="I272" s="77">
        <f>SUMIFS(ローデータ!P86:P1085,ローデータ!$B$12:$B$1011,1,ローデータ!$I$12:$I$1011,$C$14,ローデータ!$K$12:$K$1011,$F$21)</f>
        <v>0</v>
      </c>
      <c r="J272" s="77">
        <f>SUMIFS(ローデータ!Q86:Q1085,ローデータ!$B$12:$B$1011,1,ローデータ!$I$12:$I$1011,$C$14,ローデータ!$K$12:$K$1011,$F$21)</f>
        <v>0</v>
      </c>
      <c r="K272" s="83">
        <f>SUM(F272:J272)</f>
        <v>10</v>
      </c>
      <c r="L272" s="82">
        <f>SUMIFS(ローデータ!$T$12:$T$1011,ローデータ!$B$12:$B$1011,1,ローデータ!$I$12:$I$1011,$C$14,ローデータ!$K$12:$K$1011,$F$21)</f>
        <v>1</v>
      </c>
      <c r="M272" s="82">
        <f>SUMIFS(ローデータ!$U$12:$U$1011,ローデータ!$B$12:$B$1011,1,ローデータ!$I$12:$I$1011,$C$14,ローデータ!$K$12:$K$1011,$F$21)</f>
        <v>21</v>
      </c>
      <c r="N272" s="82">
        <f>SUMIFS(ローデータ!$V$12:$V$1011,ローデータ!$B$12:$B$1011,1,ローデータ!$I$12:$I$1011,$C$14,ローデータ!$K$12:$K$1011,$F$21)</f>
        <v>12</v>
      </c>
      <c r="O272" s="82">
        <f>SUMIFS(ローデータ!$W$12:$W$1011,ローデータ!$B$12:$B$1011,1,ローデータ!$I$12:$I$1011,$C$14,ローデータ!$K$12:$K$1011,$F$21)</f>
        <v>0</v>
      </c>
      <c r="P272" s="82">
        <f>SUMIFS(ローデータ!$X$12:$X$1011,ローデータ!$B$12:$B$1011,1,ローデータ!$I$12:$I$1011,$C$14,ローデータ!$K$12:$K$1011,$F$21)</f>
        <v>9</v>
      </c>
      <c r="Q272" s="82">
        <f>SUMIFS(ローデータ!$Y$12:$Y$1011,ローデータ!$B$12:$B$1011,1,ローデータ!$I$12:$I$1011,$C$14,ローデータ!$K$12:$K$1011,$F$21)</f>
        <v>2</v>
      </c>
      <c r="R272" s="82">
        <f>SUMIFS(ローデータ!$Z$12:$Z$1011,ローデータ!$B$12:$B$1011,1,ローデータ!$I$12:$I$1011,$C$14,ローデータ!$K$12:$K$1011,$F$21)</f>
        <v>1</v>
      </c>
      <c r="S272" s="45">
        <f>SUM(L272:R272)</f>
        <v>46</v>
      </c>
    </row>
    <row r="273" spans="1:19" ht="14.1" customHeight="1" x14ac:dyDescent="0.15">
      <c r="A273" s="371"/>
      <c r="B273" s="376" t="s">
        <v>86</v>
      </c>
      <c r="C273" s="143">
        <v>1</v>
      </c>
      <c r="D273" s="368" t="s">
        <v>75</v>
      </c>
      <c r="E273" s="369"/>
      <c r="F273" s="82">
        <f>SUMIFS(ローデータ!$M$12:$M$1011,ローデータ!$B$12:$B$1011,1,ローデータ!$I$12:$I$1011,$B$14,ローデータ!$J$12:$J$1011,C273,ローデータ!$K$12:$K$1011,$F$21)</f>
        <v>0</v>
      </c>
      <c r="G273" s="45">
        <f>SUMIFS(ローデータ!$N$12:$N$1011,ローデータ!$B$12:$B$1011,1,ローデータ!$I$12:$I$1011,$B$14,ローデータ!$J$12:$J$1011,C273,ローデータ!$K$12:$K$1011,$F$21)</f>
        <v>0</v>
      </c>
      <c r="H273" s="45">
        <f>SUMIFS(ローデータ!$O$12:$O$1011,ローデータ!$B$12:$B$1011,1,ローデータ!$I$12:$I$1011,$B$14,ローデータ!$J$12:$J$1011,C273,ローデータ!$K$12:$K$1011,$F$21)</f>
        <v>0</v>
      </c>
      <c r="I273" s="45">
        <f>SUMIFS(ローデータ!$P$12:$P$1011,ローデータ!$B$12:$B$1011,1,ローデータ!$I$12:$I$1011,$B$14,ローデータ!$J$12:$J$1011,C273,ローデータ!$K$12:$K$1011,$F$21)</f>
        <v>0</v>
      </c>
      <c r="J273" s="45">
        <f>SUMIFS(ローデータ!$Q$12:$Q$1011,ローデータ!$B$12:$B$1011,1,ローデータ!$I$12:$I$1011,$B$14,ローデータ!$J$12:$J$1011,C273,ローデータ!$K$12:$K$1011,$F$21)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SUMIFS(ローデータ!$T$12:$T$1011,ローデータ!$B$12:$B$1011,1,ローデータ!$I$12:$I$1011,$B$14,ローデータ!$J$12:$J$1011,C273,ローデータ!$K$12:$K$1011,$F$21)</f>
        <v>0</v>
      </c>
      <c r="M273" s="82">
        <f>SUMIFS(ローデータ!$U$12:$U$1011,ローデータ!$B$12:$B$1011,1,ローデータ!$I$12:$I$1011,$B$14,ローデータ!$J$12:$J$1011,C273,ローデータ!$K$12:$K$1011,$F$21)</f>
        <v>0</v>
      </c>
      <c r="N273" s="82">
        <f>SUMIFS(ローデータ!$V$12:$V$1011,ローデータ!$B$12:$B$1011,1,ローデータ!$I$12:$I$1011,$B$14,ローデータ!$J$12:$J$1011,C273,ローデータ!$K$12:$K$1011,$F$21)</f>
        <v>0</v>
      </c>
      <c r="O273" s="82">
        <f>SUMIFS(ローデータ!$W$12:$W$1011,ローデータ!$B$12:$B$1011,1,ローデータ!$I$12:$I$1011,$B$14,ローデータ!$J$12:$J$1011,C273,ローデータ!$K$12:$K$1011,$F$21)</f>
        <v>0</v>
      </c>
      <c r="P273" s="82">
        <f>SUMIFS(ローデータ!$X$12:$X$1011,ローデータ!$B$12:$B$1011,1,ローデータ!$I$12:$I$1011,$B$14,ローデータ!$J$12:$J$1011,C273,ローデータ!$K$12:$K$1011,$F$21)</f>
        <v>0</v>
      </c>
      <c r="Q273" s="82">
        <f>SUMIFS(ローデータ!$Y$12:$Y$1011,ローデータ!$B$12:$B$1011,1,ローデータ!$I$12:$I$1011,$B$14,ローデータ!$J$12:$J$1011,C273,ローデータ!$K$12:$K$1011,$F$21)</f>
        <v>0</v>
      </c>
      <c r="R273" s="82">
        <f>SUMIFS(ローデータ!$Z$12:$Z$1011,ローデータ!$B$12:$B$1011,1,ローデータ!$I$12:$I$1011,$B$14,ローデータ!$J$12:$J$1011,C273,ローデータ!$K$12:$K$1011,$F$21)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43">
        <v>2</v>
      </c>
      <c r="D274" s="368" t="s">
        <v>76</v>
      </c>
      <c r="E274" s="369"/>
      <c r="F274" s="82">
        <f>SUMIFS(ローデータ!$M$12:$M$1011,ローデータ!$B$12:$B$1011,1,ローデータ!$I$12:$I$1011,$B$14,ローデータ!$J$12:$J$1011,C274,ローデータ!$K$12:$K$1011,$F$21)</f>
        <v>0</v>
      </c>
      <c r="G274" s="45">
        <f>SUMIFS(ローデータ!$N$12:$N$1011,ローデータ!$B$12:$B$1011,1,ローデータ!$I$12:$I$1011,$B$14,ローデータ!$J$12:$J$1011,C274,ローデータ!$K$12:$K$1011,$F$21)</f>
        <v>0</v>
      </c>
      <c r="H274" s="45">
        <f>SUMIFS(ローデータ!$O$12:$O$1011,ローデータ!$B$12:$B$1011,1,ローデータ!$I$12:$I$1011,$B$14,ローデータ!$J$12:$J$1011,C274,ローデータ!$K$12:$K$1011,$F$21)</f>
        <v>0</v>
      </c>
      <c r="I274" s="45">
        <f>SUMIFS(ローデータ!$P$12:$P$1011,ローデータ!$B$12:$B$1011,1,ローデータ!$I$12:$I$1011,$B$14,ローデータ!$J$12:$J$1011,C274,ローデータ!$K$12:$K$1011,$F$21)</f>
        <v>0</v>
      </c>
      <c r="J274" s="45">
        <f>SUMIFS(ローデータ!$Q$12:$Q$1011,ローデータ!$B$12:$B$1011,1,ローデータ!$I$12:$I$1011,$B$14,ローデータ!$J$12:$J$1011,C274,ローデータ!$K$12:$K$1011,$F$21)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SUMIFS(ローデータ!$T$12:$T$1011,ローデータ!$B$12:$B$1011,1,ローデータ!$I$12:$I$1011,$B$14,ローデータ!$J$12:$J$1011,C274,ローデータ!$K$12:$K$1011,$F$21)</f>
        <v>0</v>
      </c>
      <c r="M274" s="82">
        <f>SUMIFS(ローデータ!$U$12:$U$1011,ローデータ!$B$12:$B$1011,1,ローデータ!$I$12:$I$1011,$B$14,ローデータ!$J$12:$J$1011,C274,ローデータ!$K$12:$K$1011,$F$21)</f>
        <v>0</v>
      </c>
      <c r="N274" s="82">
        <f>SUMIFS(ローデータ!$V$12:$V$1011,ローデータ!$B$12:$B$1011,1,ローデータ!$I$12:$I$1011,$B$14,ローデータ!$J$12:$J$1011,C274,ローデータ!$K$12:$K$1011,$F$21)</f>
        <v>0</v>
      </c>
      <c r="O274" s="82">
        <f>SUMIFS(ローデータ!$W$12:$W$1011,ローデータ!$B$12:$B$1011,1,ローデータ!$I$12:$I$1011,$B$14,ローデータ!$J$12:$J$1011,C274,ローデータ!$K$12:$K$1011,$F$21)</f>
        <v>0</v>
      </c>
      <c r="P274" s="82">
        <f>SUMIFS(ローデータ!$X$12:$X$1011,ローデータ!$B$12:$B$1011,1,ローデータ!$I$12:$I$1011,$B$14,ローデータ!$J$12:$J$1011,C274,ローデータ!$K$12:$K$1011,$F$21)</f>
        <v>0</v>
      </c>
      <c r="Q274" s="82">
        <f>SUMIFS(ローデータ!$Y$12:$Y$1011,ローデータ!$B$12:$B$1011,1,ローデータ!$I$12:$I$1011,$B$14,ローデータ!$J$12:$J$1011,C274,ローデータ!$K$12:$K$1011,$F$21)</f>
        <v>0</v>
      </c>
      <c r="R274" s="82">
        <f>SUMIFS(ローデータ!$Z$12:$Z$1011,ローデータ!$B$12:$B$1011,1,ローデータ!$I$12:$I$1011,$B$14,ローデータ!$J$12:$J$1011,C274,ローデータ!$K$12:$K$1011,$F$21)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43">
        <v>3</v>
      </c>
      <c r="D275" s="368" t="s">
        <v>77</v>
      </c>
      <c r="E275" s="369"/>
      <c r="F275" s="82">
        <f>SUMIFS(ローデータ!$M$12:$M$1011,ローデータ!$B$12:$B$1011,1,ローデータ!$I$12:$I$1011,$B$14,ローデータ!$J$12:$J$1011,C275,ローデータ!$K$12:$K$1011,$F$21)</f>
        <v>0</v>
      </c>
      <c r="G275" s="45">
        <f>SUMIFS(ローデータ!$N$12:$N$1011,ローデータ!$B$12:$B$1011,1,ローデータ!$I$12:$I$1011,$B$14,ローデータ!$J$12:$J$1011,C275,ローデータ!$K$12:$K$1011,$F$21)</f>
        <v>0</v>
      </c>
      <c r="H275" s="45">
        <f>SUMIFS(ローデータ!$O$12:$O$1011,ローデータ!$B$12:$B$1011,1,ローデータ!$I$12:$I$1011,$B$14,ローデータ!$J$12:$J$1011,C275,ローデータ!$K$12:$K$1011,$F$21)</f>
        <v>0</v>
      </c>
      <c r="I275" s="45">
        <f>SUMIFS(ローデータ!$P$12:$P$1011,ローデータ!$B$12:$B$1011,1,ローデータ!$I$12:$I$1011,$B$14,ローデータ!$J$12:$J$1011,C275,ローデータ!$K$12:$K$1011,$F$21)</f>
        <v>0</v>
      </c>
      <c r="J275" s="45">
        <f>SUMIFS(ローデータ!$Q$12:$Q$1011,ローデータ!$B$12:$B$1011,1,ローデータ!$I$12:$I$1011,$B$14,ローデータ!$J$12:$J$1011,C275,ローデータ!$K$12:$K$1011,$F$21)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SUMIFS(ローデータ!$T$12:$T$1011,ローデータ!$B$12:$B$1011,1,ローデータ!$I$12:$I$1011,$B$14,ローデータ!$J$12:$J$1011,C275,ローデータ!$K$12:$K$1011,$F$21)</f>
        <v>0</v>
      </c>
      <c r="M275" s="82">
        <f>SUMIFS(ローデータ!$U$12:$U$1011,ローデータ!$B$12:$B$1011,1,ローデータ!$I$12:$I$1011,$B$14,ローデータ!$J$12:$J$1011,C275,ローデータ!$K$12:$K$1011,$F$21)</f>
        <v>0</v>
      </c>
      <c r="N275" s="82">
        <f>SUMIFS(ローデータ!$V$12:$V$1011,ローデータ!$B$12:$B$1011,1,ローデータ!$I$12:$I$1011,$B$14,ローデータ!$J$12:$J$1011,C275,ローデータ!$K$12:$K$1011,$F$21)</f>
        <v>0</v>
      </c>
      <c r="O275" s="82">
        <f>SUMIFS(ローデータ!$W$12:$W$1011,ローデータ!$B$12:$B$1011,1,ローデータ!$I$12:$I$1011,$B$14,ローデータ!$J$12:$J$1011,C275,ローデータ!$K$12:$K$1011,$F$21)</f>
        <v>0</v>
      </c>
      <c r="P275" s="82">
        <f>SUMIFS(ローデータ!$X$12:$X$1011,ローデータ!$B$12:$B$1011,1,ローデータ!$I$12:$I$1011,$B$14,ローデータ!$J$12:$J$1011,C275,ローデータ!$K$12:$K$1011,$F$21)</f>
        <v>0</v>
      </c>
      <c r="Q275" s="82">
        <f>SUMIFS(ローデータ!$Y$12:$Y$1011,ローデータ!$B$12:$B$1011,1,ローデータ!$I$12:$I$1011,$B$14,ローデータ!$J$12:$J$1011,C275,ローデータ!$K$12:$K$1011,$F$21)</f>
        <v>0</v>
      </c>
      <c r="R275" s="82">
        <f>SUMIFS(ローデータ!$Z$12:$Z$1011,ローデータ!$B$12:$B$1011,1,ローデータ!$I$12:$I$1011,$B$14,ローデータ!$J$12:$J$1011,C275,ローデータ!$K$12:$K$1011,$F$21)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43">
        <v>4</v>
      </c>
      <c r="D276" s="403" t="s">
        <v>110</v>
      </c>
      <c r="E276" s="404"/>
      <c r="F276" s="82">
        <f>SUMIFS(ローデータ!$M$12:$M$1011,ローデータ!$B$12:$B$1011,1,ローデータ!$I$12:$I$1011,$B$14,ローデータ!$J$12:$J$1011,C276,ローデータ!$K$12:$K$1011,$F$21)</f>
        <v>0</v>
      </c>
      <c r="G276" s="45">
        <f>SUMIFS(ローデータ!$N$12:$N$1011,ローデータ!$B$12:$B$1011,1,ローデータ!$I$12:$I$1011,$B$14,ローデータ!$J$12:$J$1011,C276,ローデータ!$K$12:$K$1011,$F$21)</f>
        <v>0</v>
      </c>
      <c r="H276" s="45">
        <f>SUMIFS(ローデータ!$O$12:$O$1011,ローデータ!$B$12:$B$1011,1,ローデータ!$I$12:$I$1011,$B$14,ローデータ!$J$12:$J$1011,C276,ローデータ!$K$12:$K$1011,$F$21)</f>
        <v>0</v>
      </c>
      <c r="I276" s="45">
        <f>SUMIFS(ローデータ!$P$12:$P$1011,ローデータ!$B$12:$B$1011,1,ローデータ!$I$12:$I$1011,$B$14,ローデータ!$J$12:$J$1011,C276,ローデータ!$K$12:$K$1011,$F$21)</f>
        <v>0</v>
      </c>
      <c r="J276" s="45">
        <f>SUMIFS(ローデータ!$Q$12:$Q$1011,ローデータ!$B$12:$B$1011,1,ローデータ!$I$12:$I$1011,$B$14,ローデータ!$J$12:$J$1011,C276,ローデータ!$K$12:$K$1011,$F$21)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SUMIFS(ローデータ!$T$12:$T$1011,ローデータ!$B$12:$B$1011,1,ローデータ!$I$12:$I$1011,$B$14,ローデータ!$J$12:$J$1011,C276,ローデータ!$K$12:$K$1011,$F$21)</f>
        <v>0</v>
      </c>
      <c r="M276" s="82">
        <f>SUMIFS(ローデータ!$U$12:$U$1011,ローデータ!$B$12:$B$1011,1,ローデータ!$I$12:$I$1011,$B$14,ローデータ!$J$12:$J$1011,C276,ローデータ!$K$12:$K$1011,$F$21)</f>
        <v>0</v>
      </c>
      <c r="N276" s="82">
        <f>SUMIFS(ローデータ!$V$12:$V$1011,ローデータ!$B$12:$B$1011,1,ローデータ!$I$12:$I$1011,$B$14,ローデータ!$J$12:$J$1011,C276,ローデータ!$K$12:$K$1011,$F$21)</f>
        <v>0</v>
      </c>
      <c r="O276" s="82">
        <f>SUMIFS(ローデータ!$W$12:$W$1011,ローデータ!$B$12:$B$1011,1,ローデータ!$I$12:$I$1011,$B$14,ローデータ!$J$12:$J$1011,C276,ローデータ!$K$12:$K$1011,$F$21)</f>
        <v>0</v>
      </c>
      <c r="P276" s="82">
        <f>SUMIFS(ローデータ!$X$12:$X$1011,ローデータ!$B$12:$B$1011,1,ローデータ!$I$12:$I$1011,$B$14,ローデータ!$J$12:$J$1011,C276,ローデータ!$K$12:$K$1011,$F$21)</f>
        <v>0</v>
      </c>
      <c r="Q276" s="82">
        <f>SUMIFS(ローデータ!$Y$12:$Y$1011,ローデータ!$B$12:$B$1011,1,ローデータ!$I$12:$I$1011,$B$14,ローデータ!$J$12:$J$1011,C276,ローデータ!$K$12:$K$1011,$F$21)</f>
        <v>0</v>
      </c>
      <c r="R276" s="82">
        <f>SUMIFS(ローデータ!$Z$12:$Z$1011,ローデータ!$B$12:$B$1011,1,ローデータ!$I$12:$I$1011,$B$14,ローデータ!$J$12:$J$1011,C276,ローデータ!$K$12:$K$1011,$F$21)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43">
        <v>5</v>
      </c>
      <c r="D277" s="368" t="s">
        <v>78</v>
      </c>
      <c r="E277" s="369"/>
      <c r="F277" s="82">
        <f>SUMIFS(ローデータ!$M$12:$M$1011,ローデータ!$B$12:$B$1011,1,ローデータ!$I$12:$I$1011,$B$14,ローデータ!$J$12:$J$1011,C277,ローデータ!$K$12:$K$1011,$F$21)</f>
        <v>0</v>
      </c>
      <c r="G277" s="45">
        <f>SUMIFS(ローデータ!$N$12:$N$1011,ローデータ!$B$12:$B$1011,1,ローデータ!$I$12:$I$1011,$B$14,ローデータ!$J$12:$J$1011,C277,ローデータ!$K$12:$K$1011,$F$21)</f>
        <v>0</v>
      </c>
      <c r="H277" s="45">
        <f>SUMIFS(ローデータ!$O$12:$O$1011,ローデータ!$B$12:$B$1011,1,ローデータ!$I$12:$I$1011,$B$14,ローデータ!$J$12:$J$1011,C277,ローデータ!$K$12:$K$1011,$F$21)</f>
        <v>0</v>
      </c>
      <c r="I277" s="45">
        <f>SUMIFS(ローデータ!$P$12:$P$1011,ローデータ!$B$12:$B$1011,1,ローデータ!$I$12:$I$1011,$B$14,ローデータ!$J$12:$J$1011,C277,ローデータ!$K$12:$K$1011,$F$21)</f>
        <v>0</v>
      </c>
      <c r="J277" s="45">
        <f>SUMIFS(ローデータ!$Q$12:$Q$1011,ローデータ!$B$12:$B$1011,1,ローデータ!$I$12:$I$1011,$B$14,ローデータ!$J$12:$J$1011,C277,ローデータ!$K$12:$K$1011,$F$21)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SUMIFS(ローデータ!$T$12:$T$1011,ローデータ!$B$12:$B$1011,1,ローデータ!$I$12:$I$1011,$B$14,ローデータ!$J$12:$J$1011,C277,ローデータ!$K$12:$K$1011,$F$21)</f>
        <v>0</v>
      </c>
      <c r="M277" s="82">
        <f>SUMIFS(ローデータ!$U$12:$U$1011,ローデータ!$B$12:$B$1011,1,ローデータ!$I$12:$I$1011,$B$14,ローデータ!$J$12:$J$1011,C277,ローデータ!$K$12:$K$1011,$F$21)</f>
        <v>0</v>
      </c>
      <c r="N277" s="82">
        <f>SUMIFS(ローデータ!$V$12:$V$1011,ローデータ!$B$12:$B$1011,1,ローデータ!$I$12:$I$1011,$B$14,ローデータ!$J$12:$J$1011,C277,ローデータ!$K$12:$K$1011,$F$21)</f>
        <v>0</v>
      </c>
      <c r="O277" s="82">
        <f>SUMIFS(ローデータ!$W$12:$W$1011,ローデータ!$B$12:$B$1011,1,ローデータ!$I$12:$I$1011,$B$14,ローデータ!$J$12:$J$1011,C277,ローデータ!$K$12:$K$1011,$F$21)</f>
        <v>0</v>
      </c>
      <c r="P277" s="82">
        <f>SUMIFS(ローデータ!$X$12:$X$1011,ローデータ!$B$12:$B$1011,1,ローデータ!$I$12:$I$1011,$B$14,ローデータ!$J$12:$J$1011,C277,ローデータ!$K$12:$K$1011,$F$21)</f>
        <v>0</v>
      </c>
      <c r="Q277" s="82">
        <f>SUMIFS(ローデータ!$Y$12:$Y$1011,ローデータ!$B$12:$B$1011,1,ローデータ!$I$12:$I$1011,$B$14,ローデータ!$J$12:$J$1011,C277,ローデータ!$K$12:$K$1011,$F$21)</f>
        <v>0</v>
      </c>
      <c r="R277" s="82">
        <f>SUMIFS(ローデータ!$Z$12:$Z$1011,ローデータ!$B$12:$B$1011,1,ローデータ!$I$12:$I$1011,$B$14,ローデータ!$J$12:$J$1011,C277,ローデータ!$K$12:$K$1011,$F$21)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43">
        <v>6</v>
      </c>
      <c r="D278" s="368" t="s">
        <v>79</v>
      </c>
      <c r="E278" s="369"/>
      <c r="F278" s="82">
        <f>SUMIFS(ローデータ!$M$12:$M$1011,ローデータ!$B$12:$B$1011,1,ローデータ!$I$12:$I$1011,$B$14,ローデータ!$J$12:$J$1011,C278,ローデータ!$K$12:$K$1011,$F$21)</f>
        <v>0</v>
      </c>
      <c r="G278" s="45">
        <f>SUMIFS(ローデータ!$N$12:$N$1011,ローデータ!$B$12:$B$1011,1,ローデータ!$I$12:$I$1011,$B$14,ローデータ!$J$12:$J$1011,C278,ローデータ!$K$12:$K$1011,$F$21)</f>
        <v>0</v>
      </c>
      <c r="H278" s="45">
        <f>SUMIFS(ローデータ!$O$12:$O$1011,ローデータ!$B$12:$B$1011,1,ローデータ!$I$12:$I$1011,$B$14,ローデータ!$J$12:$J$1011,C278,ローデータ!$K$12:$K$1011,$F$21)</f>
        <v>0</v>
      </c>
      <c r="I278" s="45">
        <f>SUMIFS(ローデータ!$P$12:$P$1011,ローデータ!$B$12:$B$1011,1,ローデータ!$I$12:$I$1011,$B$14,ローデータ!$J$12:$J$1011,C278,ローデータ!$K$12:$K$1011,$F$21)</f>
        <v>0</v>
      </c>
      <c r="J278" s="45">
        <f>SUMIFS(ローデータ!$Q$12:$Q$1011,ローデータ!$B$12:$B$1011,1,ローデータ!$I$12:$I$1011,$B$14,ローデータ!$J$12:$J$1011,C278,ローデータ!$K$12:$K$1011,$F$21)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SUMIFS(ローデータ!$T$12:$T$1011,ローデータ!$B$12:$B$1011,1,ローデータ!$I$12:$I$1011,$B$14,ローデータ!$J$12:$J$1011,C278,ローデータ!$K$12:$K$1011,$F$21)</f>
        <v>0</v>
      </c>
      <c r="M278" s="82">
        <f>SUMIFS(ローデータ!$U$12:$U$1011,ローデータ!$B$12:$B$1011,1,ローデータ!$I$12:$I$1011,$B$14,ローデータ!$J$12:$J$1011,C278,ローデータ!$K$12:$K$1011,$F$21)</f>
        <v>0</v>
      </c>
      <c r="N278" s="82">
        <f>SUMIFS(ローデータ!$V$12:$V$1011,ローデータ!$B$12:$B$1011,1,ローデータ!$I$12:$I$1011,$B$14,ローデータ!$J$12:$J$1011,C278,ローデータ!$K$12:$K$1011,$F$21)</f>
        <v>0</v>
      </c>
      <c r="O278" s="82">
        <f>SUMIFS(ローデータ!$W$12:$W$1011,ローデータ!$B$12:$B$1011,1,ローデータ!$I$12:$I$1011,$B$14,ローデータ!$J$12:$J$1011,C278,ローデータ!$K$12:$K$1011,$F$21)</f>
        <v>0</v>
      </c>
      <c r="P278" s="82">
        <f>SUMIFS(ローデータ!$X$12:$X$1011,ローデータ!$B$12:$B$1011,1,ローデータ!$I$12:$I$1011,$B$14,ローデータ!$J$12:$J$1011,C278,ローデータ!$K$12:$K$1011,$F$21)</f>
        <v>0</v>
      </c>
      <c r="Q278" s="82">
        <f>SUMIFS(ローデータ!$Y$12:$Y$1011,ローデータ!$B$12:$B$1011,1,ローデータ!$I$12:$I$1011,$B$14,ローデータ!$J$12:$J$1011,C278,ローデータ!$K$12:$K$1011,$F$21)</f>
        <v>0</v>
      </c>
      <c r="R278" s="82">
        <f>SUMIFS(ローデータ!$Z$12:$Z$1011,ローデータ!$B$12:$B$1011,1,ローデータ!$I$12:$I$1011,$B$14,ローデータ!$J$12:$J$1011,C278,ローデータ!$K$12:$K$1011,$F$21)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43">
        <v>7</v>
      </c>
      <c r="D279" s="368" t="s">
        <v>80</v>
      </c>
      <c r="E279" s="369"/>
      <c r="F279" s="82">
        <f>SUMIFS(ローデータ!$M$12:$M$1011,ローデータ!$B$12:$B$1011,1,ローデータ!$I$12:$I$1011,$B$14,ローデータ!$J$12:$J$1011,C279,ローデータ!$K$12:$K$1011,$F$21)</f>
        <v>0</v>
      </c>
      <c r="G279" s="45">
        <f>SUMIFS(ローデータ!$N$12:$N$1011,ローデータ!$B$12:$B$1011,1,ローデータ!$I$12:$I$1011,$B$14,ローデータ!$J$12:$J$1011,C279,ローデータ!$K$12:$K$1011,$F$21)</f>
        <v>0</v>
      </c>
      <c r="H279" s="45">
        <f>SUMIFS(ローデータ!$O$12:$O$1011,ローデータ!$B$12:$B$1011,1,ローデータ!$I$12:$I$1011,$B$14,ローデータ!$J$12:$J$1011,C279,ローデータ!$K$12:$K$1011,$F$21)</f>
        <v>0</v>
      </c>
      <c r="I279" s="45">
        <f>SUMIFS(ローデータ!$P$12:$P$1011,ローデータ!$B$12:$B$1011,1,ローデータ!$I$12:$I$1011,$B$14,ローデータ!$J$12:$J$1011,C279,ローデータ!$K$12:$K$1011,$F$21)</f>
        <v>0</v>
      </c>
      <c r="J279" s="45">
        <f>SUMIFS(ローデータ!$Q$12:$Q$1011,ローデータ!$B$12:$B$1011,1,ローデータ!$I$12:$I$1011,$B$14,ローデータ!$J$12:$J$1011,C279,ローデータ!$K$12:$K$1011,$F$21)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SUMIFS(ローデータ!$T$12:$T$1011,ローデータ!$B$12:$B$1011,1,ローデータ!$I$12:$I$1011,$B$14,ローデータ!$J$12:$J$1011,C279,ローデータ!$K$12:$K$1011,$F$21)</f>
        <v>0</v>
      </c>
      <c r="M279" s="82">
        <f>SUMIFS(ローデータ!$U$12:$U$1011,ローデータ!$B$12:$B$1011,1,ローデータ!$I$12:$I$1011,$B$14,ローデータ!$J$12:$J$1011,C279,ローデータ!$K$12:$K$1011,$F$21)</f>
        <v>0</v>
      </c>
      <c r="N279" s="82">
        <f>SUMIFS(ローデータ!$V$12:$V$1011,ローデータ!$B$12:$B$1011,1,ローデータ!$I$12:$I$1011,$B$14,ローデータ!$J$12:$J$1011,C279,ローデータ!$K$12:$K$1011,$F$21)</f>
        <v>0</v>
      </c>
      <c r="O279" s="82">
        <f>SUMIFS(ローデータ!$W$12:$W$1011,ローデータ!$B$12:$B$1011,1,ローデータ!$I$12:$I$1011,$B$14,ローデータ!$J$12:$J$1011,C279,ローデータ!$K$12:$K$1011,$F$21)</f>
        <v>0</v>
      </c>
      <c r="P279" s="82">
        <f>SUMIFS(ローデータ!$X$12:$X$1011,ローデータ!$B$12:$B$1011,1,ローデータ!$I$12:$I$1011,$B$14,ローデータ!$J$12:$J$1011,C279,ローデータ!$K$12:$K$1011,$F$21)</f>
        <v>0</v>
      </c>
      <c r="Q279" s="82">
        <f>SUMIFS(ローデータ!$Y$12:$Y$1011,ローデータ!$B$12:$B$1011,1,ローデータ!$I$12:$I$1011,$B$14,ローデータ!$J$12:$J$1011,C279,ローデータ!$K$12:$K$1011,$F$21)</f>
        <v>0</v>
      </c>
      <c r="R279" s="82">
        <f>SUMIFS(ローデータ!$Z$12:$Z$1011,ローデータ!$B$12:$B$1011,1,ローデータ!$I$12:$I$1011,$B$14,ローデータ!$J$12:$J$1011,C279,ローデータ!$K$12:$K$1011,$F$21)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43">
        <v>8</v>
      </c>
      <c r="D280" s="368" t="s">
        <v>81</v>
      </c>
      <c r="E280" s="369"/>
      <c r="F280" s="82">
        <f>SUMIFS(ローデータ!$M$12:$M$1011,ローデータ!$B$12:$B$1011,1,ローデータ!$I$12:$I$1011,$B$14,ローデータ!$J$12:$J$1011,C280,ローデータ!$K$12:$K$1011,$F$21)</f>
        <v>0</v>
      </c>
      <c r="G280" s="45">
        <f>SUMIFS(ローデータ!$N$12:$N$1011,ローデータ!$B$12:$B$1011,1,ローデータ!$I$12:$I$1011,$B$14,ローデータ!$J$12:$J$1011,C280,ローデータ!$K$12:$K$1011,$F$21)</f>
        <v>0</v>
      </c>
      <c r="H280" s="45">
        <f>SUMIFS(ローデータ!$O$12:$O$1011,ローデータ!$B$12:$B$1011,1,ローデータ!$I$12:$I$1011,$B$14,ローデータ!$J$12:$J$1011,C280,ローデータ!$K$12:$K$1011,$F$21)</f>
        <v>0</v>
      </c>
      <c r="I280" s="45">
        <f>SUMIFS(ローデータ!$P$12:$P$1011,ローデータ!$B$12:$B$1011,1,ローデータ!$I$12:$I$1011,$B$14,ローデータ!$J$12:$J$1011,C280,ローデータ!$K$12:$K$1011,$F$21)</f>
        <v>0</v>
      </c>
      <c r="J280" s="45">
        <f>SUMIFS(ローデータ!$Q$12:$Q$1011,ローデータ!$B$12:$B$1011,1,ローデータ!$I$12:$I$1011,$B$14,ローデータ!$J$12:$J$1011,C280,ローデータ!$K$12:$K$1011,$F$21)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SUMIFS(ローデータ!$T$12:$T$1011,ローデータ!$B$12:$B$1011,1,ローデータ!$I$12:$I$1011,$B$14,ローデータ!$J$12:$J$1011,C280,ローデータ!$K$12:$K$1011,$F$21)</f>
        <v>0</v>
      </c>
      <c r="M280" s="82">
        <f>SUMIFS(ローデータ!$U$12:$U$1011,ローデータ!$B$12:$B$1011,1,ローデータ!$I$12:$I$1011,$B$14,ローデータ!$J$12:$J$1011,C280,ローデータ!$K$12:$K$1011,$F$21)</f>
        <v>0</v>
      </c>
      <c r="N280" s="82">
        <f>SUMIFS(ローデータ!$V$12:$V$1011,ローデータ!$B$12:$B$1011,1,ローデータ!$I$12:$I$1011,$B$14,ローデータ!$J$12:$J$1011,C280,ローデータ!$K$12:$K$1011,$F$21)</f>
        <v>0</v>
      </c>
      <c r="O280" s="82">
        <f>SUMIFS(ローデータ!$W$12:$W$1011,ローデータ!$B$12:$B$1011,1,ローデータ!$I$12:$I$1011,$B$14,ローデータ!$J$12:$J$1011,C280,ローデータ!$K$12:$K$1011,$F$21)</f>
        <v>0</v>
      </c>
      <c r="P280" s="82">
        <f>SUMIFS(ローデータ!$X$12:$X$1011,ローデータ!$B$12:$B$1011,1,ローデータ!$I$12:$I$1011,$B$14,ローデータ!$J$12:$J$1011,C280,ローデータ!$K$12:$K$1011,$F$21)</f>
        <v>0</v>
      </c>
      <c r="Q280" s="82">
        <f>SUMIFS(ローデータ!$Y$12:$Y$1011,ローデータ!$B$12:$B$1011,1,ローデータ!$I$12:$I$1011,$B$14,ローデータ!$J$12:$J$1011,C280,ローデータ!$K$12:$K$1011,$F$21)</f>
        <v>0</v>
      </c>
      <c r="R280" s="82">
        <f>SUMIFS(ローデータ!$Z$12:$Z$1011,ローデータ!$B$12:$B$1011,1,ローデータ!$I$12:$I$1011,$B$14,ローデータ!$J$12:$J$1011,C280,ローデータ!$K$12:$K$1011,$F$21)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43">
        <v>9</v>
      </c>
      <c r="D281" s="368" t="s">
        <v>82</v>
      </c>
      <c r="E281" s="369"/>
      <c r="F281" s="82">
        <f>SUMIFS(ローデータ!$M$12:$M$1011,ローデータ!$B$12:$B$1011,1,ローデータ!$I$12:$I$1011,$B$14,ローデータ!$J$12:$J$1011,C281,ローデータ!$K$12:$K$1011,$F$21)</f>
        <v>0</v>
      </c>
      <c r="G281" s="45">
        <f>SUMIFS(ローデータ!$N$12:$N$1011,ローデータ!$B$12:$B$1011,1,ローデータ!$I$12:$I$1011,$B$14,ローデータ!$J$12:$J$1011,C281,ローデータ!$K$12:$K$1011,$F$21)</f>
        <v>0</v>
      </c>
      <c r="H281" s="45">
        <f>SUMIFS(ローデータ!$O$12:$O$1011,ローデータ!$B$12:$B$1011,1,ローデータ!$I$12:$I$1011,$B$14,ローデータ!$J$12:$J$1011,C281,ローデータ!$K$12:$K$1011,$F$21)</f>
        <v>0</v>
      </c>
      <c r="I281" s="45">
        <f>SUMIFS(ローデータ!$P$12:$P$1011,ローデータ!$B$12:$B$1011,1,ローデータ!$I$12:$I$1011,$B$14,ローデータ!$J$12:$J$1011,C281,ローデータ!$K$12:$K$1011,$F$21)</f>
        <v>0</v>
      </c>
      <c r="J281" s="45">
        <f>SUMIFS(ローデータ!$Q$12:$Q$1011,ローデータ!$B$12:$B$1011,1,ローデータ!$I$12:$I$1011,$B$14,ローデータ!$J$12:$J$1011,C281,ローデータ!$K$12:$K$1011,$F$21)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SUMIFS(ローデータ!$T$12:$T$1011,ローデータ!$B$12:$B$1011,1,ローデータ!$I$12:$I$1011,$B$14,ローデータ!$J$12:$J$1011,C281,ローデータ!$K$12:$K$1011,$F$21)</f>
        <v>0</v>
      </c>
      <c r="M281" s="82">
        <f>SUMIFS(ローデータ!$U$12:$U$1011,ローデータ!$B$12:$B$1011,1,ローデータ!$I$12:$I$1011,$B$14,ローデータ!$J$12:$J$1011,C281,ローデータ!$K$12:$K$1011,$F$21)</f>
        <v>0</v>
      </c>
      <c r="N281" s="82">
        <f>SUMIFS(ローデータ!$V$12:$V$1011,ローデータ!$B$12:$B$1011,1,ローデータ!$I$12:$I$1011,$B$14,ローデータ!$J$12:$J$1011,C281,ローデータ!$K$12:$K$1011,$F$21)</f>
        <v>0</v>
      </c>
      <c r="O281" s="82">
        <f>SUMIFS(ローデータ!$W$12:$W$1011,ローデータ!$B$12:$B$1011,1,ローデータ!$I$12:$I$1011,$B$14,ローデータ!$J$12:$J$1011,C281,ローデータ!$K$12:$K$1011,$F$21)</f>
        <v>0</v>
      </c>
      <c r="P281" s="82">
        <f>SUMIFS(ローデータ!$X$12:$X$1011,ローデータ!$B$12:$B$1011,1,ローデータ!$I$12:$I$1011,$B$14,ローデータ!$J$12:$J$1011,C281,ローデータ!$K$12:$K$1011,$F$21)</f>
        <v>0</v>
      </c>
      <c r="Q281" s="82">
        <f>SUMIFS(ローデータ!$Y$12:$Y$1011,ローデータ!$B$12:$B$1011,1,ローデータ!$I$12:$I$1011,$B$14,ローデータ!$J$12:$J$1011,C281,ローデータ!$K$12:$K$1011,$F$21)</f>
        <v>0</v>
      </c>
      <c r="R281" s="82">
        <f>SUMIFS(ローデータ!$Z$12:$Z$1011,ローデータ!$B$12:$B$1011,1,ローデータ!$I$12:$I$1011,$B$14,ローデータ!$J$12:$J$1011,C281,ローデータ!$K$12:$K$1011,$F$21)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43">
        <v>10</v>
      </c>
      <c r="D282" s="368" t="s">
        <v>111</v>
      </c>
      <c r="E282" s="369"/>
      <c r="F282" s="82">
        <f>SUMIFS(ローデータ!$M$12:$M$1011,ローデータ!$B$12:$B$1011,1,ローデータ!$I$12:$I$1011,$B$14,ローデータ!$J$12:$J$1011,C282,ローデータ!$K$12:$K$1011,$F$21)</f>
        <v>0</v>
      </c>
      <c r="G282" s="45">
        <f>SUMIFS(ローデータ!$N$12:$N$1011,ローデータ!$B$12:$B$1011,1,ローデータ!$I$12:$I$1011,$B$14,ローデータ!$J$12:$J$1011,C282,ローデータ!$K$12:$K$1011,$F$21)</f>
        <v>0</v>
      </c>
      <c r="H282" s="45">
        <f>SUMIFS(ローデータ!$O$12:$O$1011,ローデータ!$B$12:$B$1011,1,ローデータ!$I$12:$I$1011,$B$14,ローデータ!$J$12:$J$1011,C282,ローデータ!$K$12:$K$1011,$F$21)</f>
        <v>0</v>
      </c>
      <c r="I282" s="45">
        <f>SUMIFS(ローデータ!$P$12:$P$1011,ローデータ!$B$12:$B$1011,1,ローデータ!$I$12:$I$1011,$B$14,ローデータ!$J$12:$J$1011,C282,ローデータ!$K$12:$K$1011,$F$21)</f>
        <v>0</v>
      </c>
      <c r="J282" s="45">
        <f>SUMIFS(ローデータ!$Q$12:$Q$1011,ローデータ!$B$12:$B$1011,1,ローデータ!$I$12:$I$1011,$B$14,ローデータ!$J$12:$J$1011,C282,ローデータ!$K$12:$K$1011,$F$21)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SUMIFS(ローデータ!$T$12:$T$1011,ローデータ!$B$12:$B$1011,1,ローデータ!$I$12:$I$1011,$B$14,ローデータ!$J$12:$J$1011,C282,ローデータ!$K$12:$K$1011,$F$21)</f>
        <v>0</v>
      </c>
      <c r="M282" s="82">
        <f>SUMIFS(ローデータ!$U$12:$U$1011,ローデータ!$B$12:$B$1011,1,ローデータ!$I$12:$I$1011,$B$14,ローデータ!$J$12:$J$1011,C282,ローデータ!$K$12:$K$1011,$F$21)</f>
        <v>0</v>
      </c>
      <c r="N282" s="82">
        <f>SUMIFS(ローデータ!$V$12:$V$1011,ローデータ!$B$12:$B$1011,1,ローデータ!$I$12:$I$1011,$B$14,ローデータ!$J$12:$J$1011,C282,ローデータ!$K$12:$K$1011,$F$21)</f>
        <v>0</v>
      </c>
      <c r="O282" s="82">
        <f>SUMIFS(ローデータ!$W$12:$W$1011,ローデータ!$B$12:$B$1011,1,ローデータ!$I$12:$I$1011,$B$14,ローデータ!$J$12:$J$1011,C282,ローデータ!$K$12:$K$1011,$F$21)</f>
        <v>0</v>
      </c>
      <c r="P282" s="82">
        <f>SUMIFS(ローデータ!$X$12:$X$1011,ローデータ!$B$12:$B$1011,1,ローデータ!$I$12:$I$1011,$B$14,ローデータ!$J$12:$J$1011,C282,ローデータ!$K$12:$K$1011,$F$21)</f>
        <v>0</v>
      </c>
      <c r="Q282" s="82">
        <f>SUMIFS(ローデータ!$Y$12:$Y$1011,ローデータ!$B$12:$B$1011,1,ローデータ!$I$12:$I$1011,$B$14,ローデータ!$J$12:$J$1011,C282,ローデータ!$K$12:$K$1011,$F$21)</f>
        <v>0</v>
      </c>
      <c r="R282" s="82">
        <f>SUMIFS(ローデータ!$Z$12:$Z$1011,ローデータ!$B$12:$B$1011,1,ローデータ!$I$12:$I$1011,$B$14,ローデータ!$J$12:$J$1011,C282,ローデータ!$K$12:$K$1011,$F$21)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43">
        <v>11</v>
      </c>
      <c r="D283" s="368" t="s">
        <v>83</v>
      </c>
      <c r="E283" s="369"/>
      <c r="F283" s="82">
        <f>SUMIFS(ローデータ!$M$12:$M$1011,ローデータ!$B$12:$B$1011,1,ローデータ!$I$12:$I$1011,$B$14,ローデータ!$J$12:$J$1011,C283,ローデータ!$K$12:$K$1011,$F$21)</f>
        <v>0</v>
      </c>
      <c r="G283" s="45">
        <f>SUMIFS(ローデータ!$N$12:$N$1011,ローデータ!$B$12:$B$1011,1,ローデータ!$I$12:$I$1011,$B$14,ローデータ!$J$12:$J$1011,C283,ローデータ!$K$12:$K$1011,$F$21)</f>
        <v>0</v>
      </c>
      <c r="H283" s="45">
        <f>SUMIFS(ローデータ!$O$12:$O$1011,ローデータ!$B$12:$B$1011,1,ローデータ!$I$12:$I$1011,$B$14,ローデータ!$J$12:$J$1011,C283,ローデータ!$K$12:$K$1011,$F$21)</f>
        <v>0</v>
      </c>
      <c r="I283" s="45">
        <f>SUMIFS(ローデータ!$P$12:$P$1011,ローデータ!$B$12:$B$1011,1,ローデータ!$I$12:$I$1011,$B$14,ローデータ!$J$12:$J$1011,C283,ローデータ!$K$12:$K$1011,$F$21)</f>
        <v>0</v>
      </c>
      <c r="J283" s="45">
        <f>SUMIFS(ローデータ!$Q$12:$Q$1011,ローデータ!$B$12:$B$1011,1,ローデータ!$I$12:$I$1011,$B$14,ローデータ!$J$12:$J$1011,C283,ローデータ!$K$12:$K$1011,$F$21)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SUMIFS(ローデータ!$T$12:$T$1011,ローデータ!$B$12:$B$1011,1,ローデータ!$I$12:$I$1011,$B$14,ローデータ!$J$12:$J$1011,C283,ローデータ!$K$12:$K$1011,$F$21)</f>
        <v>0</v>
      </c>
      <c r="M283" s="82">
        <f>SUMIFS(ローデータ!$U$12:$U$1011,ローデータ!$B$12:$B$1011,1,ローデータ!$I$12:$I$1011,$B$14,ローデータ!$J$12:$J$1011,C283,ローデータ!$K$12:$K$1011,$F$21)</f>
        <v>0</v>
      </c>
      <c r="N283" s="82">
        <f>SUMIFS(ローデータ!$V$12:$V$1011,ローデータ!$B$12:$B$1011,1,ローデータ!$I$12:$I$1011,$B$14,ローデータ!$J$12:$J$1011,C283,ローデータ!$K$12:$K$1011,$F$21)</f>
        <v>0</v>
      </c>
      <c r="O283" s="82">
        <f>SUMIFS(ローデータ!$W$12:$W$1011,ローデータ!$B$12:$B$1011,1,ローデータ!$I$12:$I$1011,$B$14,ローデータ!$J$12:$J$1011,C283,ローデータ!$K$12:$K$1011,$F$21)</f>
        <v>0</v>
      </c>
      <c r="P283" s="82">
        <f>SUMIFS(ローデータ!$X$12:$X$1011,ローデータ!$B$12:$B$1011,1,ローデータ!$I$12:$I$1011,$B$14,ローデータ!$J$12:$J$1011,C283,ローデータ!$K$12:$K$1011,$F$21)</f>
        <v>0</v>
      </c>
      <c r="Q283" s="82">
        <f>SUMIFS(ローデータ!$Y$12:$Y$1011,ローデータ!$B$12:$B$1011,1,ローデータ!$I$12:$I$1011,$B$14,ローデータ!$J$12:$J$1011,C283,ローデータ!$K$12:$K$1011,$F$21)</f>
        <v>0</v>
      </c>
      <c r="R283" s="82">
        <f>SUMIFS(ローデータ!$Z$12:$Z$1011,ローデータ!$B$12:$B$1011,1,ローデータ!$I$12:$I$1011,$B$14,ローデータ!$J$12:$J$1011,C283,ローデータ!$K$12:$K$1011,$F$21)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7</v>
      </c>
      <c r="G284" s="45">
        <f t="shared" ref="G284:J284" si="28">SUM(G272:G283)</f>
        <v>3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10</v>
      </c>
      <c r="L284" s="82">
        <f>SUM(L272:L283)</f>
        <v>1</v>
      </c>
      <c r="M284" s="82">
        <f t="shared" ref="M284:R284" si="29">SUM(M272:M283)</f>
        <v>21</v>
      </c>
      <c r="N284" s="82">
        <f t="shared" si="29"/>
        <v>12</v>
      </c>
      <c r="O284" s="82">
        <f t="shared" si="29"/>
        <v>0</v>
      </c>
      <c r="P284" s="82">
        <f t="shared" si="29"/>
        <v>9</v>
      </c>
      <c r="Q284" s="82">
        <f t="shared" si="29"/>
        <v>2</v>
      </c>
      <c r="R284" s="82">
        <f t="shared" si="29"/>
        <v>1</v>
      </c>
      <c r="S284" s="45">
        <f t="shared" si="27"/>
        <v>46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0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50">
        <v>2</v>
      </c>
      <c r="Q3" s="413" t="s">
        <v>55</v>
      </c>
      <c r="R3" s="414"/>
      <c r="S3" s="414"/>
      <c r="T3" s="415"/>
      <c r="U3" s="150">
        <v>3</v>
      </c>
      <c r="V3" s="413" t="s">
        <v>56</v>
      </c>
      <c r="W3" s="414"/>
      <c r="X3" s="414"/>
      <c r="Y3" s="415"/>
      <c r="Z3" s="150">
        <v>4</v>
      </c>
      <c r="AA3" s="413" t="s">
        <v>57</v>
      </c>
      <c r="AB3" s="414"/>
      <c r="AC3" s="414"/>
      <c r="AD3" s="415"/>
      <c r="AE3" s="150">
        <v>5</v>
      </c>
      <c r="AF3" s="413" t="s">
        <v>58</v>
      </c>
      <c r="AG3" s="414"/>
      <c r="AH3" s="414"/>
      <c r="AI3" s="415"/>
      <c r="AJ3" s="150">
        <v>6</v>
      </c>
      <c r="AK3" s="413" t="s">
        <v>134</v>
      </c>
      <c r="AL3" s="414"/>
      <c r="AM3" s="414"/>
      <c r="AN3" s="415"/>
      <c r="AO3" s="150">
        <v>7</v>
      </c>
      <c r="AP3" s="413" t="s">
        <v>135</v>
      </c>
      <c r="AQ3" s="414"/>
      <c r="AR3" s="414"/>
      <c r="AS3" s="415"/>
      <c r="AT3" s="150">
        <v>8</v>
      </c>
      <c r="AU3" s="413" t="s">
        <v>61</v>
      </c>
      <c r="AV3" s="414"/>
      <c r="AW3" s="414"/>
      <c r="AX3" s="415"/>
      <c r="AY3" s="150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7</v>
      </c>
      <c r="Q5" s="68">
        <v>0</v>
      </c>
      <c r="R5" s="68">
        <v>0</v>
      </c>
      <c r="S5" s="68">
        <v>0</v>
      </c>
      <c r="T5" s="119">
        <v>0</v>
      </c>
      <c r="U5" s="120">
        <v>8</v>
      </c>
      <c r="V5" s="68">
        <v>0</v>
      </c>
      <c r="W5" s="68">
        <v>0</v>
      </c>
      <c r="X5" s="68">
        <v>0</v>
      </c>
      <c r="Y5" s="119">
        <v>0</v>
      </c>
      <c r="Z5" s="120">
        <v>10</v>
      </c>
      <c r="AA5" s="68">
        <v>0</v>
      </c>
      <c r="AB5" s="68">
        <v>0</v>
      </c>
      <c r="AC5" s="68">
        <v>0</v>
      </c>
      <c r="AD5" s="119">
        <v>0</v>
      </c>
      <c r="AE5" s="120">
        <v>10</v>
      </c>
      <c r="AF5" s="68">
        <v>0</v>
      </c>
      <c r="AG5" s="68">
        <v>0</v>
      </c>
      <c r="AH5" s="68">
        <v>0</v>
      </c>
      <c r="AI5" s="119">
        <v>0</v>
      </c>
      <c r="AJ5" s="120">
        <v>2</v>
      </c>
      <c r="AK5" s="68">
        <v>0</v>
      </c>
      <c r="AL5" s="68">
        <v>0</v>
      </c>
      <c r="AM5" s="68">
        <v>0</v>
      </c>
      <c r="AN5" s="119">
        <v>0</v>
      </c>
      <c r="AO5" s="120">
        <v>1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38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3</v>
      </c>
      <c r="Q6" s="55">
        <v>0</v>
      </c>
      <c r="R6" s="55">
        <v>0</v>
      </c>
      <c r="S6" s="55">
        <v>0</v>
      </c>
      <c r="T6" s="123">
        <v>0</v>
      </c>
      <c r="U6" s="124">
        <v>3</v>
      </c>
      <c r="V6" s="55">
        <v>0</v>
      </c>
      <c r="W6" s="55">
        <v>0</v>
      </c>
      <c r="X6" s="55">
        <v>0</v>
      </c>
      <c r="Y6" s="123">
        <v>0</v>
      </c>
      <c r="Z6" s="124">
        <v>3</v>
      </c>
      <c r="AA6" s="55">
        <v>0</v>
      </c>
      <c r="AB6" s="55">
        <v>0</v>
      </c>
      <c r="AC6" s="55">
        <v>0</v>
      </c>
      <c r="AD6" s="123">
        <v>0</v>
      </c>
      <c r="AE6" s="124">
        <v>1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1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11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1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1</v>
      </c>
      <c r="W8" s="55">
        <v>0</v>
      </c>
      <c r="X8" s="55">
        <v>0</v>
      </c>
      <c r="Y8" s="123">
        <v>0</v>
      </c>
      <c r="Z8" s="124">
        <v>2</v>
      </c>
      <c r="AA8" s="55">
        <v>0</v>
      </c>
      <c r="AB8" s="55">
        <v>0</v>
      </c>
      <c r="AC8" s="55">
        <v>0</v>
      </c>
      <c r="AD8" s="123">
        <v>0</v>
      </c>
      <c r="AE8" s="124">
        <v>1</v>
      </c>
      <c r="AF8" s="55">
        <v>0</v>
      </c>
      <c r="AG8" s="55">
        <v>0</v>
      </c>
      <c r="AH8" s="55">
        <v>0</v>
      </c>
      <c r="AI8" s="123">
        <v>0</v>
      </c>
      <c r="AJ8" s="124">
        <v>2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6</v>
      </c>
      <c r="BE8" s="55">
        <v>1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50">
        <v>2</v>
      </c>
      <c r="Q13" s="413" t="s">
        <v>55</v>
      </c>
      <c r="R13" s="414"/>
      <c r="S13" s="414"/>
      <c r="T13" s="415"/>
      <c r="U13" s="150">
        <v>3</v>
      </c>
      <c r="V13" s="413" t="s">
        <v>56</v>
      </c>
      <c r="W13" s="414"/>
      <c r="X13" s="414"/>
      <c r="Y13" s="415"/>
      <c r="Z13" s="150">
        <v>4</v>
      </c>
      <c r="AA13" s="413" t="s">
        <v>57</v>
      </c>
      <c r="AB13" s="414"/>
      <c r="AC13" s="414"/>
      <c r="AD13" s="415"/>
      <c r="AE13" s="150">
        <v>5</v>
      </c>
      <c r="AF13" s="413" t="s">
        <v>58</v>
      </c>
      <c r="AG13" s="414"/>
      <c r="AH13" s="414"/>
      <c r="AI13" s="415"/>
      <c r="AJ13" s="150">
        <v>6</v>
      </c>
      <c r="AK13" s="413" t="s">
        <v>134</v>
      </c>
      <c r="AL13" s="414"/>
      <c r="AM13" s="414"/>
      <c r="AN13" s="415"/>
      <c r="AO13" s="150">
        <v>7</v>
      </c>
      <c r="AP13" s="413" t="s">
        <v>135</v>
      </c>
      <c r="AQ13" s="414"/>
      <c r="AR13" s="414"/>
      <c r="AS13" s="415"/>
      <c r="AT13" s="150">
        <v>8</v>
      </c>
      <c r="AU13" s="413" t="s">
        <v>61</v>
      </c>
      <c r="AV13" s="414"/>
      <c r="AW13" s="414"/>
      <c r="AX13" s="415"/>
      <c r="AY13" s="150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50">
        <v>2</v>
      </c>
      <c r="Q23" s="413" t="s">
        <v>55</v>
      </c>
      <c r="R23" s="414"/>
      <c r="S23" s="414"/>
      <c r="T23" s="415"/>
      <c r="U23" s="150">
        <v>3</v>
      </c>
      <c r="V23" s="413" t="s">
        <v>56</v>
      </c>
      <c r="W23" s="414"/>
      <c r="X23" s="414"/>
      <c r="Y23" s="415"/>
      <c r="Z23" s="150">
        <v>4</v>
      </c>
      <c r="AA23" s="413" t="s">
        <v>57</v>
      </c>
      <c r="AB23" s="414"/>
      <c r="AC23" s="414"/>
      <c r="AD23" s="415"/>
      <c r="AE23" s="150">
        <v>5</v>
      </c>
      <c r="AF23" s="413" t="s">
        <v>58</v>
      </c>
      <c r="AG23" s="414"/>
      <c r="AH23" s="414"/>
      <c r="AI23" s="415"/>
      <c r="AJ23" s="150">
        <v>6</v>
      </c>
      <c r="AK23" s="413" t="s">
        <v>134</v>
      </c>
      <c r="AL23" s="414"/>
      <c r="AM23" s="414"/>
      <c r="AN23" s="415"/>
      <c r="AO23" s="150">
        <v>7</v>
      </c>
      <c r="AP23" s="413" t="s">
        <v>135</v>
      </c>
      <c r="AQ23" s="414"/>
      <c r="AR23" s="414"/>
      <c r="AS23" s="415"/>
      <c r="AT23" s="150">
        <v>8</v>
      </c>
      <c r="AU23" s="413" t="s">
        <v>61</v>
      </c>
      <c r="AV23" s="414"/>
      <c r="AW23" s="414"/>
      <c r="AX23" s="415"/>
      <c r="AY23" s="150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1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1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50">
        <v>2</v>
      </c>
      <c r="Q33" s="413" t="s">
        <v>55</v>
      </c>
      <c r="R33" s="414"/>
      <c r="S33" s="414"/>
      <c r="T33" s="415"/>
      <c r="U33" s="150">
        <v>3</v>
      </c>
      <c r="V33" s="413" t="s">
        <v>56</v>
      </c>
      <c r="W33" s="414"/>
      <c r="X33" s="414"/>
      <c r="Y33" s="415"/>
      <c r="Z33" s="150">
        <v>4</v>
      </c>
      <c r="AA33" s="413" t="s">
        <v>57</v>
      </c>
      <c r="AB33" s="414"/>
      <c r="AC33" s="414"/>
      <c r="AD33" s="415"/>
      <c r="AE33" s="150">
        <v>5</v>
      </c>
      <c r="AF33" s="413" t="s">
        <v>58</v>
      </c>
      <c r="AG33" s="414"/>
      <c r="AH33" s="414"/>
      <c r="AI33" s="415"/>
      <c r="AJ33" s="150">
        <v>6</v>
      </c>
      <c r="AK33" s="413" t="s">
        <v>134</v>
      </c>
      <c r="AL33" s="414"/>
      <c r="AM33" s="414"/>
      <c r="AN33" s="415"/>
      <c r="AO33" s="150">
        <v>7</v>
      </c>
      <c r="AP33" s="413" t="s">
        <v>135</v>
      </c>
      <c r="AQ33" s="414"/>
      <c r="AR33" s="414"/>
      <c r="AS33" s="415"/>
      <c r="AT33" s="150">
        <v>8</v>
      </c>
      <c r="AU33" s="413" t="s">
        <v>61</v>
      </c>
      <c r="AV33" s="414"/>
      <c r="AW33" s="414"/>
      <c r="AX33" s="415"/>
      <c r="AY33" s="150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50">
        <v>2</v>
      </c>
      <c r="Q43" s="413" t="s">
        <v>55</v>
      </c>
      <c r="R43" s="414"/>
      <c r="S43" s="414"/>
      <c r="T43" s="415"/>
      <c r="U43" s="150">
        <v>3</v>
      </c>
      <c r="V43" s="413" t="s">
        <v>56</v>
      </c>
      <c r="W43" s="414"/>
      <c r="X43" s="414"/>
      <c r="Y43" s="415"/>
      <c r="Z43" s="150">
        <v>4</v>
      </c>
      <c r="AA43" s="413" t="s">
        <v>57</v>
      </c>
      <c r="AB43" s="414"/>
      <c r="AC43" s="414"/>
      <c r="AD43" s="415"/>
      <c r="AE43" s="150">
        <v>5</v>
      </c>
      <c r="AF43" s="413" t="s">
        <v>58</v>
      </c>
      <c r="AG43" s="414"/>
      <c r="AH43" s="414"/>
      <c r="AI43" s="415"/>
      <c r="AJ43" s="150">
        <v>6</v>
      </c>
      <c r="AK43" s="413" t="s">
        <v>134</v>
      </c>
      <c r="AL43" s="414"/>
      <c r="AM43" s="414"/>
      <c r="AN43" s="415"/>
      <c r="AO43" s="150">
        <v>7</v>
      </c>
      <c r="AP43" s="413" t="s">
        <v>135</v>
      </c>
      <c r="AQ43" s="414"/>
      <c r="AR43" s="414"/>
      <c r="AS43" s="415"/>
      <c r="AT43" s="150">
        <v>8</v>
      </c>
      <c r="AU43" s="413" t="s">
        <v>61</v>
      </c>
      <c r="AV43" s="414"/>
      <c r="AW43" s="414"/>
      <c r="AX43" s="415"/>
      <c r="AY43" s="150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50">
        <v>2</v>
      </c>
      <c r="Q53" s="413" t="s">
        <v>55</v>
      </c>
      <c r="R53" s="414"/>
      <c r="S53" s="414"/>
      <c r="T53" s="415"/>
      <c r="U53" s="150">
        <v>3</v>
      </c>
      <c r="V53" s="413" t="s">
        <v>56</v>
      </c>
      <c r="W53" s="414"/>
      <c r="X53" s="414"/>
      <c r="Y53" s="415"/>
      <c r="Z53" s="150">
        <v>4</v>
      </c>
      <c r="AA53" s="413" t="s">
        <v>57</v>
      </c>
      <c r="AB53" s="414"/>
      <c r="AC53" s="414"/>
      <c r="AD53" s="415"/>
      <c r="AE53" s="150">
        <v>5</v>
      </c>
      <c r="AF53" s="413" t="s">
        <v>58</v>
      </c>
      <c r="AG53" s="414"/>
      <c r="AH53" s="414"/>
      <c r="AI53" s="415"/>
      <c r="AJ53" s="150">
        <v>6</v>
      </c>
      <c r="AK53" s="413" t="s">
        <v>134</v>
      </c>
      <c r="AL53" s="414"/>
      <c r="AM53" s="414"/>
      <c r="AN53" s="415"/>
      <c r="AO53" s="150">
        <v>7</v>
      </c>
      <c r="AP53" s="413" t="s">
        <v>135</v>
      </c>
      <c r="AQ53" s="414"/>
      <c r="AR53" s="414"/>
      <c r="AS53" s="415"/>
      <c r="AT53" s="150">
        <v>8</v>
      </c>
      <c r="AU53" s="413" t="s">
        <v>61</v>
      </c>
      <c r="AV53" s="414"/>
      <c r="AW53" s="414"/>
      <c r="AX53" s="415"/>
      <c r="AY53" s="150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50">
        <v>2</v>
      </c>
      <c r="Q63" s="413" t="s">
        <v>55</v>
      </c>
      <c r="R63" s="414"/>
      <c r="S63" s="414"/>
      <c r="T63" s="415"/>
      <c r="U63" s="150">
        <v>3</v>
      </c>
      <c r="V63" s="413" t="s">
        <v>56</v>
      </c>
      <c r="W63" s="414"/>
      <c r="X63" s="414"/>
      <c r="Y63" s="415"/>
      <c r="Z63" s="150">
        <v>4</v>
      </c>
      <c r="AA63" s="413" t="s">
        <v>57</v>
      </c>
      <c r="AB63" s="414"/>
      <c r="AC63" s="414"/>
      <c r="AD63" s="415"/>
      <c r="AE63" s="150">
        <v>5</v>
      </c>
      <c r="AF63" s="413" t="s">
        <v>58</v>
      </c>
      <c r="AG63" s="414"/>
      <c r="AH63" s="414"/>
      <c r="AI63" s="415"/>
      <c r="AJ63" s="150">
        <v>6</v>
      </c>
      <c r="AK63" s="413" t="s">
        <v>134</v>
      </c>
      <c r="AL63" s="414"/>
      <c r="AM63" s="414"/>
      <c r="AN63" s="415"/>
      <c r="AO63" s="150">
        <v>7</v>
      </c>
      <c r="AP63" s="413" t="s">
        <v>135</v>
      </c>
      <c r="AQ63" s="414"/>
      <c r="AR63" s="414"/>
      <c r="AS63" s="415"/>
      <c r="AT63" s="150">
        <v>8</v>
      </c>
      <c r="AU63" s="413" t="s">
        <v>61</v>
      </c>
      <c r="AV63" s="414"/>
      <c r="AW63" s="414"/>
      <c r="AX63" s="415"/>
      <c r="AY63" s="150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50">
        <v>2</v>
      </c>
      <c r="Q73" s="413" t="s">
        <v>55</v>
      </c>
      <c r="R73" s="414"/>
      <c r="S73" s="414"/>
      <c r="T73" s="415"/>
      <c r="U73" s="150">
        <v>3</v>
      </c>
      <c r="V73" s="413" t="s">
        <v>56</v>
      </c>
      <c r="W73" s="414"/>
      <c r="X73" s="414"/>
      <c r="Y73" s="415"/>
      <c r="Z73" s="150">
        <v>4</v>
      </c>
      <c r="AA73" s="413" t="s">
        <v>57</v>
      </c>
      <c r="AB73" s="414"/>
      <c r="AC73" s="414"/>
      <c r="AD73" s="415"/>
      <c r="AE73" s="150">
        <v>5</v>
      </c>
      <c r="AF73" s="413" t="s">
        <v>58</v>
      </c>
      <c r="AG73" s="414"/>
      <c r="AH73" s="414"/>
      <c r="AI73" s="415"/>
      <c r="AJ73" s="150">
        <v>6</v>
      </c>
      <c r="AK73" s="413" t="s">
        <v>134</v>
      </c>
      <c r="AL73" s="414"/>
      <c r="AM73" s="414"/>
      <c r="AN73" s="415"/>
      <c r="AO73" s="150">
        <v>7</v>
      </c>
      <c r="AP73" s="413" t="s">
        <v>135</v>
      </c>
      <c r="AQ73" s="414"/>
      <c r="AR73" s="414"/>
      <c r="AS73" s="415"/>
      <c r="AT73" s="150">
        <v>8</v>
      </c>
      <c r="AU73" s="413" t="s">
        <v>61</v>
      </c>
      <c r="AV73" s="414"/>
      <c r="AW73" s="414"/>
      <c r="AX73" s="415"/>
      <c r="AY73" s="150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50">
        <v>2</v>
      </c>
      <c r="Q84" s="413" t="s">
        <v>55</v>
      </c>
      <c r="R84" s="414"/>
      <c r="S84" s="414"/>
      <c r="T84" s="415"/>
      <c r="U84" s="150">
        <v>3</v>
      </c>
      <c r="V84" s="413" t="s">
        <v>56</v>
      </c>
      <c r="W84" s="414"/>
      <c r="X84" s="414"/>
      <c r="Y84" s="415"/>
      <c r="Z84" s="150">
        <v>4</v>
      </c>
      <c r="AA84" s="413" t="s">
        <v>57</v>
      </c>
      <c r="AB84" s="414"/>
      <c r="AC84" s="414"/>
      <c r="AD84" s="415"/>
      <c r="AE84" s="150">
        <v>5</v>
      </c>
      <c r="AF84" s="413" t="s">
        <v>58</v>
      </c>
      <c r="AG84" s="414"/>
      <c r="AH84" s="414"/>
      <c r="AI84" s="415"/>
      <c r="AJ84" s="150">
        <v>6</v>
      </c>
      <c r="AK84" s="413" t="s">
        <v>134</v>
      </c>
      <c r="AL84" s="414"/>
      <c r="AM84" s="414"/>
      <c r="AN84" s="415"/>
      <c r="AO84" s="150">
        <v>7</v>
      </c>
      <c r="AP84" s="413" t="s">
        <v>135</v>
      </c>
      <c r="AQ84" s="414"/>
      <c r="AR84" s="414"/>
      <c r="AS84" s="415"/>
      <c r="AT84" s="150">
        <v>8</v>
      </c>
      <c r="AU84" s="413" t="s">
        <v>61</v>
      </c>
      <c r="AV84" s="414"/>
      <c r="AW84" s="414"/>
      <c r="AX84" s="415"/>
      <c r="AY84" s="150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50">
        <v>2</v>
      </c>
      <c r="Q94" s="413" t="s">
        <v>55</v>
      </c>
      <c r="R94" s="414"/>
      <c r="S94" s="414"/>
      <c r="T94" s="415"/>
      <c r="U94" s="150">
        <v>3</v>
      </c>
      <c r="V94" s="413" t="s">
        <v>56</v>
      </c>
      <c r="W94" s="414"/>
      <c r="X94" s="414"/>
      <c r="Y94" s="415"/>
      <c r="Z94" s="150">
        <v>4</v>
      </c>
      <c r="AA94" s="413" t="s">
        <v>57</v>
      </c>
      <c r="AB94" s="414"/>
      <c r="AC94" s="414"/>
      <c r="AD94" s="415"/>
      <c r="AE94" s="150">
        <v>5</v>
      </c>
      <c r="AF94" s="413" t="s">
        <v>58</v>
      </c>
      <c r="AG94" s="414"/>
      <c r="AH94" s="414"/>
      <c r="AI94" s="415"/>
      <c r="AJ94" s="150">
        <v>6</v>
      </c>
      <c r="AK94" s="413" t="s">
        <v>134</v>
      </c>
      <c r="AL94" s="414"/>
      <c r="AM94" s="414"/>
      <c r="AN94" s="415"/>
      <c r="AO94" s="150">
        <v>7</v>
      </c>
      <c r="AP94" s="413" t="s">
        <v>135</v>
      </c>
      <c r="AQ94" s="414"/>
      <c r="AR94" s="414"/>
      <c r="AS94" s="415"/>
      <c r="AT94" s="150">
        <v>8</v>
      </c>
      <c r="AU94" s="413" t="s">
        <v>61</v>
      </c>
      <c r="AV94" s="414"/>
      <c r="AW94" s="414"/>
      <c r="AX94" s="415"/>
      <c r="AY94" s="150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50">
        <v>2</v>
      </c>
      <c r="Q104" s="413" t="s">
        <v>55</v>
      </c>
      <c r="R104" s="414"/>
      <c r="S104" s="414"/>
      <c r="T104" s="415"/>
      <c r="U104" s="150">
        <v>3</v>
      </c>
      <c r="V104" s="413" t="s">
        <v>56</v>
      </c>
      <c r="W104" s="414"/>
      <c r="X104" s="414"/>
      <c r="Y104" s="415"/>
      <c r="Z104" s="150">
        <v>4</v>
      </c>
      <c r="AA104" s="413" t="s">
        <v>57</v>
      </c>
      <c r="AB104" s="414"/>
      <c r="AC104" s="414"/>
      <c r="AD104" s="415"/>
      <c r="AE104" s="150">
        <v>5</v>
      </c>
      <c r="AF104" s="413" t="s">
        <v>58</v>
      </c>
      <c r="AG104" s="414"/>
      <c r="AH104" s="414"/>
      <c r="AI104" s="415"/>
      <c r="AJ104" s="150">
        <v>6</v>
      </c>
      <c r="AK104" s="413" t="s">
        <v>134</v>
      </c>
      <c r="AL104" s="414"/>
      <c r="AM104" s="414"/>
      <c r="AN104" s="415"/>
      <c r="AO104" s="150">
        <v>7</v>
      </c>
      <c r="AP104" s="413" t="s">
        <v>135</v>
      </c>
      <c r="AQ104" s="414"/>
      <c r="AR104" s="414"/>
      <c r="AS104" s="415"/>
      <c r="AT104" s="150">
        <v>8</v>
      </c>
      <c r="AU104" s="413" t="s">
        <v>61</v>
      </c>
      <c r="AV104" s="414"/>
      <c r="AW104" s="414"/>
      <c r="AX104" s="415"/>
      <c r="AY104" s="150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50">
        <v>2</v>
      </c>
      <c r="Q114" s="413" t="s">
        <v>55</v>
      </c>
      <c r="R114" s="414"/>
      <c r="S114" s="414"/>
      <c r="T114" s="415"/>
      <c r="U114" s="150">
        <v>3</v>
      </c>
      <c r="V114" s="413" t="s">
        <v>56</v>
      </c>
      <c r="W114" s="414"/>
      <c r="X114" s="414"/>
      <c r="Y114" s="415"/>
      <c r="Z114" s="150">
        <v>4</v>
      </c>
      <c r="AA114" s="413" t="s">
        <v>57</v>
      </c>
      <c r="AB114" s="414"/>
      <c r="AC114" s="414"/>
      <c r="AD114" s="415"/>
      <c r="AE114" s="150">
        <v>5</v>
      </c>
      <c r="AF114" s="413" t="s">
        <v>58</v>
      </c>
      <c r="AG114" s="414"/>
      <c r="AH114" s="414"/>
      <c r="AI114" s="415"/>
      <c r="AJ114" s="150">
        <v>6</v>
      </c>
      <c r="AK114" s="413" t="s">
        <v>134</v>
      </c>
      <c r="AL114" s="414"/>
      <c r="AM114" s="414"/>
      <c r="AN114" s="415"/>
      <c r="AO114" s="150">
        <v>7</v>
      </c>
      <c r="AP114" s="413" t="s">
        <v>135</v>
      </c>
      <c r="AQ114" s="414"/>
      <c r="AR114" s="414"/>
      <c r="AS114" s="415"/>
      <c r="AT114" s="150">
        <v>8</v>
      </c>
      <c r="AU114" s="413" t="s">
        <v>61</v>
      </c>
      <c r="AV114" s="414"/>
      <c r="AW114" s="414"/>
      <c r="AX114" s="415"/>
      <c r="AY114" s="150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sqref="A1:XFD1048576"/>
    </sheetView>
  </sheetViews>
  <sheetFormatPr defaultRowHeight="13.5" x14ac:dyDescent="0.15"/>
  <cols>
    <col min="1" max="1" width="6.625" style="15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20.100000000000001" customHeight="1" x14ac:dyDescent="0.15">
      <c r="A2" s="158" t="s">
        <v>46</v>
      </c>
      <c r="B2" s="284" t="str">
        <f>ローデータ!B2</f>
        <v>東成区</v>
      </c>
      <c r="C2" s="286"/>
      <c r="D2" s="286"/>
      <c r="E2" s="285"/>
      <c r="G2" s="405" t="s">
        <v>52</v>
      </c>
      <c r="H2" s="207"/>
      <c r="K2" s="431" t="s">
        <v>94</v>
      </c>
      <c r="L2" s="432"/>
    </row>
    <row r="3" spans="1:19" ht="14.1" customHeight="1" x14ac:dyDescent="0.15">
      <c r="A3" s="262" t="s">
        <v>47</v>
      </c>
      <c r="B3" s="166" t="s">
        <v>3</v>
      </c>
      <c r="C3" s="166" t="s">
        <v>4</v>
      </c>
      <c r="D3" s="166" t="s">
        <v>5</v>
      </c>
      <c r="E3" s="166" t="s">
        <v>8</v>
      </c>
      <c r="G3" s="409"/>
      <c r="H3" s="209"/>
      <c r="K3" s="433"/>
      <c r="L3" s="434"/>
    </row>
    <row r="4" spans="1:19" ht="20.100000000000001" customHeight="1" x14ac:dyDescent="0.15">
      <c r="A4" s="263"/>
      <c r="B4" s="167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59">
        <v>8</v>
      </c>
      <c r="H4" s="166" t="s">
        <v>53</v>
      </c>
      <c r="K4" s="284">
        <f>COUNTIFS(ローデータ!B12:B1011,1,ローデータ!G12:G1011,$G$4)</f>
        <v>0</v>
      </c>
      <c r="L4" s="285"/>
    </row>
    <row r="5" spans="1:19" ht="14.1" customHeight="1" x14ac:dyDescent="0.15">
      <c r="G5" s="9"/>
      <c r="H5" s="9"/>
      <c r="I5" s="9"/>
      <c r="J5" s="9"/>
    </row>
    <row r="6" spans="1:19" ht="15.95" customHeight="1" x14ac:dyDescent="0.15">
      <c r="A6" s="34" t="s">
        <v>196</v>
      </c>
    </row>
    <row r="7" spans="1:19" ht="15.95" customHeight="1" x14ac:dyDescent="0.15">
      <c r="A7" s="152">
        <v>1</v>
      </c>
      <c r="B7" s="34" t="s">
        <v>155</v>
      </c>
    </row>
    <row r="8" spans="1:19" ht="15.95" customHeight="1" x14ac:dyDescent="0.15">
      <c r="A8" s="226"/>
      <c r="B8" s="158">
        <v>1</v>
      </c>
      <c r="C8" s="158">
        <v>2</v>
      </c>
      <c r="D8" s="158">
        <v>3</v>
      </c>
      <c r="E8" s="158">
        <v>4</v>
      </c>
      <c r="F8" s="158">
        <v>5</v>
      </c>
      <c r="G8" s="158">
        <v>6</v>
      </c>
      <c r="H8" s="158">
        <v>7</v>
      </c>
      <c r="I8" s="158">
        <v>8</v>
      </c>
      <c r="J8" s="158">
        <v>9</v>
      </c>
      <c r="K8" s="262" t="s">
        <v>50</v>
      </c>
    </row>
    <row r="9" spans="1:19" ht="15.95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5.95" customHeight="1" x14ac:dyDescent="0.15">
      <c r="A10" s="165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0</v>
      </c>
      <c r="D10" s="45">
        <f>COUNTIFS(ローデータ!$B$12:$B$1011,1,ローデータ!$G$12:$G$1011,$G$4,ローデータ!$H$12:$H$1011,D8)</f>
        <v>0</v>
      </c>
      <c r="E10" s="45">
        <f>COUNTIFS(ローデータ!$B$12:$B$1011,1,ローデータ!$G$12:$G$1011,$G$4,ローデータ!$H$12:$H$1011,E8)</f>
        <v>0</v>
      </c>
      <c r="F10" s="45">
        <f>COUNTIFS(ローデータ!$B$12:$B$1011,1,ローデータ!$G$12:$G$1011,$G$4,ローデータ!$H$12:$H$1011,F8)</f>
        <v>0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0</v>
      </c>
    </row>
    <row r="11" spans="1:19" ht="159.94999999999999" customHeight="1" x14ac:dyDescent="0.15">
      <c r="A11" s="151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5.95" customHeight="1" x14ac:dyDescent="0.15">
      <c r="A12" s="152">
        <v>2</v>
      </c>
      <c r="B12" t="s">
        <v>207</v>
      </c>
    </row>
    <row r="13" spans="1:19" ht="15.95" customHeight="1" x14ac:dyDescent="0.15">
      <c r="A13" s="152">
        <v>2.1</v>
      </c>
      <c r="B13" s="34" t="s">
        <v>156</v>
      </c>
      <c r="F13" s="152">
        <v>2.2000000000000002</v>
      </c>
      <c r="G13" s="34" t="s">
        <v>231</v>
      </c>
    </row>
    <row r="14" spans="1:19" ht="15.95" customHeight="1" x14ac:dyDescent="0.15">
      <c r="A14" s="226"/>
      <c r="B14" s="158">
        <v>1</v>
      </c>
      <c r="C14" s="158">
        <v>2</v>
      </c>
      <c r="D14" s="262" t="s">
        <v>50</v>
      </c>
      <c r="F14" s="226"/>
      <c r="G14" s="158">
        <v>1</v>
      </c>
      <c r="H14" s="158">
        <v>2</v>
      </c>
      <c r="I14" s="158">
        <v>3</v>
      </c>
      <c r="J14" s="158">
        <v>4</v>
      </c>
      <c r="K14" s="158">
        <v>5</v>
      </c>
      <c r="L14" s="158">
        <v>6</v>
      </c>
      <c r="M14" s="158">
        <v>7</v>
      </c>
      <c r="N14" s="158">
        <v>8</v>
      </c>
      <c r="O14" s="158">
        <v>9</v>
      </c>
      <c r="P14" s="158">
        <v>10</v>
      </c>
      <c r="Q14" s="158">
        <v>11</v>
      </c>
      <c r="R14" s="245" t="s">
        <v>50</v>
      </c>
    </row>
    <row r="15" spans="1:19" ht="15.95" customHeight="1" x14ac:dyDescent="0.15">
      <c r="A15" s="228"/>
      <c r="B15" s="166" t="s">
        <v>63</v>
      </c>
      <c r="C15" s="166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5.95" customHeight="1" x14ac:dyDescent="0.15">
      <c r="A16" s="165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0</v>
      </c>
      <c r="D16" s="45">
        <f>SUM(B16:C16)</f>
        <v>0</v>
      </c>
      <c r="F16" s="227"/>
      <c r="G16" s="435"/>
      <c r="H16" s="301"/>
      <c r="I16" s="301"/>
      <c r="J16" s="435"/>
      <c r="K16" s="301"/>
      <c r="L16" s="301"/>
      <c r="M16" s="301"/>
      <c r="N16" s="301"/>
      <c r="O16" s="301"/>
      <c r="P16" s="440"/>
      <c r="Q16" s="301"/>
      <c r="R16" s="287"/>
    </row>
    <row r="17" spans="1:19" ht="15.95" customHeight="1" x14ac:dyDescent="0.15">
      <c r="A17" s="151"/>
      <c r="B17" s="9"/>
      <c r="C17" s="9"/>
      <c r="D17" s="9"/>
      <c r="F17" s="228"/>
      <c r="G17" s="274"/>
      <c r="H17" s="244"/>
      <c r="I17" s="244"/>
      <c r="J17" s="274"/>
      <c r="K17" s="244"/>
      <c r="L17" s="244"/>
      <c r="M17" s="244"/>
      <c r="N17" s="244"/>
      <c r="O17" s="244"/>
      <c r="P17" s="441"/>
      <c r="Q17" s="244"/>
      <c r="R17" s="246"/>
    </row>
    <row r="18" spans="1:19" ht="15.95" customHeight="1" x14ac:dyDescent="0.15">
      <c r="A18"/>
      <c r="F18" s="164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5.95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5.95" customHeight="1" x14ac:dyDescent="0.15">
      <c r="A20" s="15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5.95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165" t="s">
        <v>51</v>
      </c>
      <c r="B23" s="284">
        <f>COUNTIFS(ローデータ!$B$12:$B$1011,1,ローデータ!$G$12:$G$1011,$G$4,ローデータ!$K$12:$K$1011,B21)</f>
        <v>0</v>
      </c>
      <c r="C23" s="285"/>
      <c r="D23" s="284">
        <f>COUNTIFS(ローデータ!$B$12:$B$1011,1,ローデータ!$G$12:$G$1011,$G$4,ローデータ!$K$12:$K$1011,D21)</f>
        <v>0</v>
      </c>
      <c r="E23" s="285"/>
      <c r="F23" s="284">
        <f>COUNTIFS(ローデータ!$B$12:$B$1011,1,ローデータ!$G$12:$G$1011,$G$4,ローデータ!$K$12:$K$1011,F21)</f>
        <v>0</v>
      </c>
      <c r="G23" s="286"/>
      <c r="H23" s="285"/>
      <c r="I23" s="45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5.95" customHeight="1" x14ac:dyDescent="0.15">
      <c r="A25" s="152">
        <v>3.1</v>
      </c>
      <c r="B25" s="38" t="s">
        <v>167</v>
      </c>
    </row>
    <row r="26" spans="1:19" ht="15.95" customHeight="1" x14ac:dyDescent="0.15">
      <c r="A26" s="152" t="s">
        <v>89</v>
      </c>
      <c r="B26" s="34" t="s">
        <v>158</v>
      </c>
      <c r="I26" s="151" t="s">
        <v>159</v>
      </c>
      <c r="J26" s="37" t="s">
        <v>164</v>
      </c>
    </row>
    <row r="27" spans="1:19" ht="15.95" customHeight="1" x14ac:dyDescent="0.15">
      <c r="A27" s="226"/>
      <c r="B27" s="158">
        <v>1</v>
      </c>
      <c r="C27" s="158">
        <v>2</v>
      </c>
      <c r="D27" s="158">
        <v>3</v>
      </c>
      <c r="E27" s="158">
        <v>4</v>
      </c>
      <c r="F27" s="158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383" t="s">
        <v>50</v>
      </c>
    </row>
    <row r="28" spans="1:19" ht="15.95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385"/>
    </row>
    <row r="29" spans="1:19" ht="15.95" customHeight="1" x14ac:dyDescent="0.15">
      <c r="A29" s="228"/>
      <c r="B29" s="244"/>
      <c r="C29" s="244"/>
      <c r="D29" s="274"/>
      <c r="E29" s="239"/>
      <c r="F29" s="277"/>
      <c r="G29" s="246"/>
      <c r="H29" s="37"/>
      <c r="I29" s="165" t="s">
        <v>51</v>
      </c>
      <c r="J29" s="73">
        <f>SUMIFS(ローデータ!M12:M1011,ローデータ!$B$12:$B$1011,1,ローデータ!$G$12:$G$1011,$G$4,ローデータ!$K$12:$K$1011,$B$21)</f>
        <v>0</v>
      </c>
      <c r="K29" s="73">
        <f>SUMIFS(ローデータ!N12:N1011,ローデータ!$B$12:$B$1011,1,ローデータ!$G$12:$G$1011,$G$4,ローデータ!$K$12:$K$1011,$B$21)</f>
        <v>0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0</v>
      </c>
    </row>
    <row r="30" spans="1:19" ht="15.95" customHeight="1" x14ac:dyDescent="0.15">
      <c r="A30" s="165" t="s">
        <v>51</v>
      </c>
      <c r="B30" s="45">
        <f>COUNTIFS(ローデータ!$B$12:$B$1011,1,ローデータ!$G$12:$G$1011,$G$4,ローデータ!$K$12:$K$1011,$B$21,ローデータ!$L$12:$L$1011,B27)</f>
        <v>0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0</v>
      </c>
    </row>
    <row r="31" spans="1:19" ht="15.95" customHeight="1" x14ac:dyDescent="0.15">
      <c r="A31" s="151"/>
      <c r="B31" s="9"/>
      <c r="C31" s="9"/>
      <c r="D31" s="9"/>
      <c r="E31" s="9"/>
      <c r="F31" s="9"/>
      <c r="G31" s="9"/>
    </row>
    <row r="32" spans="1:19" ht="15.95" customHeight="1" x14ac:dyDescent="0.15">
      <c r="A32" s="152">
        <v>3.2</v>
      </c>
      <c r="B32" s="65" t="s">
        <v>232</v>
      </c>
      <c r="H32" s="9"/>
      <c r="J32" s="151"/>
      <c r="K32" s="46"/>
      <c r="L32" s="46"/>
      <c r="M32" s="46"/>
      <c r="N32" s="46"/>
      <c r="O32" s="46"/>
      <c r="P32" s="46"/>
    </row>
    <row r="33" spans="1:17" ht="15.95" customHeight="1" x14ac:dyDescent="0.15">
      <c r="A33" s="152" t="s">
        <v>90</v>
      </c>
      <c r="B33" s="34" t="s">
        <v>160</v>
      </c>
      <c r="I33" s="152" t="s">
        <v>161</v>
      </c>
      <c r="J33" s="38" t="s">
        <v>88</v>
      </c>
    </row>
    <row r="34" spans="1:17" ht="15.95" customHeight="1" x14ac:dyDescent="0.15">
      <c r="A34" s="226"/>
      <c r="B34" s="158">
        <v>1</v>
      </c>
      <c r="C34" s="158">
        <v>2</v>
      </c>
      <c r="D34" s="158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124</v>
      </c>
      <c r="Q34" s="245" t="s">
        <v>50</v>
      </c>
    </row>
    <row r="35" spans="1:17" ht="15.95" customHeight="1" x14ac:dyDescent="0.15">
      <c r="A35" s="228"/>
      <c r="B35" s="166" t="s">
        <v>67</v>
      </c>
      <c r="C35" s="166" t="s">
        <v>66</v>
      </c>
      <c r="D35" s="166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5.95" customHeight="1" x14ac:dyDescent="0.15">
      <c r="A36" s="165" t="s">
        <v>51</v>
      </c>
      <c r="B36" s="45">
        <f>COUNTIFS(ローデータ!$B$12:$B$1011,1,ローデータ!$G$12:$G$1011,$G$4,ローデータ!$K$12:$K$1011,$D$21,ローデータ!$S$12:$S$1011,B34)</f>
        <v>0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0</v>
      </c>
      <c r="I36" s="165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0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0</v>
      </c>
    </row>
    <row r="37" spans="1:17" ht="15.95" customHeight="1" x14ac:dyDescent="0.15">
      <c r="A37"/>
    </row>
    <row r="38" spans="1:17" ht="15.95" customHeight="1" x14ac:dyDescent="0.15">
      <c r="A38" s="152">
        <v>3.3</v>
      </c>
      <c r="B38" s="66" t="s">
        <v>170</v>
      </c>
    </row>
    <row r="39" spans="1:17" ht="15.95" customHeight="1" x14ac:dyDescent="0.15">
      <c r="A39" s="152" t="s">
        <v>91</v>
      </c>
      <c r="B39" s="38" t="s">
        <v>162</v>
      </c>
    </row>
    <row r="40" spans="1:17" ht="15.95" customHeight="1" x14ac:dyDescent="0.15">
      <c r="A40" s="247"/>
      <c r="B40" s="250" t="s">
        <v>16</v>
      </c>
      <c r="C40" s="251"/>
      <c r="D40" s="251"/>
      <c r="E40" s="251"/>
      <c r="F40" s="252"/>
      <c r="G40" s="447" t="s">
        <v>50</v>
      </c>
      <c r="H40" s="256" t="s">
        <v>13</v>
      </c>
      <c r="I40" s="257"/>
      <c r="J40" s="258"/>
      <c r="K40" s="365" t="s">
        <v>50</v>
      </c>
    </row>
    <row r="41" spans="1:17" ht="15.95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448"/>
      <c r="H41" s="53">
        <v>1</v>
      </c>
      <c r="I41" s="52">
        <v>2</v>
      </c>
      <c r="J41" s="52">
        <v>3</v>
      </c>
      <c r="K41" s="366"/>
      <c r="M41" s="37"/>
      <c r="N41" s="37"/>
      <c r="O41" s="37"/>
      <c r="P41" s="37"/>
    </row>
    <row r="42" spans="1:17" ht="15.95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448"/>
      <c r="H42" s="222" t="s">
        <v>67</v>
      </c>
      <c r="I42" s="242" t="s">
        <v>66</v>
      </c>
      <c r="J42" s="242" t="s">
        <v>68</v>
      </c>
      <c r="K42" s="366"/>
      <c r="M42" s="37"/>
      <c r="N42" s="37"/>
      <c r="O42" s="37"/>
      <c r="P42" s="37"/>
    </row>
    <row r="43" spans="1:17" ht="15.95" customHeight="1" x14ac:dyDescent="0.15">
      <c r="A43" s="249"/>
      <c r="B43" s="244"/>
      <c r="C43" s="244"/>
      <c r="D43" s="441"/>
      <c r="E43" s="450"/>
      <c r="F43" s="451"/>
      <c r="G43" s="449"/>
      <c r="H43" s="223"/>
      <c r="I43" s="221"/>
      <c r="J43" s="221"/>
      <c r="K43" s="367"/>
      <c r="M43" s="37"/>
      <c r="N43" s="37"/>
      <c r="O43" s="37"/>
      <c r="P43" s="37"/>
    </row>
    <row r="44" spans="1:17" ht="15.95" customHeight="1" x14ac:dyDescent="0.15">
      <c r="A44" s="165" t="s">
        <v>51</v>
      </c>
      <c r="B44" s="73">
        <f>COUNTIFS(ローデータ!$B$12:$B$1011,1,ローデータ!$G$12:$G$1011,$G$4,ローデータ!$K$12:$K$1011,$F$21,ローデータ!$L$12:$L$1011,B41)</f>
        <v>0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0</v>
      </c>
      <c r="H44" s="76">
        <f>COUNTIFS(ローデータ!$B$12:$B$1011,1,ローデータ!$G$12:$G$1011,$G$4,ローデータ!$K$12:$K$1011,$F$21,ローデータ!$S$12:$S$1011,H41)</f>
        <v>0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0</v>
      </c>
    </row>
    <row r="45" spans="1:17" ht="15.95" customHeight="1" x14ac:dyDescent="0.15">
      <c r="C45" s="151"/>
      <c r="D45" s="39"/>
      <c r="E45" s="39"/>
      <c r="F45" s="39"/>
      <c r="G45" s="39"/>
      <c r="H45" s="42"/>
      <c r="I45" s="42"/>
      <c r="J45" s="42"/>
    </row>
    <row r="46" spans="1:17" ht="15.95" customHeight="1" x14ac:dyDescent="0.15">
      <c r="A46" s="152" t="s">
        <v>92</v>
      </c>
      <c r="B46" s="38" t="s">
        <v>163</v>
      </c>
      <c r="D46" s="151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5.95" customHeight="1" x14ac:dyDescent="0.15">
      <c r="A47" s="226"/>
      <c r="B47" s="229" t="s">
        <v>165</v>
      </c>
      <c r="C47" s="230"/>
      <c r="D47" s="230"/>
      <c r="E47" s="230"/>
      <c r="F47" s="231"/>
      <c r="G47" s="355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62" t="s">
        <v>50</v>
      </c>
    </row>
    <row r="48" spans="1:17" ht="15.95" customHeight="1" x14ac:dyDescent="0.15">
      <c r="A48" s="227"/>
      <c r="B48" s="336" t="s">
        <v>96</v>
      </c>
      <c r="C48" s="337" t="s">
        <v>97</v>
      </c>
      <c r="D48" s="338" t="s">
        <v>98</v>
      </c>
      <c r="E48" s="337" t="s">
        <v>99</v>
      </c>
      <c r="F48" s="338" t="s">
        <v>100</v>
      </c>
      <c r="G48" s="356"/>
      <c r="H48" s="438" t="s">
        <v>104</v>
      </c>
      <c r="I48" s="358" t="s">
        <v>105</v>
      </c>
      <c r="J48" s="358" t="s">
        <v>98</v>
      </c>
      <c r="K48" s="358" t="s">
        <v>106</v>
      </c>
      <c r="L48" s="275" t="s">
        <v>107</v>
      </c>
      <c r="M48" s="358" t="s">
        <v>36</v>
      </c>
      <c r="N48" s="275" t="s">
        <v>124</v>
      </c>
      <c r="O48" s="316"/>
    </row>
    <row r="49" spans="1:15" ht="15.95" customHeight="1" x14ac:dyDescent="0.15">
      <c r="A49" s="228"/>
      <c r="B49" s="211"/>
      <c r="C49" s="213"/>
      <c r="D49" s="215"/>
      <c r="E49" s="213"/>
      <c r="F49" s="215"/>
      <c r="G49" s="357"/>
      <c r="H49" s="439"/>
      <c r="I49" s="219"/>
      <c r="J49" s="219"/>
      <c r="K49" s="219"/>
      <c r="L49" s="239"/>
      <c r="M49" s="219"/>
      <c r="N49" s="239"/>
      <c r="O49" s="263"/>
    </row>
    <row r="50" spans="1:15" ht="15.95" customHeight="1" x14ac:dyDescent="0.15">
      <c r="A50" s="165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0</v>
      </c>
      <c r="D50" s="78">
        <f>SUMIFS(ローデータ!O12:O1011,ローデータ!$B$12:$B$1011,1,ローデータ!$G$12:$G$1011,$G$4,ローデータ!$K$12:$K$1011,$F$21)</f>
        <v>0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0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0</v>
      </c>
      <c r="J50" s="78">
        <f>SUMIFS(ローデータ!V12:V1011,ローデータ!$B$12:$B$1011,1,ローデータ!$G$12:$G$1011,$G$4,ローデータ!$K$12:$K$1011,$F$21)</f>
        <v>0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0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0</v>
      </c>
    </row>
    <row r="51" spans="1:15" ht="15.95" customHeight="1" x14ac:dyDescent="0.15">
      <c r="A51" s="151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5.95" customHeight="1" x14ac:dyDescent="0.15">
      <c r="A52" s="34" t="s">
        <v>197</v>
      </c>
      <c r="B52" s="152"/>
    </row>
    <row r="53" spans="1:15" ht="15.95" customHeight="1" x14ac:dyDescent="0.15">
      <c r="A53" s="152">
        <v>1</v>
      </c>
      <c r="B53" t="s">
        <v>209</v>
      </c>
    </row>
    <row r="54" spans="1:15" ht="15.95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318" t="s">
        <v>50</v>
      </c>
    </row>
    <row r="55" spans="1:15" ht="15.95" customHeight="1" x14ac:dyDescent="0.15">
      <c r="A55" s="310"/>
      <c r="B55" s="311"/>
      <c r="C55" s="262" t="s">
        <v>87</v>
      </c>
      <c r="D55" s="158">
        <v>1</v>
      </c>
      <c r="E55" s="158">
        <v>2</v>
      </c>
      <c r="F55" s="158">
        <v>3</v>
      </c>
      <c r="G55" s="158">
        <v>4</v>
      </c>
      <c r="H55" s="158">
        <v>5</v>
      </c>
      <c r="I55" s="158">
        <v>6</v>
      </c>
      <c r="J55" s="158">
        <v>7</v>
      </c>
      <c r="K55" s="158">
        <v>8</v>
      </c>
      <c r="L55" s="158">
        <v>9</v>
      </c>
      <c r="M55" s="158">
        <v>10</v>
      </c>
      <c r="N55" s="44">
        <v>11</v>
      </c>
      <c r="O55" s="319"/>
    </row>
    <row r="56" spans="1:15" ht="15.95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319"/>
    </row>
    <row r="57" spans="1:15" ht="15.95" customHeight="1" x14ac:dyDescent="0.15">
      <c r="A57" s="310"/>
      <c r="B57" s="311"/>
      <c r="C57" s="316"/>
      <c r="D57" s="435"/>
      <c r="E57" s="301"/>
      <c r="F57" s="301"/>
      <c r="G57" s="435"/>
      <c r="H57" s="301"/>
      <c r="I57" s="301"/>
      <c r="J57" s="301"/>
      <c r="K57" s="301"/>
      <c r="L57" s="301"/>
      <c r="M57" s="440"/>
      <c r="N57" s="304"/>
      <c r="O57" s="319"/>
    </row>
    <row r="58" spans="1:15" ht="15.95" customHeight="1" x14ac:dyDescent="0.15">
      <c r="A58" s="312"/>
      <c r="B58" s="313"/>
      <c r="C58" s="263"/>
      <c r="D58" s="274"/>
      <c r="E58" s="244"/>
      <c r="F58" s="244"/>
      <c r="G58" s="274"/>
      <c r="H58" s="244"/>
      <c r="I58" s="244"/>
      <c r="J58" s="244"/>
      <c r="K58" s="244"/>
      <c r="L58" s="244"/>
      <c r="M58" s="441"/>
      <c r="N58" s="305"/>
      <c r="O58" s="320"/>
    </row>
    <row r="59" spans="1:15" ht="15.95" customHeight="1" x14ac:dyDescent="0.15">
      <c r="A59" s="165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5.95" customHeight="1" x14ac:dyDescent="0.15">
      <c r="A60" s="165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0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0</v>
      </c>
    </row>
    <row r="61" spans="1:15" ht="15.95" customHeight="1" x14ac:dyDescent="0.15">
      <c r="A61" s="165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0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0</v>
      </c>
    </row>
    <row r="62" spans="1:15" ht="15.95" customHeight="1" x14ac:dyDescent="0.15">
      <c r="A62" s="165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0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0</v>
      </c>
    </row>
    <row r="63" spans="1:15" ht="15.95" customHeight="1" x14ac:dyDescent="0.15">
      <c r="A63" s="165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0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0</v>
      </c>
    </row>
    <row r="64" spans="1:15" ht="15.95" customHeight="1" x14ac:dyDescent="0.15">
      <c r="A64" s="165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5.95" customHeight="1" x14ac:dyDescent="0.15">
      <c r="A65" s="165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5.95" customHeight="1" x14ac:dyDescent="0.15">
      <c r="A66" s="165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5.95" customHeight="1" thickBot="1" x14ac:dyDescent="0.2">
      <c r="A67" s="163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5.95" customHeight="1" thickTop="1" x14ac:dyDescent="0.15">
      <c r="A68" s="306" t="s">
        <v>50</v>
      </c>
      <c r="B68" s="307"/>
      <c r="C68" s="87">
        <f>SUM(C59:C67)</f>
        <v>0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0</v>
      </c>
    </row>
    <row r="69" spans="1:15" ht="15.95" customHeight="1" x14ac:dyDescent="0.15">
      <c r="B69" s="34"/>
    </row>
    <row r="70" spans="1:15" ht="15.95" customHeight="1" x14ac:dyDescent="0.15">
      <c r="A70" s="152">
        <v>2</v>
      </c>
      <c r="B70" t="s">
        <v>210</v>
      </c>
    </row>
    <row r="71" spans="1:15" ht="15.95" customHeight="1" x14ac:dyDescent="0.15">
      <c r="A71" s="152">
        <v>2.1</v>
      </c>
      <c r="B71" t="s">
        <v>168</v>
      </c>
    </row>
    <row r="72" spans="1:15" ht="15.95" customHeight="1" x14ac:dyDescent="0.15">
      <c r="A72" s="308"/>
      <c r="B72" s="309"/>
      <c r="C72" s="314" t="s">
        <v>25</v>
      </c>
      <c r="D72" s="257"/>
      <c r="E72" s="257"/>
      <c r="F72" s="257"/>
      <c r="G72" s="257"/>
      <c r="H72" s="257"/>
      <c r="I72" s="315"/>
      <c r="J72" s="318" t="s">
        <v>50</v>
      </c>
    </row>
    <row r="73" spans="1:15" ht="15.95" customHeight="1" x14ac:dyDescent="0.15">
      <c r="A73" s="310"/>
      <c r="B73" s="311"/>
      <c r="C73" s="288">
        <v>1</v>
      </c>
      <c r="D73" s="237"/>
      <c r="E73" s="288">
        <v>2</v>
      </c>
      <c r="F73" s="237"/>
      <c r="G73" s="288">
        <v>3</v>
      </c>
      <c r="H73" s="236"/>
      <c r="I73" s="437"/>
      <c r="J73" s="319"/>
    </row>
    <row r="74" spans="1:15" ht="15.95" customHeight="1" x14ac:dyDescent="0.15">
      <c r="A74" s="312"/>
      <c r="B74" s="313"/>
      <c r="C74" s="296" t="s">
        <v>72</v>
      </c>
      <c r="D74" s="297"/>
      <c r="E74" s="296" t="s">
        <v>74</v>
      </c>
      <c r="F74" s="297"/>
      <c r="G74" s="296" t="s">
        <v>84</v>
      </c>
      <c r="H74" s="298"/>
      <c r="I74" s="427"/>
      <c r="J74" s="320"/>
    </row>
    <row r="75" spans="1:15" ht="15.95" customHeight="1" x14ac:dyDescent="0.15">
      <c r="A75" s="165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430"/>
      <c r="J75" s="91">
        <f t="shared" ref="J75:J84" si="2">SUM(C75:I75)</f>
        <v>0</v>
      </c>
    </row>
    <row r="76" spans="1:15" ht="15.95" customHeight="1" x14ac:dyDescent="0.15">
      <c r="A76" s="165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0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0</v>
      </c>
      <c r="H76" s="286"/>
      <c r="I76" s="430"/>
      <c r="J76" s="91">
        <f t="shared" si="2"/>
        <v>0</v>
      </c>
    </row>
    <row r="77" spans="1:15" ht="15.95" customHeight="1" x14ac:dyDescent="0.15">
      <c r="A77" s="165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0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430"/>
      <c r="J77" s="91">
        <f t="shared" si="2"/>
        <v>0</v>
      </c>
    </row>
    <row r="78" spans="1:15" ht="15.95" customHeight="1" x14ac:dyDescent="0.15">
      <c r="A78" s="165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0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430"/>
      <c r="J78" s="91">
        <f t="shared" si="2"/>
        <v>0</v>
      </c>
    </row>
    <row r="79" spans="1:15" ht="15.95" customHeight="1" x14ac:dyDescent="0.15">
      <c r="A79" s="165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0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430"/>
      <c r="J79" s="91">
        <f t="shared" si="2"/>
        <v>0</v>
      </c>
    </row>
    <row r="80" spans="1:15" ht="15.95" customHeight="1" x14ac:dyDescent="0.15">
      <c r="A80" s="165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430"/>
      <c r="J80" s="91">
        <f t="shared" si="2"/>
        <v>0</v>
      </c>
    </row>
    <row r="81" spans="1:17" ht="15.95" customHeight="1" x14ac:dyDescent="0.15">
      <c r="A81" s="165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430"/>
      <c r="J81" s="91">
        <f t="shared" si="2"/>
        <v>0</v>
      </c>
    </row>
    <row r="82" spans="1:17" ht="15.95" customHeight="1" x14ac:dyDescent="0.15">
      <c r="A82" s="165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430"/>
      <c r="J82" s="91">
        <f t="shared" si="2"/>
        <v>0</v>
      </c>
    </row>
    <row r="83" spans="1:17" ht="15.95" customHeight="1" thickBot="1" x14ac:dyDescent="0.2">
      <c r="A83" s="163">
        <v>9</v>
      </c>
      <c r="B83" s="57" t="s">
        <v>62</v>
      </c>
      <c r="C83" s="428">
        <f>COUNTIFS(ローデータ!$B$12:$B$1011,1,ローデータ!$G$12:$G$1011,$G$4,ローデータ!$H$12:$H$1011,$A$83,ローデータ!$K$12:$K$1011,C73)</f>
        <v>0</v>
      </c>
      <c r="D83" s="429"/>
      <c r="E83" s="428">
        <f>COUNTIFS(ローデータ!$B$12:$B$1011,1,ローデータ!$G$12:$G$1011,$G$4,ローデータ!$H$12:$H$1011,$A$83,ローデータ!$K$12:$K$1011,E73)</f>
        <v>0</v>
      </c>
      <c r="F83" s="429"/>
      <c r="G83" s="428">
        <f>COUNTIFS(ローデータ!$B$12:$B$1011,1,ローデータ!$G$12:$G$1011,$G$4,ローデータ!$H$12:$H$1011,$A$83,ローデータ!$K$12:$K$1011,G73)</f>
        <v>0</v>
      </c>
      <c r="H83" s="444"/>
      <c r="I83" s="445"/>
      <c r="J83" s="92">
        <f t="shared" si="2"/>
        <v>0</v>
      </c>
    </row>
    <row r="84" spans="1:17" ht="15.95" customHeight="1" thickTop="1" x14ac:dyDescent="0.15">
      <c r="A84" s="306" t="s">
        <v>50</v>
      </c>
      <c r="B84" s="307"/>
      <c r="C84" s="327">
        <f>SUM(C75:D83)</f>
        <v>0</v>
      </c>
      <c r="D84" s="328"/>
      <c r="E84" s="327">
        <f>SUM(E75:F83)</f>
        <v>0</v>
      </c>
      <c r="F84" s="328"/>
      <c r="G84" s="327">
        <f>SUM(G75:I83)</f>
        <v>0</v>
      </c>
      <c r="H84" s="442"/>
      <c r="I84" s="443"/>
      <c r="J84" s="93">
        <f t="shared" si="2"/>
        <v>0</v>
      </c>
    </row>
    <row r="85" spans="1:17" ht="15.95" customHeight="1" x14ac:dyDescent="0.15">
      <c r="A85" s="151"/>
      <c r="B85" s="151"/>
      <c r="C85" s="151"/>
      <c r="D85" s="151"/>
      <c r="E85" s="151"/>
      <c r="F85" s="151"/>
      <c r="G85" s="151"/>
      <c r="H85" s="151"/>
      <c r="I85" s="151"/>
      <c r="J85" s="9"/>
    </row>
    <row r="86" spans="1:17" ht="15.95" customHeight="1" x14ac:dyDescent="0.15">
      <c r="A86" s="67">
        <v>2.2000000000000002</v>
      </c>
      <c r="B86" s="34" t="s">
        <v>169</v>
      </c>
      <c r="C86" s="151"/>
      <c r="D86" s="151"/>
      <c r="E86" s="9"/>
      <c r="F86" s="9"/>
      <c r="G86" s="9"/>
    </row>
    <row r="87" spans="1:17" ht="15.95" customHeight="1" x14ac:dyDescent="0.15">
      <c r="A87" s="67" t="s">
        <v>172</v>
      </c>
      <c r="B87" s="34" t="s">
        <v>211</v>
      </c>
      <c r="C87" s="151"/>
      <c r="D87" s="151"/>
      <c r="E87" s="9"/>
      <c r="F87" s="9"/>
      <c r="G87" s="9"/>
    </row>
    <row r="88" spans="1:17" ht="15.95" customHeight="1" x14ac:dyDescent="0.15">
      <c r="A88" s="67" t="s">
        <v>171</v>
      </c>
      <c r="B88" s="38" t="s">
        <v>212</v>
      </c>
      <c r="D88" s="151"/>
      <c r="E88" s="9"/>
      <c r="F88" s="9"/>
      <c r="G88" s="9"/>
      <c r="H88" s="9"/>
      <c r="J88" s="152" t="s">
        <v>173</v>
      </c>
      <c r="K88" s="34" t="s">
        <v>213</v>
      </c>
    </row>
    <row r="89" spans="1:17" ht="15.95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365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5.95" customHeight="1" x14ac:dyDescent="0.15">
      <c r="A90" s="310"/>
      <c r="B90" s="311"/>
      <c r="C90" s="158">
        <v>1</v>
      </c>
      <c r="D90" s="158">
        <v>2</v>
      </c>
      <c r="E90" s="158">
        <v>3</v>
      </c>
      <c r="F90" s="158">
        <v>4</v>
      </c>
      <c r="G90" s="158">
        <v>5</v>
      </c>
      <c r="H90" s="366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5.95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366"/>
      <c r="J91" s="334"/>
      <c r="K91" s="335"/>
      <c r="L91" s="211"/>
      <c r="M91" s="213"/>
      <c r="N91" s="215"/>
      <c r="O91" s="213"/>
      <c r="P91" s="215"/>
      <c r="Q91" s="263"/>
    </row>
    <row r="92" spans="1:17" ht="15.95" customHeight="1" x14ac:dyDescent="0.15">
      <c r="A92" s="312"/>
      <c r="B92" s="313"/>
      <c r="C92" s="244"/>
      <c r="D92" s="244"/>
      <c r="E92" s="274"/>
      <c r="F92" s="239"/>
      <c r="G92" s="446"/>
      <c r="H92" s="367"/>
      <c r="J92" s="165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5.95" customHeight="1" x14ac:dyDescent="0.15">
      <c r="A93" s="165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65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0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0</v>
      </c>
    </row>
    <row r="94" spans="1:17" ht="15.95" customHeight="1" x14ac:dyDescent="0.15">
      <c r="A94" s="165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0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0</v>
      </c>
      <c r="J94" s="165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5.95" customHeight="1" x14ac:dyDescent="0.15">
      <c r="A95" s="165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65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0</v>
      </c>
    </row>
    <row r="96" spans="1:17" ht="15.95" customHeight="1" x14ac:dyDescent="0.15">
      <c r="A96" s="165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0</v>
      </c>
      <c r="J96" s="165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0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0</v>
      </c>
    </row>
    <row r="97" spans="1:17" ht="15.95" customHeight="1" x14ac:dyDescent="0.15">
      <c r="A97" s="165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0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0</v>
      </c>
      <c r="J97" s="165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5.95" customHeight="1" x14ac:dyDescent="0.15">
      <c r="A98" s="165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65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5.95" customHeight="1" x14ac:dyDescent="0.15">
      <c r="A99" s="165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65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5.95" customHeight="1" x14ac:dyDescent="0.15">
      <c r="A100" s="165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63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5.95" customHeight="1" x14ac:dyDescent="0.15">
      <c r="A101" s="163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60" t="s">
        <v>50</v>
      </c>
      <c r="K101" s="161"/>
      <c r="L101" s="90">
        <f>SUM(L92:L100)</f>
        <v>0</v>
      </c>
      <c r="M101" s="90">
        <f>SUM(M92:M100)</f>
        <v>0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0</v>
      </c>
    </row>
    <row r="102" spans="1:17" ht="15.95" customHeight="1" x14ac:dyDescent="0.15">
      <c r="A102" s="160" t="s">
        <v>50</v>
      </c>
      <c r="B102" s="161"/>
      <c r="C102" s="45">
        <f>SUM(C93:C101)</f>
        <v>0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0</v>
      </c>
    </row>
    <row r="103" spans="1:17" ht="15.95" customHeight="1" x14ac:dyDescent="0.15">
      <c r="B103" s="34"/>
      <c r="L103" s="34"/>
    </row>
    <row r="104" spans="1:17" ht="15.95" customHeight="1" x14ac:dyDescent="0.15">
      <c r="A104" s="152" t="s">
        <v>174</v>
      </c>
      <c r="B104" s="34" t="s">
        <v>214</v>
      </c>
      <c r="L104" s="34"/>
    </row>
    <row r="105" spans="1:17" ht="15.95" customHeight="1" x14ac:dyDescent="0.15">
      <c r="A105" s="152" t="s">
        <v>175</v>
      </c>
      <c r="B105" s="38" t="s">
        <v>176</v>
      </c>
      <c r="C105" s="151"/>
      <c r="D105" s="9"/>
      <c r="E105" s="9"/>
      <c r="F105" s="9"/>
      <c r="G105" s="9"/>
      <c r="I105" s="152" t="s">
        <v>177</v>
      </c>
      <c r="J105" s="38" t="s">
        <v>178</v>
      </c>
      <c r="K105" s="151"/>
      <c r="L105" s="34"/>
    </row>
    <row r="106" spans="1:17" ht="15.95" customHeight="1" x14ac:dyDescent="0.15">
      <c r="A106" s="308"/>
      <c r="B106" s="309"/>
      <c r="C106" s="350" t="s">
        <v>114</v>
      </c>
      <c r="D106" s="351"/>
      <c r="E106" s="352"/>
      <c r="F106" s="365" t="s">
        <v>50</v>
      </c>
      <c r="G106" s="69"/>
      <c r="H106" s="330"/>
      <c r="I106" s="331"/>
      <c r="J106" s="288" t="s">
        <v>115</v>
      </c>
      <c r="K106" s="236"/>
      <c r="L106" s="236"/>
      <c r="M106" s="236"/>
      <c r="N106" s="236"/>
      <c r="O106" s="236"/>
      <c r="P106" s="237"/>
      <c r="Q106" s="245" t="s">
        <v>50</v>
      </c>
    </row>
    <row r="107" spans="1:17" ht="15.95" customHeight="1" x14ac:dyDescent="0.15">
      <c r="A107" s="310"/>
      <c r="B107" s="311"/>
      <c r="C107" s="158">
        <v>1</v>
      </c>
      <c r="D107" s="158">
        <v>2</v>
      </c>
      <c r="E107" s="158">
        <v>3</v>
      </c>
      <c r="F107" s="366"/>
      <c r="G107" s="66"/>
      <c r="H107" s="332"/>
      <c r="I107" s="333"/>
      <c r="J107" s="425" t="s">
        <v>104</v>
      </c>
      <c r="K107" s="358" t="s">
        <v>105</v>
      </c>
      <c r="L107" s="358" t="s">
        <v>98</v>
      </c>
      <c r="M107" s="358" t="s">
        <v>106</v>
      </c>
      <c r="N107" s="275" t="s">
        <v>107</v>
      </c>
      <c r="O107" s="358" t="s">
        <v>36</v>
      </c>
      <c r="P107" s="275" t="s">
        <v>124</v>
      </c>
      <c r="Q107" s="287"/>
    </row>
    <row r="108" spans="1:17" ht="15.95" customHeight="1" x14ac:dyDescent="0.15">
      <c r="A108" s="312"/>
      <c r="B108" s="313"/>
      <c r="C108" s="166" t="s">
        <v>67</v>
      </c>
      <c r="D108" s="166" t="s">
        <v>66</v>
      </c>
      <c r="E108" s="166" t="s">
        <v>68</v>
      </c>
      <c r="F108" s="367"/>
      <c r="G108" s="66"/>
      <c r="H108" s="334"/>
      <c r="I108" s="335"/>
      <c r="J108" s="426"/>
      <c r="K108" s="219"/>
      <c r="L108" s="219"/>
      <c r="M108" s="219"/>
      <c r="N108" s="239"/>
      <c r="O108" s="219"/>
      <c r="P108" s="239"/>
      <c r="Q108" s="246"/>
    </row>
    <row r="109" spans="1:17" ht="15.95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5.95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5.95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0</v>
      </c>
    </row>
    <row r="112" spans="1:17" ht="15.95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5.95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5.95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5.95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5.95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5.95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5.95" customHeight="1" x14ac:dyDescent="0.15">
      <c r="A118" s="344" t="s">
        <v>50</v>
      </c>
      <c r="B118" s="345"/>
      <c r="C118" s="96">
        <f>SUM(C109:C117)</f>
        <v>0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0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0</v>
      </c>
      <c r="L118" s="96">
        <f t="shared" si="8"/>
        <v>0</v>
      </c>
      <c r="M118" s="96">
        <f t="shared" si="8"/>
        <v>0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0</v>
      </c>
    </row>
    <row r="119" spans="1:17" ht="15.95" customHeight="1" x14ac:dyDescent="0.15">
      <c r="B119" s="34"/>
      <c r="C119" s="151"/>
      <c r="D119" s="151"/>
      <c r="E119" s="9"/>
      <c r="F119" s="9"/>
      <c r="G119" s="9"/>
    </row>
    <row r="120" spans="1:17" ht="15.95" customHeight="1" x14ac:dyDescent="0.15">
      <c r="A120" s="152" t="s">
        <v>181</v>
      </c>
      <c r="B120" s="34" t="s">
        <v>215</v>
      </c>
      <c r="C120" s="151"/>
      <c r="D120" s="151"/>
      <c r="E120" s="9"/>
      <c r="F120" s="9"/>
      <c r="G120" s="9"/>
    </row>
    <row r="121" spans="1:17" ht="15.95" customHeight="1" x14ac:dyDescent="0.15">
      <c r="A121" s="152" t="s">
        <v>179</v>
      </c>
      <c r="B121" s="38" t="s">
        <v>216</v>
      </c>
      <c r="D121" s="151"/>
      <c r="E121" s="9"/>
      <c r="F121" s="9"/>
      <c r="G121" s="9"/>
      <c r="H121" s="9"/>
    </row>
    <row r="122" spans="1:17" ht="15.95" customHeight="1" x14ac:dyDescent="0.15">
      <c r="B122" s="34"/>
      <c r="C122" s="38"/>
      <c r="D122" s="151"/>
      <c r="E122" s="9"/>
      <c r="F122" s="9"/>
      <c r="G122" s="9"/>
      <c r="H122" s="9"/>
    </row>
    <row r="123" spans="1:17" ht="15.95" customHeight="1" x14ac:dyDescent="0.15">
      <c r="A123" s="308"/>
      <c r="B123" s="309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365" t="s">
        <v>50</v>
      </c>
    </row>
    <row r="124" spans="1:17" ht="15.95" customHeight="1" x14ac:dyDescent="0.15">
      <c r="A124" s="310"/>
      <c r="B124" s="311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366"/>
    </row>
    <row r="125" spans="1:17" ht="15.95" customHeight="1" x14ac:dyDescent="0.15">
      <c r="A125" s="310"/>
      <c r="B125" s="311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222" t="s">
        <v>67</v>
      </c>
      <c r="J125" s="242" t="s">
        <v>66</v>
      </c>
      <c r="K125" s="242" t="s">
        <v>68</v>
      </c>
      <c r="L125" s="366"/>
    </row>
    <row r="126" spans="1:17" ht="15.95" customHeight="1" x14ac:dyDescent="0.15">
      <c r="A126" s="312"/>
      <c r="B126" s="313"/>
      <c r="C126" s="244"/>
      <c r="D126" s="244"/>
      <c r="E126" s="274"/>
      <c r="F126" s="239"/>
      <c r="G126" s="446"/>
      <c r="H126" s="349"/>
      <c r="I126" s="223"/>
      <c r="J126" s="221"/>
      <c r="K126" s="221"/>
      <c r="L126" s="367"/>
    </row>
    <row r="127" spans="1:17" ht="15.95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5.95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0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0</v>
      </c>
      <c r="I128" s="102">
        <f>COUNTIFS(ローデータ!$B$12:$B$1011,1,ローデータ!$G$12:$G$1011,$G$4,ローデータ!$K$12:$K$1011,$F$21,ローデータ!$S$12:$S$1011,$I$124,ローデータ!$H$12:$H$1011,A128)</f>
        <v>0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0</v>
      </c>
    </row>
    <row r="129" spans="1:16" ht="15.95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5.95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5.95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5.95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5.95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5.95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5.95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5.95" customHeight="1" x14ac:dyDescent="0.15">
      <c r="A136" s="344" t="s">
        <v>50</v>
      </c>
      <c r="B136" s="345"/>
      <c r="C136" s="96">
        <f>SUM(C127:C135)</f>
        <v>0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0</v>
      </c>
      <c r="I136" s="98">
        <f>SUM(I127:I135)</f>
        <v>0</v>
      </c>
      <c r="J136" s="96">
        <f>SUM(J127:J135)</f>
        <v>0</v>
      </c>
      <c r="K136" s="96">
        <f>SUM(K127:K135)</f>
        <v>0</v>
      </c>
      <c r="L136" s="96">
        <f t="shared" si="9"/>
        <v>0</v>
      </c>
    </row>
    <row r="137" spans="1:16" ht="15.95" customHeight="1" x14ac:dyDescent="0.15">
      <c r="B137" s="152"/>
      <c r="C137" s="151"/>
      <c r="D137" s="151"/>
      <c r="E137" s="9"/>
      <c r="F137" s="9"/>
      <c r="G137" s="9"/>
    </row>
    <row r="138" spans="1:16" ht="15.95" customHeight="1" x14ac:dyDescent="0.15">
      <c r="A138" s="152" t="s">
        <v>180</v>
      </c>
      <c r="B138" s="38" t="s">
        <v>182</v>
      </c>
      <c r="D138" s="151"/>
      <c r="E138" s="9"/>
      <c r="F138" s="9"/>
      <c r="G138" s="9"/>
      <c r="H138" s="9"/>
    </row>
    <row r="139" spans="1:16" ht="15.95" customHeight="1" x14ac:dyDescent="0.15">
      <c r="B139" s="34"/>
      <c r="C139" s="151"/>
      <c r="D139" s="151"/>
      <c r="E139" s="9"/>
      <c r="F139" s="9"/>
      <c r="G139" s="9"/>
      <c r="H139" s="9"/>
    </row>
    <row r="140" spans="1:16" ht="15.95" customHeight="1" x14ac:dyDescent="0.15">
      <c r="A140" s="330"/>
      <c r="B140" s="331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62" t="s">
        <v>50</v>
      </c>
    </row>
    <row r="141" spans="1:16" ht="15.95" customHeight="1" x14ac:dyDescent="0.15">
      <c r="A141" s="332"/>
      <c r="B141" s="333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438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124</v>
      </c>
      <c r="P141" s="316"/>
    </row>
    <row r="142" spans="1:16" ht="15.95" customHeight="1" x14ac:dyDescent="0.15">
      <c r="A142" s="334"/>
      <c r="B142" s="335"/>
      <c r="C142" s="211"/>
      <c r="D142" s="213"/>
      <c r="E142" s="215"/>
      <c r="F142" s="213"/>
      <c r="G142" s="215"/>
      <c r="H142" s="357"/>
      <c r="I142" s="439"/>
      <c r="J142" s="219"/>
      <c r="K142" s="219"/>
      <c r="L142" s="219"/>
      <c r="M142" s="239"/>
      <c r="N142" s="219"/>
      <c r="O142" s="239"/>
      <c r="P142" s="263"/>
    </row>
    <row r="143" spans="1:16" ht="15.95" customHeight="1" x14ac:dyDescent="0.15">
      <c r="A143" s="165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5.95" customHeight="1" x14ac:dyDescent="0.15">
      <c r="A144" s="165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0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0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0</v>
      </c>
      <c r="K144" s="78">
        <f>SUMIFS(ローデータ!$V$12:$V$1011,ローデータ!$B$12:$B$1011,1,ローデータ!$G$12:$G$1011,$G$4,ローデータ!$K$12:$K$1011,$F$21,ローデータ!$H$12:$H$1011,A144)</f>
        <v>0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0</v>
      </c>
    </row>
    <row r="145" spans="1:16" ht="15.95" customHeight="1" x14ac:dyDescent="0.15">
      <c r="A145" s="165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5.95" customHeight="1" x14ac:dyDescent="0.15">
      <c r="A146" s="165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5.95" customHeight="1" x14ac:dyDescent="0.15">
      <c r="A147" s="165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5.95" customHeight="1" x14ac:dyDescent="0.15">
      <c r="A148" s="165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5.95" customHeight="1" x14ac:dyDescent="0.15">
      <c r="A149" s="165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5.95" customHeight="1" x14ac:dyDescent="0.15">
      <c r="A150" s="165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5.95" customHeight="1" x14ac:dyDescent="0.15">
      <c r="A151" s="163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5.95" customHeight="1" x14ac:dyDescent="0.15">
      <c r="A152" s="373" t="s">
        <v>50</v>
      </c>
      <c r="B152" s="375"/>
      <c r="C152" s="45">
        <f>SUM(C143:C151)</f>
        <v>0</v>
      </c>
      <c r="D152" s="45">
        <f>SUM(D143:D151)</f>
        <v>0</v>
      </c>
      <c r="E152" s="45">
        <f>SUM(E143:E151)</f>
        <v>0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0</v>
      </c>
      <c r="I152" s="45">
        <f t="shared" ref="I152:O152" si="15">SUM(I143:I151)</f>
        <v>0</v>
      </c>
      <c r="J152" s="45">
        <f t="shared" si="15"/>
        <v>0</v>
      </c>
      <c r="K152" s="45">
        <f t="shared" si="15"/>
        <v>0</v>
      </c>
      <c r="L152" s="45">
        <f t="shared" si="15"/>
        <v>0</v>
      </c>
      <c r="M152" s="45">
        <f t="shared" si="15"/>
        <v>0</v>
      </c>
      <c r="N152" s="45">
        <f t="shared" si="15"/>
        <v>0</v>
      </c>
      <c r="O152" s="45">
        <f t="shared" si="15"/>
        <v>0</v>
      </c>
      <c r="P152" s="45">
        <f t="shared" si="13"/>
        <v>0</v>
      </c>
    </row>
    <row r="153" spans="1:16" ht="15.95" customHeight="1" x14ac:dyDescent="0.15">
      <c r="A153" s="151"/>
      <c r="B153" s="15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5.95" customHeight="1" x14ac:dyDescent="0.15">
      <c r="A154" s="152">
        <v>3</v>
      </c>
      <c r="B154" t="s">
        <v>217</v>
      </c>
      <c r="C154" s="15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5.95" customHeight="1" x14ac:dyDescent="0.15">
      <c r="A155" s="152">
        <v>3.1</v>
      </c>
      <c r="B155" t="s">
        <v>168</v>
      </c>
      <c r="D155" s="151"/>
      <c r="E155" s="9"/>
      <c r="F155" s="9"/>
      <c r="G155" s="9"/>
      <c r="H155" s="9"/>
    </row>
    <row r="156" spans="1:16" ht="15.95" customHeight="1" x14ac:dyDescent="0.15">
      <c r="A156" s="308"/>
      <c r="B156" s="362"/>
      <c r="C156" s="362"/>
      <c r="D156" s="362"/>
      <c r="E156" s="309"/>
      <c r="F156" s="314" t="s">
        <v>25</v>
      </c>
      <c r="G156" s="257"/>
      <c r="H156" s="257"/>
      <c r="I156" s="257"/>
      <c r="J156" s="257"/>
      <c r="K156" s="257"/>
      <c r="L156" s="258"/>
      <c r="M156" s="365" t="s">
        <v>50</v>
      </c>
    </row>
    <row r="157" spans="1:16" ht="15.95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5.95" customHeight="1" x14ac:dyDescent="0.15">
      <c r="A158" s="312"/>
      <c r="B158" s="364"/>
      <c r="C158" s="364"/>
      <c r="D158" s="364"/>
      <c r="E158" s="313"/>
      <c r="F158" s="296" t="s">
        <v>72</v>
      </c>
      <c r="G158" s="297"/>
      <c r="H158" s="296" t="s">
        <v>74</v>
      </c>
      <c r="I158" s="297"/>
      <c r="J158" s="296" t="s">
        <v>84</v>
      </c>
      <c r="K158" s="298"/>
      <c r="L158" s="297"/>
      <c r="M158" s="367"/>
    </row>
    <row r="159" spans="1:16" ht="15.95" customHeight="1" x14ac:dyDescent="0.15">
      <c r="A159" s="370" t="s">
        <v>73</v>
      </c>
      <c r="B159" s="168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0</v>
      </c>
      <c r="G159" s="285"/>
      <c r="H159" s="284">
        <f>COUNTIFS(ローデータ!$B$12:$B$1011,1,ローデータ!$G$12:$G$1011,$G$4,ローデータ!$I$12:$I$1011,$C$14,ローデータ!$K$12:$K$1011,H157)</f>
        <v>0</v>
      </c>
      <c r="I159" s="285"/>
      <c r="J159" s="284">
        <f>COUNTIFS(ローデータ!$B$12:$B$1011,1,ローデータ!$G$12:$G$1011,$G$4,ローデータ!$I$12:$I$1011,$C$14,ローデータ!$K$12:$K$1011,J157)</f>
        <v>0</v>
      </c>
      <c r="K159" s="286"/>
      <c r="L159" s="285"/>
      <c r="M159" s="45">
        <f t="shared" ref="M159:M171" si="16">SUM(F159:L159)</f>
        <v>0</v>
      </c>
    </row>
    <row r="160" spans="1:16" ht="15.95" customHeight="1" x14ac:dyDescent="0.15">
      <c r="A160" s="371"/>
      <c r="B160" s="376" t="s">
        <v>86</v>
      </c>
      <c r="C160" s="16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5.95" customHeight="1" x14ac:dyDescent="0.15">
      <c r="A161" s="371"/>
      <c r="B161" s="377"/>
      <c r="C161" s="16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5.95" customHeight="1" x14ac:dyDescent="0.15">
      <c r="A162" s="371"/>
      <c r="B162" s="377"/>
      <c r="C162" s="16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5.95" customHeight="1" x14ac:dyDescent="0.15">
      <c r="A163" s="371"/>
      <c r="B163" s="377"/>
      <c r="C163" s="16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5.95" customHeight="1" x14ac:dyDescent="0.15">
      <c r="A164" s="371"/>
      <c r="B164" s="377"/>
      <c r="C164" s="16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5.95" customHeight="1" x14ac:dyDescent="0.15">
      <c r="A165" s="371"/>
      <c r="B165" s="377"/>
      <c r="C165" s="16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5.95" customHeight="1" x14ac:dyDescent="0.15">
      <c r="A166" s="371"/>
      <c r="B166" s="377"/>
      <c r="C166" s="16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5.95" customHeight="1" x14ac:dyDescent="0.15">
      <c r="A167" s="371"/>
      <c r="B167" s="377"/>
      <c r="C167" s="16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5.95" customHeight="1" x14ac:dyDescent="0.15">
      <c r="A168" s="371"/>
      <c r="B168" s="377"/>
      <c r="C168" s="16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5.95" customHeight="1" x14ac:dyDescent="0.15">
      <c r="A169" s="371"/>
      <c r="B169" s="377"/>
      <c r="C169" s="16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5.95" customHeight="1" x14ac:dyDescent="0.15">
      <c r="A170" s="372"/>
      <c r="B170" s="378"/>
      <c r="C170" s="16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5.95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0</v>
      </c>
      <c r="G171" s="285"/>
      <c r="H171" s="284">
        <f>SUM(H159:I170)</f>
        <v>0</v>
      </c>
      <c r="I171" s="285"/>
      <c r="J171" s="284">
        <f>SUM(J159:L170)</f>
        <v>0</v>
      </c>
      <c r="K171" s="286"/>
      <c r="L171" s="285"/>
      <c r="M171" s="45">
        <f t="shared" si="16"/>
        <v>0</v>
      </c>
      <c r="P171" s="9"/>
      <c r="Q171" s="9"/>
      <c r="R171" s="9"/>
      <c r="S171" s="9"/>
    </row>
    <row r="172" spans="1:19" ht="15.95" customHeight="1" x14ac:dyDescent="0.15">
      <c r="A172" s="15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5.95" customHeight="1" x14ac:dyDescent="0.15">
      <c r="A173" s="15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5.95" customHeight="1" x14ac:dyDescent="0.15">
      <c r="A174" s="152" t="s">
        <v>184</v>
      </c>
      <c r="B174" s="38" t="s">
        <v>183</v>
      </c>
      <c r="C174" s="15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5.95" customHeight="1" x14ac:dyDescent="0.15">
      <c r="A175" s="308"/>
      <c r="B175" s="362"/>
      <c r="C175" s="362"/>
      <c r="D175" s="362"/>
      <c r="E175" s="309"/>
      <c r="F175" s="314" t="s">
        <v>112</v>
      </c>
      <c r="G175" s="257"/>
      <c r="H175" s="257"/>
      <c r="I175" s="257"/>
      <c r="J175" s="258"/>
      <c r="K175" s="365" t="s">
        <v>50</v>
      </c>
      <c r="L175" s="9"/>
      <c r="M175" s="9"/>
    </row>
    <row r="176" spans="1:19" ht="15.95" customHeight="1" x14ac:dyDescent="0.15">
      <c r="A176" s="310"/>
      <c r="B176" s="363"/>
      <c r="C176" s="363"/>
      <c r="D176" s="363"/>
      <c r="E176" s="311"/>
      <c r="F176" s="158">
        <v>1</v>
      </c>
      <c r="G176" s="158">
        <v>2</v>
      </c>
      <c r="H176" s="158">
        <v>3</v>
      </c>
      <c r="I176" s="158">
        <v>4</v>
      </c>
      <c r="J176" s="158">
        <v>5</v>
      </c>
      <c r="K176" s="366"/>
      <c r="L176" s="9"/>
      <c r="M176" s="9"/>
    </row>
    <row r="177" spans="1:13" ht="15.95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5.95" customHeight="1" x14ac:dyDescent="0.15">
      <c r="A178" s="312"/>
      <c r="B178" s="364"/>
      <c r="C178" s="364"/>
      <c r="D178" s="364"/>
      <c r="E178" s="313"/>
      <c r="F178" s="244"/>
      <c r="G178" s="244"/>
      <c r="H178" s="274"/>
      <c r="I178" s="239"/>
      <c r="J178" s="446"/>
      <c r="K178" s="367"/>
      <c r="L178" s="9"/>
      <c r="M178" s="9"/>
    </row>
    <row r="179" spans="1:13" ht="15.95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0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0</v>
      </c>
      <c r="L179" s="9"/>
    </row>
    <row r="180" spans="1:13" ht="15.95" customHeight="1" x14ac:dyDescent="0.15">
      <c r="A180" s="371"/>
      <c r="B180" s="376" t="s">
        <v>86</v>
      </c>
      <c r="C180" s="16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5.95" customHeight="1" x14ac:dyDescent="0.15">
      <c r="A181" s="371"/>
      <c r="B181" s="377"/>
      <c r="C181" s="16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5.95" customHeight="1" x14ac:dyDescent="0.15">
      <c r="A182" s="371"/>
      <c r="B182" s="377"/>
      <c r="C182" s="16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5.95" customHeight="1" x14ac:dyDescent="0.15">
      <c r="A183" s="371"/>
      <c r="B183" s="377"/>
      <c r="C183" s="16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5.95" customHeight="1" x14ac:dyDescent="0.15">
      <c r="A184" s="371"/>
      <c r="B184" s="377"/>
      <c r="C184" s="16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5.95" customHeight="1" x14ac:dyDescent="0.15">
      <c r="A185" s="371"/>
      <c r="B185" s="377"/>
      <c r="C185" s="16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5.95" customHeight="1" x14ac:dyDescent="0.15">
      <c r="A186" s="371"/>
      <c r="B186" s="377"/>
      <c r="C186" s="16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5.95" customHeight="1" x14ac:dyDescent="0.15">
      <c r="A187" s="371"/>
      <c r="B187" s="377"/>
      <c r="C187" s="16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5.95" customHeight="1" x14ac:dyDescent="0.15">
      <c r="A188" s="371"/>
      <c r="B188" s="377"/>
      <c r="C188" s="16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5.95" customHeight="1" x14ac:dyDescent="0.15">
      <c r="A189" s="371"/>
      <c r="B189" s="377"/>
      <c r="C189" s="16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5.95" customHeight="1" x14ac:dyDescent="0.15">
      <c r="A190" s="372"/>
      <c r="B190" s="378"/>
      <c r="C190" s="16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5.95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0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0</v>
      </c>
      <c r="L191" s="9"/>
    </row>
    <row r="192" spans="1:13" ht="15.95" customHeight="1" x14ac:dyDescent="0.15">
      <c r="A192" s="151"/>
      <c r="B192" s="151"/>
      <c r="C192" s="151"/>
      <c r="D192" s="151"/>
      <c r="E192" s="151"/>
      <c r="F192" s="9"/>
      <c r="G192" s="9"/>
      <c r="H192" s="9"/>
      <c r="I192" s="9"/>
      <c r="J192" s="9"/>
      <c r="K192" s="9"/>
      <c r="L192" s="9"/>
    </row>
    <row r="193" spans="1:18" ht="15.95" customHeight="1" x14ac:dyDescent="0.15">
      <c r="A193" s="152" t="s">
        <v>185</v>
      </c>
      <c r="B193" s="38" t="s">
        <v>165</v>
      </c>
      <c r="C193" s="15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5.95" customHeight="1" x14ac:dyDescent="0.15">
      <c r="A194" s="330"/>
      <c r="B194" s="380"/>
      <c r="C194" s="380"/>
      <c r="D194" s="380"/>
      <c r="E194" s="331"/>
      <c r="F194" s="288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5.95" customHeight="1" x14ac:dyDescent="0.15">
      <c r="A195" s="332"/>
      <c r="B195" s="381"/>
      <c r="C195" s="381"/>
      <c r="D195" s="381"/>
      <c r="E195" s="333"/>
      <c r="F195" s="33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5.95" customHeight="1" x14ac:dyDescent="0.15">
      <c r="A196" s="332"/>
      <c r="B196" s="381"/>
      <c r="C196" s="381"/>
      <c r="D196" s="381"/>
      <c r="E196" s="333"/>
      <c r="F196" s="210"/>
      <c r="G196" s="212"/>
      <c r="H196" s="214"/>
      <c r="I196" s="212"/>
      <c r="J196" s="214"/>
      <c r="K196" s="384"/>
      <c r="L196" s="9"/>
      <c r="M196" s="9"/>
    </row>
    <row r="197" spans="1:18" ht="15.95" customHeight="1" x14ac:dyDescent="0.15">
      <c r="A197" s="334"/>
      <c r="B197" s="382"/>
      <c r="C197" s="382"/>
      <c r="D197" s="382"/>
      <c r="E197" s="335"/>
      <c r="F197" s="211"/>
      <c r="G197" s="213"/>
      <c r="H197" s="215"/>
      <c r="I197" s="213"/>
      <c r="J197" s="215"/>
      <c r="K197" s="385"/>
      <c r="L197" s="9"/>
      <c r="M197" s="9"/>
    </row>
    <row r="198" spans="1:18" ht="15.95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0</v>
      </c>
      <c r="G198" s="77">
        <f>SUMIFS(ローデータ!N12:N1011,ローデータ!$B$12:$B$1011,1,ローデータ!$G$12:$G$1011,$G$4,ローデータ!$I$12:$I$1011,$C$14,ローデータ!$K$12:$K$1011,$B$21)</f>
        <v>0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0</v>
      </c>
      <c r="L198" s="9"/>
    </row>
    <row r="199" spans="1:18" ht="15.95" customHeight="1" x14ac:dyDescent="0.15">
      <c r="A199" s="371"/>
      <c r="B199" s="376" t="s">
        <v>86</v>
      </c>
      <c r="C199" s="16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5.95" customHeight="1" x14ac:dyDescent="0.15">
      <c r="A200" s="371"/>
      <c r="B200" s="377"/>
      <c r="C200" s="16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5.95" customHeight="1" x14ac:dyDescent="0.15">
      <c r="A201" s="371"/>
      <c r="B201" s="377"/>
      <c r="C201" s="16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5.95" customHeight="1" x14ac:dyDescent="0.15">
      <c r="A202" s="371"/>
      <c r="B202" s="377"/>
      <c r="C202" s="16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5.95" customHeight="1" x14ac:dyDescent="0.15">
      <c r="A203" s="371"/>
      <c r="B203" s="377"/>
      <c r="C203" s="16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5.95" customHeight="1" x14ac:dyDescent="0.15">
      <c r="A204" s="371"/>
      <c r="B204" s="377"/>
      <c r="C204" s="16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5.95" customHeight="1" x14ac:dyDescent="0.15">
      <c r="A205" s="371"/>
      <c r="B205" s="377"/>
      <c r="C205" s="16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5.95" customHeight="1" x14ac:dyDescent="0.15">
      <c r="A206" s="371"/>
      <c r="B206" s="377"/>
      <c r="C206" s="16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5.95" customHeight="1" x14ac:dyDescent="0.15">
      <c r="A207" s="371"/>
      <c r="B207" s="377"/>
      <c r="C207" s="16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5.95" customHeight="1" x14ac:dyDescent="0.15">
      <c r="A208" s="371"/>
      <c r="B208" s="377"/>
      <c r="C208" s="16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5.95" customHeight="1" x14ac:dyDescent="0.15">
      <c r="A209" s="372"/>
      <c r="B209" s="378"/>
      <c r="C209" s="16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5.95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0</v>
      </c>
      <c r="G210" s="82">
        <f t="shared" ref="G210:I210" si="19">SUM(G198:G209)</f>
        <v>0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0</v>
      </c>
      <c r="L210" s="9"/>
    </row>
    <row r="211" spans="1:18" ht="15.95" customHeight="1" x14ac:dyDescent="0.15">
      <c r="A211" s="151" t="s">
        <v>187</v>
      </c>
      <c r="B211" s="38" t="s">
        <v>219</v>
      </c>
      <c r="C211" s="151"/>
      <c r="D211" s="151"/>
      <c r="E211" s="15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5.95" customHeight="1" x14ac:dyDescent="0.15">
      <c r="A212" s="152" t="s">
        <v>189</v>
      </c>
      <c r="B212" s="38" t="s">
        <v>188</v>
      </c>
    </row>
    <row r="213" spans="1:18" ht="15.95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5.95" customHeight="1" x14ac:dyDescent="0.15">
      <c r="A214" s="310"/>
      <c r="B214" s="363"/>
      <c r="C214" s="363"/>
      <c r="D214" s="363"/>
      <c r="E214" s="311"/>
      <c r="F214" s="158">
        <v>1</v>
      </c>
      <c r="G214" s="158">
        <v>2</v>
      </c>
      <c r="H214" s="158">
        <v>3</v>
      </c>
      <c r="I214" s="366"/>
    </row>
    <row r="215" spans="1:18" ht="15.95" customHeight="1" x14ac:dyDescent="0.15">
      <c r="A215" s="312"/>
      <c r="B215" s="364"/>
      <c r="C215" s="364"/>
      <c r="D215" s="364"/>
      <c r="E215" s="313"/>
      <c r="F215" s="166" t="s">
        <v>67</v>
      </c>
      <c r="G215" s="166" t="s">
        <v>66</v>
      </c>
      <c r="H215" s="166" t="s">
        <v>68</v>
      </c>
      <c r="I215" s="367"/>
    </row>
    <row r="216" spans="1:18" ht="15.95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0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0</v>
      </c>
    </row>
    <row r="217" spans="1:18" ht="15.95" customHeight="1" x14ac:dyDescent="0.15">
      <c r="A217" s="371"/>
      <c r="B217" s="376" t="s">
        <v>86</v>
      </c>
      <c r="C217" s="16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5.95" customHeight="1" x14ac:dyDescent="0.15">
      <c r="A218" s="371"/>
      <c r="B218" s="377"/>
      <c r="C218" s="16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5.95" customHeight="1" x14ac:dyDescent="0.15">
      <c r="A219" s="371"/>
      <c r="B219" s="377"/>
      <c r="C219" s="16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5.95" customHeight="1" x14ac:dyDescent="0.15">
      <c r="A220" s="371"/>
      <c r="B220" s="377"/>
      <c r="C220" s="16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5.95" customHeight="1" x14ac:dyDescent="0.15">
      <c r="A221" s="371"/>
      <c r="B221" s="377"/>
      <c r="C221" s="16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5.95" customHeight="1" x14ac:dyDescent="0.15">
      <c r="A222" s="371"/>
      <c r="B222" s="377"/>
      <c r="C222" s="16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5.95" customHeight="1" x14ac:dyDescent="0.15">
      <c r="A223" s="371"/>
      <c r="B223" s="377"/>
      <c r="C223" s="16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5.95" customHeight="1" x14ac:dyDescent="0.15">
      <c r="A224" s="371"/>
      <c r="B224" s="377"/>
      <c r="C224" s="16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5.95" customHeight="1" x14ac:dyDescent="0.15">
      <c r="A225" s="371"/>
      <c r="B225" s="377"/>
      <c r="C225" s="16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5.95" customHeight="1" x14ac:dyDescent="0.15">
      <c r="A226" s="371"/>
      <c r="B226" s="377"/>
      <c r="C226" s="16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5.95" customHeight="1" x14ac:dyDescent="0.15">
      <c r="A227" s="372"/>
      <c r="B227" s="378"/>
      <c r="C227" s="16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5.95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0</v>
      </c>
      <c r="G228" s="45">
        <f>SUM(G216:G227)</f>
        <v>0</v>
      </c>
      <c r="H228" s="45">
        <f>SUM(H216:H227)</f>
        <v>0</v>
      </c>
      <c r="I228" s="45">
        <f t="shared" si="20"/>
        <v>0</v>
      </c>
    </row>
    <row r="229" spans="1:14" ht="15.95" customHeight="1" x14ac:dyDescent="0.15">
      <c r="A229" s="151"/>
      <c r="B229" s="151"/>
      <c r="C229" s="151"/>
      <c r="D229" s="151"/>
      <c r="E229" s="151"/>
      <c r="F229" s="9"/>
      <c r="G229" s="9"/>
      <c r="H229" s="9"/>
      <c r="I229" s="9"/>
    </row>
    <row r="230" spans="1:14" ht="15.95" customHeight="1" x14ac:dyDescent="0.15">
      <c r="A230" s="152" t="s">
        <v>190</v>
      </c>
      <c r="B230" s="38" t="s">
        <v>71</v>
      </c>
    </row>
    <row r="231" spans="1:14" ht="15.95" customHeight="1" x14ac:dyDescent="0.15">
      <c r="A231" s="330"/>
      <c r="B231" s="380"/>
      <c r="C231" s="380"/>
      <c r="D231" s="380"/>
      <c r="E231" s="331"/>
      <c r="F231" s="288" t="s">
        <v>178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5.95" customHeight="1" x14ac:dyDescent="0.15">
      <c r="A232" s="332"/>
      <c r="B232" s="381"/>
      <c r="C232" s="381"/>
      <c r="D232" s="381"/>
      <c r="E232" s="333"/>
      <c r="F232" s="425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69</v>
      </c>
      <c r="M232" s="287"/>
    </row>
    <row r="233" spans="1:14" ht="15.95" customHeight="1" x14ac:dyDescent="0.15">
      <c r="A233" s="334"/>
      <c r="B233" s="382"/>
      <c r="C233" s="382"/>
      <c r="D233" s="382"/>
      <c r="E233" s="335"/>
      <c r="F233" s="426"/>
      <c r="G233" s="219"/>
      <c r="H233" s="219"/>
      <c r="I233" s="219"/>
      <c r="J233" s="239"/>
      <c r="K233" s="219"/>
      <c r="L233" s="239"/>
      <c r="M233" s="246"/>
    </row>
    <row r="234" spans="1:14" ht="15.95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0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0</v>
      </c>
    </row>
    <row r="235" spans="1:14" ht="15.95" customHeight="1" x14ac:dyDescent="0.15">
      <c r="A235" s="371"/>
      <c r="B235" s="376" t="s">
        <v>86</v>
      </c>
      <c r="C235" s="16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5.95" customHeight="1" x14ac:dyDescent="0.15">
      <c r="A236" s="371"/>
      <c r="B236" s="377"/>
      <c r="C236" s="16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5.95" customHeight="1" x14ac:dyDescent="0.15">
      <c r="A237" s="371"/>
      <c r="B237" s="377"/>
      <c r="C237" s="16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5.95" customHeight="1" x14ac:dyDescent="0.15">
      <c r="A238" s="371"/>
      <c r="B238" s="377"/>
      <c r="C238" s="16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5.95" customHeight="1" x14ac:dyDescent="0.15">
      <c r="A239" s="371"/>
      <c r="B239" s="377"/>
      <c r="C239" s="16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5.95" customHeight="1" x14ac:dyDescent="0.15">
      <c r="A240" s="371"/>
      <c r="B240" s="377"/>
      <c r="C240" s="16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5.95" customHeight="1" x14ac:dyDescent="0.15">
      <c r="A241" s="371"/>
      <c r="B241" s="377"/>
      <c r="C241" s="16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5.95" customHeight="1" x14ac:dyDescent="0.15">
      <c r="A242" s="371"/>
      <c r="B242" s="377"/>
      <c r="C242" s="16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5.95" customHeight="1" x14ac:dyDescent="0.15">
      <c r="A243" s="371"/>
      <c r="B243" s="377"/>
      <c r="C243" s="16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5.95" customHeight="1" x14ac:dyDescent="0.15">
      <c r="A244" s="371"/>
      <c r="B244" s="377"/>
      <c r="C244" s="16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5.95" customHeight="1" x14ac:dyDescent="0.15">
      <c r="A245" s="372"/>
      <c r="B245" s="378"/>
      <c r="C245" s="16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5.95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0</v>
      </c>
      <c r="H246" s="82">
        <f t="shared" si="22"/>
        <v>0</v>
      </c>
      <c r="I246" s="82">
        <f>SUM(I234:I245)</f>
        <v>0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0</v>
      </c>
    </row>
    <row r="247" spans="1:17" ht="15.95" customHeight="1" x14ac:dyDescent="0.15">
      <c r="A247" s="151"/>
      <c r="B247" s="151"/>
      <c r="C247" s="151"/>
      <c r="D247" s="151"/>
      <c r="E247" s="151"/>
      <c r="F247" s="9"/>
      <c r="G247" s="9"/>
      <c r="H247" s="9"/>
      <c r="I247" s="9"/>
      <c r="J247" s="9"/>
      <c r="K247" s="9"/>
      <c r="L247" s="9"/>
      <c r="M247" s="9"/>
    </row>
    <row r="248" spans="1:17" ht="15.95" customHeight="1" x14ac:dyDescent="0.15">
      <c r="A248" s="152" t="s">
        <v>191</v>
      </c>
      <c r="B248" s="34" t="s">
        <v>220</v>
      </c>
      <c r="K248" s="9"/>
      <c r="L248" s="9"/>
      <c r="M248" s="9"/>
      <c r="N248" s="9"/>
      <c r="O248" s="9"/>
    </row>
    <row r="249" spans="1:17" ht="15.95" customHeight="1" x14ac:dyDescent="0.15">
      <c r="A249" s="152" t="s">
        <v>192</v>
      </c>
      <c r="B249" s="38" t="s">
        <v>221</v>
      </c>
      <c r="O249" s="9"/>
      <c r="P249" s="9"/>
      <c r="Q249" s="9"/>
    </row>
    <row r="250" spans="1:17" ht="15.95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447" t="s">
        <v>50</v>
      </c>
      <c r="L250" s="256" t="s">
        <v>13</v>
      </c>
      <c r="M250" s="257"/>
      <c r="N250" s="258"/>
      <c r="O250" s="365" t="s">
        <v>50</v>
      </c>
    </row>
    <row r="251" spans="1:17" ht="15.95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448"/>
      <c r="L251" s="43">
        <v>1</v>
      </c>
      <c r="M251" s="40">
        <v>2</v>
      </c>
      <c r="N251" s="50">
        <v>3</v>
      </c>
      <c r="O251" s="366"/>
    </row>
    <row r="252" spans="1:17" ht="15.95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448"/>
      <c r="L252" s="222" t="s">
        <v>67</v>
      </c>
      <c r="M252" s="242" t="s">
        <v>66</v>
      </c>
      <c r="N252" s="242" t="s">
        <v>68</v>
      </c>
      <c r="O252" s="366"/>
    </row>
    <row r="253" spans="1:17" ht="15.95" customHeight="1" x14ac:dyDescent="0.15">
      <c r="A253" s="312"/>
      <c r="B253" s="364"/>
      <c r="C253" s="364"/>
      <c r="D253" s="364"/>
      <c r="E253" s="313"/>
      <c r="F253" s="244"/>
      <c r="G253" s="244"/>
      <c r="H253" s="274"/>
      <c r="I253" s="239"/>
      <c r="J253" s="446"/>
      <c r="K253" s="449"/>
      <c r="L253" s="223"/>
      <c r="M253" s="221"/>
      <c r="N253" s="221"/>
      <c r="O253" s="367"/>
    </row>
    <row r="254" spans="1:17" ht="15.95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0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0</v>
      </c>
      <c r="L254" s="45">
        <f>COUNTIFS(ローデータ!$B$12:$B$1011,1,ローデータ!$G$12:$G$1011,$G$4,ローデータ!$I$12:$I$1011,$C$14,ローデータ!$K$12:$K$1011,$F$21,ローデータ!$S$12:$S$1011,L251)</f>
        <v>0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0</v>
      </c>
    </row>
    <row r="255" spans="1:17" ht="15.95" customHeight="1" x14ac:dyDescent="0.15">
      <c r="A255" s="395"/>
      <c r="B255" s="397" t="s">
        <v>86</v>
      </c>
      <c r="C255" s="162">
        <v>1</v>
      </c>
      <c r="D255" s="368" t="s">
        <v>75</v>
      </c>
      <c r="E255" s="369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5.95" customHeight="1" x14ac:dyDescent="0.15">
      <c r="A256" s="395"/>
      <c r="B256" s="452"/>
      <c r="C256" s="162">
        <v>2</v>
      </c>
      <c r="D256" s="368" t="s">
        <v>76</v>
      </c>
      <c r="E256" s="369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5.95" customHeight="1" x14ac:dyDescent="0.15">
      <c r="A257" s="395"/>
      <c r="B257" s="452"/>
      <c r="C257" s="162">
        <v>3</v>
      </c>
      <c r="D257" s="368" t="s">
        <v>77</v>
      </c>
      <c r="E257" s="369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5.95" customHeight="1" x14ac:dyDescent="0.15">
      <c r="A258" s="395"/>
      <c r="B258" s="452"/>
      <c r="C258" s="16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5.95" customHeight="1" x14ac:dyDescent="0.15">
      <c r="A259" s="395"/>
      <c r="B259" s="452"/>
      <c r="C259" s="162">
        <v>5</v>
      </c>
      <c r="D259" s="368" t="s">
        <v>78</v>
      </c>
      <c r="E259" s="369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5.95" customHeight="1" x14ac:dyDescent="0.15">
      <c r="A260" s="395"/>
      <c r="B260" s="452"/>
      <c r="C260" s="162">
        <v>6</v>
      </c>
      <c r="D260" s="368" t="s">
        <v>79</v>
      </c>
      <c r="E260" s="369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5.95" customHeight="1" x14ac:dyDescent="0.15">
      <c r="A261" s="395"/>
      <c r="B261" s="452"/>
      <c r="C261" s="162">
        <v>7</v>
      </c>
      <c r="D261" s="368" t="s">
        <v>80</v>
      </c>
      <c r="E261" s="369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5.95" customHeight="1" x14ac:dyDescent="0.15">
      <c r="A262" s="395"/>
      <c r="B262" s="452"/>
      <c r="C262" s="162">
        <v>8</v>
      </c>
      <c r="D262" s="368" t="s">
        <v>81</v>
      </c>
      <c r="E262" s="369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5.95" customHeight="1" x14ac:dyDescent="0.15">
      <c r="A263" s="395"/>
      <c r="B263" s="452"/>
      <c r="C263" s="162">
        <v>9</v>
      </c>
      <c r="D263" s="368" t="s">
        <v>82</v>
      </c>
      <c r="E263" s="369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5.95" customHeight="1" x14ac:dyDescent="0.15">
      <c r="A264" s="395"/>
      <c r="B264" s="452"/>
      <c r="C264" s="16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5.95" customHeight="1" x14ac:dyDescent="0.15">
      <c r="A265" s="396"/>
      <c r="B265" s="453"/>
      <c r="C265" s="162">
        <v>11</v>
      </c>
      <c r="D265" s="368" t="s">
        <v>83</v>
      </c>
      <c r="E265" s="369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5.95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0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0</v>
      </c>
      <c r="L266" s="82">
        <f>SUM(L254:L265)</f>
        <v>0</v>
      </c>
      <c r="M266" s="82">
        <f>SUM(M254:M265)</f>
        <v>0</v>
      </c>
      <c r="N266" s="82">
        <f>SUM(N254:N265)</f>
        <v>0</v>
      </c>
      <c r="O266" s="45">
        <f>SUM(L266:N266)</f>
        <v>0</v>
      </c>
    </row>
    <row r="267" spans="1:19" ht="15.95" customHeight="1" x14ac:dyDescent="0.15">
      <c r="A267" s="151"/>
      <c r="B267" s="151"/>
      <c r="C267" s="151"/>
      <c r="D267" s="151"/>
      <c r="E267" s="15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5.95" customHeight="1" x14ac:dyDescent="0.15">
      <c r="A268" s="152" t="s">
        <v>193</v>
      </c>
      <c r="B268" s="38" t="s">
        <v>182</v>
      </c>
    </row>
    <row r="269" spans="1:19" ht="15.95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355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5.95" customHeight="1" x14ac:dyDescent="0.15">
      <c r="A270" s="407"/>
      <c r="B270" s="408"/>
      <c r="C270" s="408"/>
      <c r="D270" s="408"/>
      <c r="E270" s="208"/>
      <c r="F270" s="33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356"/>
      <c r="L270" s="438" t="s">
        <v>104</v>
      </c>
      <c r="M270" s="358" t="s">
        <v>105</v>
      </c>
      <c r="N270" s="358" t="s">
        <v>98</v>
      </c>
      <c r="O270" s="358" t="s">
        <v>106</v>
      </c>
      <c r="P270" s="275" t="s">
        <v>107</v>
      </c>
      <c r="Q270" s="358" t="s">
        <v>36</v>
      </c>
      <c r="R270" s="275" t="s">
        <v>124</v>
      </c>
      <c r="S270" s="316"/>
    </row>
    <row r="271" spans="1:19" ht="15.95" customHeight="1" x14ac:dyDescent="0.15">
      <c r="A271" s="409"/>
      <c r="B271" s="410"/>
      <c r="C271" s="410"/>
      <c r="D271" s="410"/>
      <c r="E271" s="209"/>
      <c r="F271" s="211"/>
      <c r="G271" s="213"/>
      <c r="H271" s="215"/>
      <c r="I271" s="213"/>
      <c r="J271" s="215"/>
      <c r="K271" s="357"/>
      <c r="L271" s="439"/>
      <c r="M271" s="219"/>
      <c r="N271" s="219"/>
      <c r="O271" s="219"/>
      <c r="P271" s="239"/>
      <c r="Q271" s="219"/>
      <c r="R271" s="239"/>
      <c r="S271" s="263"/>
    </row>
    <row r="272" spans="1:19" ht="15.95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0</v>
      </c>
      <c r="N272" s="82">
        <f>SUMIFS(ローデータ!$V$12:$V$1011,ローデータ!$B$12:$B$1011,1,ローデータ!$G$12:$G$1011,$G$4,ローデータ!$I$12:$I$1011,$C$14,ローデータ!$K$12:$K$1011,$F$21)</f>
        <v>0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0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0</v>
      </c>
    </row>
    <row r="273" spans="1:19" ht="15.95" customHeight="1" x14ac:dyDescent="0.15">
      <c r="A273" s="371"/>
      <c r="B273" s="376" t="s">
        <v>86</v>
      </c>
      <c r="C273" s="16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5.95" customHeight="1" x14ac:dyDescent="0.15">
      <c r="A274" s="371"/>
      <c r="B274" s="377"/>
      <c r="C274" s="16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5.95" customHeight="1" x14ac:dyDescent="0.15">
      <c r="A275" s="371"/>
      <c r="B275" s="377"/>
      <c r="C275" s="16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5.95" customHeight="1" x14ac:dyDescent="0.15">
      <c r="A276" s="371"/>
      <c r="B276" s="377"/>
      <c r="C276" s="162">
        <v>4</v>
      </c>
      <c r="D276" s="403" t="s">
        <v>110</v>
      </c>
      <c r="E276" s="436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5.95" customHeight="1" x14ac:dyDescent="0.15">
      <c r="A277" s="371"/>
      <c r="B277" s="377"/>
      <c r="C277" s="16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5.95" customHeight="1" x14ac:dyDescent="0.15">
      <c r="A278" s="371"/>
      <c r="B278" s="377"/>
      <c r="C278" s="16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ref="S278:S283" si="28">SUM(L278:R278)</f>
        <v>0</v>
      </c>
    </row>
    <row r="279" spans="1:19" ht="15.95" customHeight="1" x14ac:dyDescent="0.15">
      <c r="A279" s="371"/>
      <c r="B279" s="377"/>
      <c r="C279" s="16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8"/>
        <v>0</v>
      </c>
    </row>
    <row r="280" spans="1:19" ht="15.95" customHeight="1" x14ac:dyDescent="0.15">
      <c r="A280" s="371"/>
      <c r="B280" s="377"/>
      <c r="C280" s="16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8"/>
        <v>0</v>
      </c>
    </row>
    <row r="281" spans="1:19" ht="15.95" customHeight="1" x14ac:dyDescent="0.15">
      <c r="A281" s="371"/>
      <c r="B281" s="377"/>
      <c r="C281" s="16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8"/>
        <v>0</v>
      </c>
    </row>
    <row r="282" spans="1:19" ht="15.95" customHeight="1" x14ac:dyDescent="0.15">
      <c r="A282" s="371"/>
      <c r="B282" s="377"/>
      <c r="C282" s="16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8"/>
        <v>0</v>
      </c>
    </row>
    <row r="283" spans="1:19" ht="15.95" customHeight="1" x14ac:dyDescent="0.15">
      <c r="A283" s="372"/>
      <c r="B283" s="378"/>
      <c r="C283" s="16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8"/>
        <v>0</v>
      </c>
    </row>
    <row r="284" spans="1:19" ht="15.95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9">SUM(G272:G283)</f>
        <v>0</v>
      </c>
      <c r="H284" s="45">
        <f t="shared" si="29"/>
        <v>0</v>
      </c>
      <c r="I284" s="45">
        <f t="shared" si="29"/>
        <v>0</v>
      </c>
      <c r="J284" s="45">
        <f t="shared" si="29"/>
        <v>0</v>
      </c>
      <c r="K284" s="83">
        <f t="shared" si="26"/>
        <v>0</v>
      </c>
      <c r="L284" s="82">
        <f>SUM(L272:L283)</f>
        <v>0</v>
      </c>
      <c r="M284" s="82">
        <f t="shared" ref="M284:R284" si="30">SUM(M272:M283)</f>
        <v>0</v>
      </c>
      <c r="N284" s="82">
        <f t="shared" si="30"/>
        <v>0</v>
      </c>
      <c r="O284" s="82">
        <f t="shared" si="30"/>
        <v>0</v>
      </c>
      <c r="P284" s="82">
        <f t="shared" si="30"/>
        <v>0</v>
      </c>
      <c r="Q284" s="82">
        <f t="shared" si="30"/>
        <v>0</v>
      </c>
      <c r="R284" s="82">
        <f t="shared" si="30"/>
        <v>0</v>
      </c>
      <c r="S284" s="45">
        <f t="shared" si="27"/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11" t="s">
        <v>138</v>
      </c>
      <c r="B3" s="361" t="s">
        <v>142</v>
      </c>
      <c r="C3" s="361"/>
      <c r="D3" s="361"/>
      <c r="E3" s="361" t="s">
        <v>141</v>
      </c>
      <c r="F3" s="361"/>
      <c r="G3" s="361"/>
      <c r="H3" s="361" t="s">
        <v>140</v>
      </c>
      <c r="I3" s="361"/>
      <c r="J3" s="361"/>
      <c r="K3" s="35">
        <v>1</v>
      </c>
      <c r="L3" s="413" t="s">
        <v>129</v>
      </c>
      <c r="M3" s="414"/>
      <c r="N3" s="414"/>
      <c r="O3" s="415"/>
      <c r="P3" s="114">
        <v>2</v>
      </c>
      <c r="Q3" s="413" t="s">
        <v>130</v>
      </c>
      <c r="R3" s="414"/>
      <c r="S3" s="414"/>
      <c r="T3" s="415"/>
      <c r="U3" s="114">
        <v>3</v>
      </c>
      <c r="V3" s="413" t="s">
        <v>131</v>
      </c>
      <c r="W3" s="414"/>
      <c r="X3" s="414"/>
      <c r="Y3" s="415"/>
      <c r="Z3" s="114">
        <v>4</v>
      </c>
      <c r="AA3" s="413" t="s">
        <v>132</v>
      </c>
      <c r="AB3" s="414"/>
      <c r="AC3" s="414"/>
      <c r="AD3" s="415"/>
      <c r="AE3" s="114">
        <v>5</v>
      </c>
      <c r="AF3" s="413" t="s">
        <v>133</v>
      </c>
      <c r="AG3" s="414"/>
      <c r="AH3" s="414"/>
      <c r="AI3" s="415"/>
      <c r="AJ3" s="114">
        <v>6</v>
      </c>
      <c r="AK3" s="413" t="s">
        <v>134</v>
      </c>
      <c r="AL3" s="414"/>
      <c r="AM3" s="414"/>
      <c r="AN3" s="415"/>
      <c r="AO3" s="114">
        <v>7</v>
      </c>
      <c r="AP3" s="413" t="s">
        <v>135</v>
      </c>
      <c r="AQ3" s="414"/>
      <c r="AR3" s="414"/>
      <c r="AS3" s="415"/>
      <c r="AT3" s="114">
        <v>8</v>
      </c>
      <c r="AU3" s="413" t="s">
        <v>136</v>
      </c>
      <c r="AV3" s="414"/>
      <c r="AW3" s="414"/>
      <c r="AX3" s="415"/>
      <c r="AY3" s="114">
        <v>9</v>
      </c>
      <c r="AZ3" s="413" t="s">
        <v>137</v>
      </c>
      <c r="BA3" s="414"/>
      <c r="BB3" s="414"/>
      <c r="BC3" s="417"/>
      <c r="BD3" s="414" t="s">
        <v>194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143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0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0</v>
      </c>
      <c r="AA5" s="68">
        <v>0</v>
      </c>
      <c r="AB5" s="68">
        <v>0</v>
      </c>
      <c r="AC5" s="68">
        <v>0</v>
      </c>
      <c r="AD5" s="119">
        <v>0</v>
      </c>
      <c r="AE5" s="120">
        <v>0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0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143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143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143</v>
      </c>
      <c r="C8" s="361"/>
      <c r="D8" s="361"/>
      <c r="E8" s="361" t="s">
        <v>143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0</v>
      </c>
      <c r="AA8" s="55">
        <v>0</v>
      </c>
      <c r="AB8" s="55">
        <v>0</v>
      </c>
      <c r="AC8" s="55">
        <v>0</v>
      </c>
      <c r="AD8" s="123">
        <v>0</v>
      </c>
      <c r="AE8" s="124">
        <v>0</v>
      </c>
      <c r="AF8" s="55">
        <v>0</v>
      </c>
      <c r="AG8" s="55">
        <v>0</v>
      </c>
      <c r="AH8" s="55">
        <v>0</v>
      </c>
      <c r="AI8" s="123">
        <v>0</v>
      </c>
      <c r="AJ8" s="124">
        <v>0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0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143</v>
      </c>
      <c r="C9" s="361"/>
      <c r="D9" s="361"/>
      <c r="E9" s="361"/>
      <c r="F9" s="361"/>
      <c r="G9" s="361"/>
      <c r="H9" s="361" t="s">
        <v>143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143</v>
      </c>
      <c r="F10" s="361"/>
      <c r="G10" s="361"/>
      <c r="H10" s="361" t="s">
        <v>143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143</v>
      </c>
      <c r="C11" s="361"/>
      <c r="D11" s="361"/>
      <c r="E11" s="361" t="s">
        <v>143</v>
      </c>
      <c r="F11" s="361"/>
      <c r="G11" s="361"/>
      <c r="H11" s="361" t="s">
        <v>143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14">
        <v>2</v>
      </c>
      <c r="Q13" s="413" t="s">
        <v>55</v>
      </c>
      <c r="R13" s="414"/>
      <c r="S13" s="414"/>
      <c r="T13" s="415"/>
      <c r="U13" s="114">
        <v>3</v>
      </c>
      <c r="V13" s="413" t="s">
        <v>56</v>
      </c>
      <c r="W13" s="414"/>
      <c r="X13" s="414"/>
      <c r="Y13" s="415"/>
      <c r="Z13" s="114">
        <v>4</v>
      </c>
      <c r="AA13" s="413" t="s">
        <v>57</v>
      </c>
      <c r="AB13" s="414"/>
      <c r="AC13" s="414"/>
      <c r="AD13" s="415"/>
      <c r="AE13" s="114">
        <v>5</v>
      </c>
      <c r="AF13" s="413" t="s">
        <v>58</v>
      </c>
      <c r="AG13" s="414"/>
      <c r="AH13" s="414"/>
      <c r="AI13" s="415"/>
      <c r="AJ13" s="114">
        <v>6</v>
      </c>
      <c r="AK13" s="413" t="s">
        <v>134</v>
      </c>
      <c r="AL13" s="414"/>
      <c r="AM13" s="414"/>
      <c r="AN13" s="415"/>
      <c r="AO13" s="114">
        <v>7</v>
      </c>
      <c r="AP13" s="413" t="s">
        <v>135</v>
      </c>
      <c r="AQ13" s="414"/>
      <c r="AR13" s="414"/>
      <c r="AS13" s="415"/>
      <c r="AT13" s="114">
        <v>8</v>
      </c>
      <c r="AU13" s="413" t="s">
        <v>61</v>
      </c>
      <c r="AV13" s="414"/>
      <c r="AW13" s="414"/>
      <c r="AX13" s="415"/>
      <c r="AY13" s="114">
        <v>9</v>
      </c>
      <c r="AZ13" s="413" t="s">
        <v>62</v>
      </c>
      <c r="BA13" s="414"/>
      <c r="BB13" s="414"/>
      <c r="BC13" s="417"/>
      <c r="BD13" s="414" t="s">
        <v>194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143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143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143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143</v>
      </c>
      <c r="C18" s="361"/>
      <c r="D18" s="361"/>
      <c r="E18" s="361" t="s">
        <v>143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143</v>
      </c>
      <c r="C19" s="361"/>
      <c r="D19" s="361"/>
      <c r="E19" s="361"/>
      <c r="F19" s="361"/>
      <c r="G19" s="361"/>
      <c r="H19" s="361" t="s">
        <v>143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143</v>
      </c>
      <c r="F20" s="361"/>
      <c r="G20" s="361"/>
      <c r="H20" s="361" t="s">
        <v>143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143</v>
      </c>
      <c r="C21" s="361"/>
      <c r="D21" s="361"/>
      <c r="E21" s="361" t="s">
        <v>143</v>
      </c>
      <c r="F21" s="361"/>
      <c r="G21" s="361"/>
      <c r="H21" s="361" t="s">
        <v>143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14">
        <v>2</v>
      </c>
      <c r="Q23" s="413" t="s">
        <v>55</v>
      </c>
      <c r="R23" s="414"/>
      <c r="S23" s="414"/>
      <c r="T23" s="415"/>
      <c r="U23" s="114">
        <v>3</v>
      </c>
      <c r="V23" s="413" t="s">
        <v>56</v>
      </c>
      <c r="W23" s="414"/>
      <c r="X23" s="414"/>
      <c r="Y23" s="415"/>
      <c r="Z23" s="114">
        <v>4</v>
      </c>
      <c r="AA23" s="413" t="s">
        <v>57</v>
      </c>
      <c r="AB23" s="414"/>
      <c r="AC23" s="414"/>
      <c r="AD23" s="415"/>
      <c r="AE23" s="114">
        <v>5</v>
      </c>
      <c r="AF23" s="413" t="s">
        <v>58</v>
      </c>
      <c r="AG23" s="414"/>
      <c r="AH23" s="414"/>
      <c r="AI23" s="415"/>
      <c r="AJ23" s="114">
        <v>6</v>
      </c>
      <c r="AK23" s="413" t="s">
        <v>134</v>
      </c>
      <c r="AL23" s="414"/>
      <c r="AM23" s="414"/>
      <c r="AN23" s="415"/>
      <c r="AO23" s="114">
        <v>7</v>
      </c>
      <c r="AP23" s="413" t="s">
        <v>135</v>
      </c>
      <c r="AQ23" s="414"/>
      <c r="AR23" s="414"/>
      <c r="AS23" s="415"/>
      <c r="AT23" s="114">
        <v>8</v>
      </c>
      <c r="AU23" s="413" t="s">
        <v>61</v>
      </c>
      <c r="AV23" s="414"/>
      <c r="AW23" s="414"/>
      <c r="AX23" s="415"/>
      <c r="AY23" s="114">
        <v>9</v>
      </c>
      <c r="AZ23" s="413" t="s">
        <v>62</v>
      </c>
      <c r="BA23" s="414"/>
      <c r="BB23" s="414"/>
      <c r="BC23" s="417"/>
      <c r="BD23" s="414" t="s">
        <v>194</v>
      </c>
      <c r="BE23" s="414"/>
      <c r="BF23" s="414"/>
      <c r="BG23" s="414"/>
      <c r="BH23" s="416"/>
    </row>
    <row r="24" spans="1:60" ht="12.95" customHeight="1" thickBot="1" x14ac:dyDescent="0.2">
      <c r="A24" s="370" t="s">
        <v>145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143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143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143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143</v>
      </c>
      <c r="C28" s="361"/>
      <c r="D28" s="361"/>
      <c r="E28" s="361" t="s">
        <v>143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143</v>
      </c>
      <c r="C29" s="361"/>
      <c r="D29" s="361"/>
      <c r="E29" s="361"/>
      <c r="F29" s="361"/>
      <c r="G29" s="361"/>
      <c r="H29" s="361" t="s">
        <v>143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143</v>
      </c>
      <c r="F30" s="361"/>
      <c r="G30" s="361"/>
      <c r="H30" s="361" t="s">
        <v>143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143</v>
      </c>
      <c r="C31" s="361"/>
      <c r="D31" s="361"/>
      <c r="E31" s="361" t="s">
        <v>143</v>
      </c>
      <c r="F31" s="361"/>
      <c r="G31" s="361"/>
      <c r="H31" s="361" t="s">
        <v>143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14">
        <v>2</v>
      </c>
      <c r="Q33" s="413" t="s">
        <v>55</v>
      </c>
      <c r="R33" s="414"/>
      <c r="S33" s="414"/>
      <c r="T33" s="415"/>
      <c r="U33" s="114">
        <v>3</v>
      </c>
      <c r="V33" s="413" t="s">
        <v>56</v>
      </c>
      <c r="W33" s="414"/>
      <c r="X33" s="414"/>
      <c r="Y33" s="415"/>
      <c r="Z33" s="114">
        <v>4</v>
      </c>
      <c r="AA33" s="413" t="s">
        <v>57</v>
      </c>
      <c r="AB33" s="414"/>
      <c r="AC33" s="414"/>
      <c r="AD33" s="415"/>
      <c r="AE33" s="114">
        <v>5</v>
      </c>
      <c r="AF33" s="413" t="s">
        <v>58</v>
      </c>
      <c r="AG33" s="414"/>
      <c r="AH33" s="414"/>
      <c r="AI33" s="415"/>
      <c r="AJ33" s="114">
        <v>6</v>
      </c>
      <c r="AK33" s="413" t="s">
        <v>134</v>
      </c>
      <c r="AL33" s="414"/>
      <c r="AM33" s="414"/>
      <c r="AN33" s="415"/>
      <c r="AO33" s="114">
        <v>7</v>
      </c>
      <c r="AP33" s="413" t="s">
        <v>135</v>
      </c>
      <c r="AQ33" s="414"/>
      <c r="AR33" s="414"/>
      <c r="AS33" s="415"/>
      <c r="AT33" s="114">
        <v>8</v>
      </c>
      <c r="AU33" s="413" t="s">
        <v>61</v>
      </c>
      <c r="AV33" s="414"/>
      <c r="AW33" s="414"/>
      <c r="AX33" s="415"/>
      <c r="AY33" s="114">
        <v>9</v>
      </c>
      <c r="AZ33" s="413" t="s">
        <v>62</v>
      </c>
      <c r="BA33" s="414"/>
      <c r="BB33" s="414"/>
      <c r="BC33" s="417"/>
      <c r="BD33" s="414" t="s">
        <v>194</v>
      </c>
      <c r="BE33" s="414"/>
      <c r="BF33" s="414"/>
      <c r="BG33" s="414"/>
      <c r="BH33" s="416"/>
    </row>
    <row r="34" spans="1:60" ht="12.95" customHeight="1" thickBot="1" x14ac:dyDescent="0.2">
      <c r="A34" s="370" t="s">
        <v>146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143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143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143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143</v>
      </c>
      <c r="C38" s="361"/>
      <c r="D38" s="361"/>
      <c r="E38" s="361" t="s">
        <v>143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143</v>
      </c>
      <c r="C39" s="361"/>
      <c r="D39" s="361"/>
      <c r="E39" s="361"/>
      <c r="F39" s="361"/>
      <c r="G39" s="361"/>
      <c r="H39" s="361" t="s">
        <v>143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143</v>
      </c>
      <c r="F40" s="361"/>
      <c r="G40" s="361"/>
      <c r="H40" s="361" t="s">
        <v>143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143</v>
      </c>
      <c r="C41" s="361"/>
      <c r="D41" s="361"/>
      <c r="E41" s="361" t="s">
        <v>143</v>
      </c>
      <c r="F41" s="361"/>
      <c r="G41" s="361"/>
      <c r="H41" s="361" t="s">
        <v>143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14">
        <v>2</v>
      </c>
      <c r="Q43" s="413" t="s">
        <v>55</v>
      </c>
      <c r="R43" s="414"/>
      <c r="S43" s="414"/>
      <c r="T43" s="415"/>
      <c r="U43" s="114">
        <v>3</v>
      </c>
      <c r="V43" s="413" t="s">
        <v>56</v>
      </c>
      <c r="W43" s="414"/>
      <c r="X43" s="414"/>
      <c r="Y43" s="415"/>
      <c r="Z43" s="114">
        <v>4</v>
      </c>
      <c r="AA43" s="413" t="s">
        <v>57</v>
      </c>
      <c r="AB43" s="414"/>
      <c r="AC43" s="414"/>
      <c r="AD43" s="415"/>
      <c r="AE43" s="114">
        <v>5</v>
      </c>
      <c r="AF43" s="413" t="s">
        <v>58</v>
      </c>
      <c r="AG43" s="414"/>
      <c r="AH43" s="414"/>
      <c r="AI43" s="415"/>
      <c r="AJ43" s="114">
        <v>6</v>
      </c>
      <c r="AK43" s="413" t="s">
        <v>134</v>
      </c>
      <c r="AL43" s="414"/>
      <c r="AM43" s="414"/>
      <c r="AN43" s="415"/>
      <c r="AO43" s="114">
        <v>7</v>
      </c>
      <c r="AP43" s="413" t="s">
        <v>135</v>
      </c>
      <c r="AQ43" s="414"/>
      <c r="AR43" s="414"/>
      <c r="AS43" s="415"/>
      <c r="AT43" s="114">
        <v>8</v>
      </c>
      <c r="AU43" s="413" t="s">
        <v>61</v>
      </c>
      <c r="AV43" s="414"/>
      <c r="AW43" s="414"/>
      <c r="AX43" s="415"/>
      <c r="AY43" s="114">
        <v>9</v>
      </c>
      <c r="AZ43" s="413" t="s">
        <v>62</v>
      </c>
      <c r="BA43" s="414"/>
      <c r="BB43" s="414"/>
      <c r="BC43" s="417"/>
      <c r="BD43" s="414" t="s">
        <v>194</v>
      </c>
      <c r="BE43" s="414"/>
      <c r="BF43" s="414"/>
      <c r="BG43" s="414"/>
      <c r="BH43" s="416"/>
    </row>
    <row r="44" spans="1:60" ht="12.95" customHeight="1" thickBot="1" x14ac:dyDescent="0.2">
      <c r="A44" s="411" t="s">
        <v>147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143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143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143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143</v>
      </c>
      <c r="C48" s="361"/>
      <c r="D48" s="361"/>
      <c r="E48" s="361" t="s">
        <v>143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143</v>
      </c>
      <c r="C49" s="361"/>
      <c r="D49" s="361"/>
      <c r="E49" s="361"/>
      <c r="F49" s="361"/>
      <c r="G49" s="361"/>
      <c r="H49" s="361" t="s">
        <v>143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143</v>
      </c>
      <c r="F50" s="361"/>
      <c r="G50" s="361"/>
      <c r="H50" s="361" t="s">
        <v>143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143</v>
      </c>
      <c r="C51" s="361"/>
      <c r="D51" s="361"/>
      <c r="E51" s="361" t="s">
        <v>143</v>
      </c>
      <c r="F51" s="361"/>
      <c r="G51" s="361"/>
      <c r="H51" s="361" t="s">
        <v>143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14">
        <v>2</v>
      </c>
      <c r="Q53" s="413" t="s">
        <v>55</v>
      </c>
      <c r="R53" s="414"/>
      <c r="S53" s="414"/>
      <c r="T53" s="415"/>
      <c r="U53" s="114">
        <v>3</v>
      </c>
      <c r="V53" s="413" t="s">
        <v>56</v>
      </c>
      <c r="W53" s="414"/>
      <c r="X53" s="414"/>
      <c r="Y53" s="415"/>
      <c r="Z53" s="114">
        <v>4</v>
      </c>
      <c r="AA53" s="413" t="s">
        <v>57</v>
      </c>
      <c r="AB53" s="414"/>
      <c r="AC53" s="414"/>
      <c r="AD53" s="415"/>
      <c r="AE53" s="114">
        <v>5</v>
      </c>
      <c r="AF53" s="413" t="s">
        <v>58</v>
      </c>
      <c r="AG53" s="414"/>
      <c r="AH53" s="414"/>
      <c r="AI53" s="415"/>
      <c r="AJ53" s="114">
        <v>6</v>
      </c>
      <c r="AK53" s="413" t="s">
        <v>134</v>
      </c>
      <c r="AL53" s="414"/>
      <c r="AM53" s="414"/>
      <c r="AN53" s="415"/>
      <c r="AO53" s="114">
        <v>7</v>
      </c>
      <c r="AP53" s="413" t="s">
        <v>135</v>
      </c>
      <c r="AQ53" s="414"/>
      <c r="AR53" s="414"/>
      <c r="AS53" s="415"/>
      <c r="AT53" s="114">
        <v>8</v>
      </c>
      <c r="AU53" s="413" t="s">
        <v>61</v>
      </c>
      <c r="AV53" s="414"/>
      <c r="AW53" s="414"/>
      <c r="AX53" s="415"/>
      <c r="AY53" s="114">
        <v>9</v>
      </c>
      <c r="AZ53" s="413" t="s">
        <v>62</v>
      </c>
      <c r="BA53" s="414"/>
      <c r="BB53" s="414"/>
      <c r="BC53" s="417"/>
      <c r="BD53" s="414" t="s">
        <v>194</v>
      </c>
      <c r="BE53" s="414"/>
      <c r="BF53" s="414"/>
      <c r="BG53" s="414"/>
      <c r="BH53" s="416"/>
    </row>
    <row r="54" spans="1:60" ht="12.95" customHeight="1" thickBot="1" x14ac:dyDescent="0.2">
      <c r="A54" s="418" t="s">
        <v>148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143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143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143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143</v>
      </c>
      <c r="C58" s="361"/>
      <c r="D58" s="361"/>
      <c r="E58" s="361" t="s">
        <v>143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143</v>
      </c>
      <c r="C59" s="361"/>
      <c r="D59" s="361"/>
      <c r="E59" s="361"/>
      <c r="F59" s="361"/>
      <c r="G59" s="361"/>
      <c r="H59" s="361" t="s">
        <v>143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143</v>
      </c>
      <c r="F60" s="361"/>
      <c r="G60" s="361"/>
      <c r="H60" s="361" t="s">
        <v>143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143</v>
      </c>
      <c r="C61" s="361"/>
      <c r="D61" s="361"/>
      <c r="E61" s="361" t="s">
        <v>143</v>
      </c>
      <c r="F61" s="361"/>
      <c r="G61" s="361"/>
      <c r="H61" s="361" t="s">
        <v>143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14">
        <v>2</v>
      </c>
      <c r="Q63" s="413" t="s">
        <v>55</v>
      </c>
      <c r="R63" s="414"/>
      <c r="S63" s="414"/>
      <c r="T63" s="415"/>
      <c r="U63" s="114">
        <v>3</v>
      </c>
      <c r="V63" s="413" t="s">
        <v>56</v>
      </c>
      <c r="W63" s="414"/>
      <c r="X63" s="414"/>
      <c r="Y63" s="415"/>
      <c r="Z63" s="114">
        <v>4</v>
      </c>
      <c r="AA63" s="413" t="s">
        <v>57</v>
      </c>
      <c r="AB63" s="414"/>
      <c r="AC63" s="414"/>
      <c r="AD63" s="415"/>
      <c r="AE63" s="114">
        <v>5</v>
      </c>
      <c r="AF63" s="413" t="s">
        <v>58</v>
      </c>
      <c r="AG63" s="414"/>
      <c r="AH63" s="414"/>
      <c r="AI63" s="415"/>
      <c r="AJ63" s="114">
        <v>6</v>
      </c>
      <c r="AK63" s="413" t="s">
        <v>134</v>
      </c>
      <c r="AL63" s="414"/>
      <c r="AM63" s="414"/>
      <c r="AN63" s="415"/>
      <c r="AO63" s="114">
        <v>7</v>
      </c>
      <c r="AP63" s="413" t="s">
        <v>135</v>
      </c>
      <c r="AQ63" s="414"/>
      <c r="AR63" s="414"/>
      <c r="AS63" s="415"/>
      <c r="AT63" s="114">
        <v>8</v>
      </c>
      <c r="AU63" s="413" t="s">
        <v>61</v>
      </c>
      <c r="AV63" s="414"/>
      <c r="AW63" s="414"/>
      <c r="AX63" s="415"/>
      <c r="AY63" s="114">
        <v>9</v>
      </c>
      <c r="AZ63" s="413" t="s">
        <v>62</v>
      </c>
      <c r="BA63" s="414"/>
      <c r="BB63" s="414"/>
      <c r="BC63" s="417"/>
      <c r="BD63" s="414" t="s">
        <v>194</v>
      </c>
      <c r="BE63" s="414"/>
      <c r="BF63" s="414"/>
      <c r="BG63" s="414"/>
      <c r="BH63" s="416"/>
    </row>
    <row r="64" spans="1:60" ht="12.95" customHeight="1" thickBot="1" x14ac:dyDescent="0.2">
      <c r="A64" s="370" t="s">
        <v>149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143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143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143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143</v>
      </c>
      <c r="C68" s="361"/>
      <c r="D68" s="361"/>
      <c r="E68" s="361" t="s">
        <v>143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143</v>
      </c>
      <c r="C69" s="361"/>
      <c r="D69" s="361"/>
      <c r="E69" s="361"/>
      <c r="F69" s="361"/>
      <c r="G69" s="361"/>
      <c r="H69" s="361" t="s">
        <v>143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143</v>
      </c>
      <c r="F70" s="361"/>
      <c r="G70" s="361"/>
      <c r="H70" s="361" t="s">
        <v>143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143</v>
      </c>
      <c r="C71" s="361"/>
      <c r="D71" s="361"/>
      <c r="E71" s="361" t="s">
        <v>143</v>
      </c>
      <c r="F71" s="361"/>
      <c r="G71" s="361"/>
      <c r="H71" s="361" t="s">
        <v>143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14">
        <v>2</v>
      </c>
      <c r="Q73" s="413" t="s">
        <v>55</v>
      </c>
      <c r="R73" s="414"/>
      <c r="S73" s="414"/>
      <c r="T73" s="415"/>
      <c r="U73" s="114">
        <v>3</v>
      </c>
      <c r="V73" s="413" t="s">
        <v>56</v>
      </c>
      <c r="W73" s="414"/>
      <c r="X73" s="414"/>
      <c r="Y73" s="415"/>
      <c r="Z73" s="114">
        <v>4</v>
      </c>
      <c r="AA73" s="413" t="s">
        <v>57</v>
      </c>
      <c r="AB73" s="414"/>
      <c r="AC73" s="414"/>
      <c r="AD73" s="415"/>
      <c r="AE73" s="114">
        <v>5</v>
      </c>
      <c r="AF73" s="413" t="s">
        <v>58</v>
      </c>
      <c r="AG73" s="414"/>
      <c r="AH73" s="414"/>
      <c r="AI73" s="415"/>
      <c r="AJ73" s="114">
        <v>6</v>
      </c>
      <c r="AK73" s="413" t="s">
        <v>134</v>
      </c>
      <c r="AL73" s="414"/>
      <c r="AM73" s="414"/>
      <c r="AN73" s="415"/>
      <c r="AO73" s="114">
        <v>7</v>
      </c>
      <c r="AP73" s="413" t="s">
        <v>135</v>
      </c>
      <c r="AQ73" s="414"/>
      <c r="AR73" s="414"/>
      <c r="AS73" s="415"/>
      <c r="AT73" s="114">
        <v>8</v>
      </c>
      <c r="AU73" s="413" t="s">
        <v>61</v>
      </c>
      <c r="AV73" s="414"/>
      <c r="AW73" s="414"/>
      <c r="AX73" s="415"/>
      <c r="AY73" s="114">
        <v>9</v>
      </c>
      <c r="AZ73" s="413" t="s">
        <v>62</v>
      </c>
      <c r="BA73" s="414"/>
      <c r="BB73" s="414"/>
      <c r="BC73" s="417"/>
      <c r="BD73" s="414" t="s">
        <v>194</v>
      </c>
      <c r="BE73" s="414"/>
      <c r="BF73" s="414"/>
      <c r="BG73" s="414"/>
      <c r="BH73" s="416"/>
    </row>
    <row r="74" spans="1:60" ht="12.95" customHeight="1" thickBot="1" x14ac:dyDescent="0.2">
      <c r="A74" s="370" t="s">
        <v>150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143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143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143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143</v>
      </c>
      <c r="C78" s="361"/>
      <c r="D78" s="361"/>
      <c r="E78" s="361" t="s">
        <v>143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143</v>
      </c>
      <c r="C79" s="361"/>
      <c r="D79" s="361"/>
      <c r="E79" s="361"/>
      <c r="F79" s="361"/>
      <c r="G79" s="361"/>
      <c r="H79" s="361" t="s">
        <v>143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143</v>
      </c>
      <c r="F80" s="361"/>
      <c r="G80" s="361"/>
      <c r="H80" s="361" t="s">
        <v>143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143</v>
      </c>
      <c r="C81" s="361"/>
      <c r="D81" s="361"/>
      <c r="E81" s="361" t="s">
        <v>143</v>
      </c>
      <c r="F81" s="361"/>
      <c r="G81" s="361"/>
      <c r="H81" s="361" t="s">
        <v>143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14">
        <v>2</v>
      </c>
      <c r="Q84" s="413" t="s">
        <v>55</v>
      </c>
      <c r="R84" s="414"/>
      <c r="S84" s="414"/>
      <c r="T84" s="415"/>
      <c r="U84" s="114">
        <v>3</v>
      </c>
      <c r="V84" s="413" t="s">
        <v>56</v>
      </c>
      <c r="W84" s="414"/>
      <c r="X84" s="414"/>
      <c r="Y84" s="415"/>
      <c r="Z84" s="114">
        <v>4</v>
      </c>
      <c r="AA84" s="413" t="s">
        <v>57</v>
      </c>
      <c r="AB84" s="414"/>
      <c r="AC84" s="414"/>
      <c r="AD84" s="415"/>
      <c r="AE84" s="114">
        <v>5</v>
      </c>
      <c r="AF84" s="413" t="s">
        <v>58</v>
      </c>
      <c r="AG84" s="414"/>
      <c r="AH84" s="414"/>
      <c r="AI84" s="415"/>
      <c r="AJ84" s="114">
        <v>6</v>
      </c>
      <c r="AK84" s="413" t="s">
        <v>134</v>
      </c>
      <c r="AL84" s="414"/>
      <c r="AM84" s="414"/>
      <c r="AN84" s="415"/>
      <c r="AO84" s="114">
        <v>7</v>
      </c>
      <c r="AP84" s="413" t="s">
        <v>135</v>
      </c>
      <c r="AQ84" s="414"/>
      <c r="AR84" s="414"/>
      <c r="AS84" s="415"/>
      <c r="AT84" s="114">
        <v>8</v>
      </c>
      <c r="AU84" s="413" t="s">
        <v>61</v>
      </c>
      <c r="AV84" s="414"/>
      <c r="AW84" s="414"/>
      <c r="AX84" s="415"/>
      <c r="AY84" s="114">
        <v>9</v>
      </c>
      <c r="AZ84" s="413" t="s">
        <v>62</v>
      </c>
      <c r="BA84" s="414"/>
      <c r="BB84" s="414"/>
      <c r="BC84" s="417"/>
      <c r="BD84" s="414" t="s">
        <v>194</v>
      </c>
      <c r="BE84" s="414"/>
      <c r="BF84" s="414"/>
      <c r="BG84" s="414"/>
      <c r="BH84" s="416"/>
    </row>
    <row r="85" spans="1:60" ht="12.95" customHeight="1" thickBot="1" x14ac:dyDescent="0.2">
      <c r="A85" s="411" t="s">
        <v>151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143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143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143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143</v>
      </c>
      <c r="C89" s="361"/>
      <c r="D89" s="361"/>
      <c r="E89" s="361" t="s">
        <v>143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143</v>
      </c>
      <c r="C90" s="361"/>
      <c r="D90" s="361"/>
      <c r="E90" s="361"/>
      <c r="F90" s="361"/>
      <c r="G90" s="361"/>
      <c r="H90" s="361" t="s">
        <v>143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143</v>
      </c>
      <c r="F91" s="361"/>
      <c r="G91" s="361"/>
      <c r="H91" s="361" t="s">
        <v>143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143</v>
      </c>
      <c r="C92" s="361"/>
      <c r="D92" s="361"/>
      <c r="E92" s="361" t="s">
        <v>143</v>
      </c>
      <c r="F92" s="361"/>
      <c r="G92" s="361"/>
      <c r="H92" s="361" t="s">
        <v>143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14">
        <v>2</v>
      </c>
      <c r="Q94" s="413" t="s">
        <v>55</v>
      </c>
      <c r="R94" s="414"/>
      <c r="S94" s="414"/>
      <c r="T94" s="415"/>
      <c r="U94" s="114">
        <v>3</v>
      </c>
      <c r="V94" s="413" t="s">
        <v>56</v>
      </c>
      <c r="W94" s="414"/>
      <c r="X94" s="414"/>
      <c r="Y94" s="415"/>
      <c r="Z94" s="114">
        <v>4</v>
      </c>
      <c r="AA94" s="413" t="s">
        <v>57</v>
      </c>
      <c r="AB94" s="414"/>
      <c r="AC94" s="414"/>
      <c r="AD94" s="415"/>
      <c r="AE94" s="114">
        <v>5</v>
      </c>
      <c r="AF94" s="413" t="s">
        <v>58</v>
      </c>
      <c r="AG94" s="414"/>
      <c r="AH94" s="414"/>
      <c r="AI94" s="415"/>
      <c r="AJ94" s="114">
        <v>6</v>
      </c>
      <c r="AK94" s="413" t="s">
        <v>134</v>
      </c>
      <c r="AL94" s="414"/>
      <c r="AM94" s="414"/>
      <c r="AN94" s="415"/>
      <c r="AO94" s="114">
        <v>7</v>
      </c>
      <c r="AP94" s="413" t="s">
        <v>135</v>
      </c>
      <c r="AQ94" s="414"/>
      <c r="AR94" s="414"/>
      <c r="AS94" s="415"/>
      <c r="AT94" s="114">
        <v>8</v>
      </c>
      <c r="AU94" s="413" t="s">
        <v>61</v>
      </c>
      <c r="AV94" s="414"/>
      <c r="AW94" s="414"/>
      <c r="AX94" s="415"/>
      <c r="AY94" s="114">
        <v>9</v>
      </c>
      <c r="AZ94" s="413" t="s">
        <v>62</v>
      </c>
      <c r="BA94" s="414"/>
      <c r="BB94" s="414"/>
      <c r="BC94" s="417"/>
      <c r="BD94" s="414" t="s">
        <v>194</v>
      </c>
      <c r="BE94" s="414"/>
      <c r="BF94" s="414"/>
      <c r="BG94" s="414"/>
      <c r="BH94" s="416"/>
    </row>
    <row r="95" spans="1:60" ht="12.95" customHeight="1" thickBot="1" x14ac:dyDescent="0.2">
      <c r="A95" s="418" t="s">
        <v>152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143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143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143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143</v>
      </c>
      <c r="C99" s="361"/>
      <c r="D99" s="361"/>
      <c r="E99" s="361" t="s">
        <v>143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143</v>
      </c>
      <c r="C100" s="361"/>
      <c r="D100" s="361"/>
      <c r="E100" s="361"/>
      <c r="F100" s="361"/>
      <c r="G100" s="361"/>
      <c r="H100" s="361" t="s">
        <v>143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143</v>
      </c>
      <c r="F101" s="361"/>
      <c r="G101" s="361"/>
      <c r="H101" s="361" t="s">
        <v>143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143</v>
      </c>
      <c r="C102" s="361"/>
      <c r="D102" s="361"/>
      <c r="E102" s="361" t="s">
        <v>143</v>
      </c>
      <c r="F102" s="361"/>
      <c r="G102" s="361"/>
      <c r="H102" s="361" t="s">
        <v>143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14">
        <v>2</v>
      </c>
      <c r="Q104" s="413" t="s">
        <v>55</v>
      </c>
      <c r="R104" s="414"/>
      <c r="S104" s="414"/>
      <c r="T104" s="415"/>
      <c r="U104" s="114">
        <v>3</v>
      </c>
      <c r="V104" s="413" t="s">
        <v>56</v>
      </c>
      <c r="W104" s="414"/>
      <c r="X104" s="414"/>
      <c r="Y104" s="415"/>
      <c r="Z104" s="114">
        <v>4</v>
      </c>
      <c r="AA104" s="413" t="s">
        <v>57</v>
      </c>
      <c r="AB104" s="414"/>
      <c r="AC104" s="414"/>
      <c r="AD104" s="415"/>
      <c r="AE104" s="114">
        <v>5</v>
      </c>
      <c r="AF104" s="413" t="s">
        <v>58</v>
      </c>
      <c r="AG104" s="414"/>
      <c r="AH104" s="414"/>
      <c r="AI104" s="415"/>
      <c r="AJ104" s="114">
        <v>6</v>
      </c>
      <c r="AK104" s="413" t="s">
        <v>134</v>
      </c>
      <c r="AL104" s="414"/>
      <c r="AM104" s="414"/>
      <c r="AN104" s="415"/>
      <c r="AO104" s="114">
        <v>7</v>
      </c>
      <c r="AP104" s="413" t="s">
        <v>135</v>
      </c>
      <c r="AQ104" s="414"/>
      <c r="AR104" s="414"/>
      <c r="AS104" s="415"/>
      <c r="AT104" s="114">
        <v>8</v>
      </c>
      <c r="AU104" s="413" t="s">
        <v>61</v>
      </c>
      <c r="AV104" s="414"/>
      <c r="AW104" s="414"/>
      <c r="AX104" s="415"/>
      <c r="AY104" s="114">
        <v>9</v>
      </c>
      <c r="AZ104" s="413" t="s">
        <v>62</v>
      </c>
      <c r="BA104" s="414"/>
      <c r="BB104" s="414"/>
      <c r="BC104" s="417"/>
      <c r="BD104" s="414" t="s">
        <v>194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153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143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143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143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143</v>
      </c>
      <c r="C109" s="419"/>
      <c r="D109" s="419"/>
      <c r="E109" s="419" t="s">
        <v>143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143</v>
      </c>
      <c r="C110" s="419"/>
      <c r="D110" s="419"/>
      <c r="E110" s="419"/>
      <c r="F110" s="419"/>
      <c r="G110" s="419"/>
      <c r="H110" s="419" t="s">
        <v>143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143</v>
      </c>
      <c r="F111" s="419"/>
      <c r="G111" s="419"/>
      <c r="H111" s="419" t="s">
        <v>143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143</v>
      </c>
      <c r="C112" s="419"/>
      <c r="D112" s="419"/>
      <c r="E112" s="419" t="s">
        <v>143</v>
      </c>
      <c r="F112" s="419"/>
      <c r="G112" s="419"/>
      <c r="H112" s="419" t="s">
        <v>143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14">
        <v>2</v>
      </c>
      <c r="Q114" s="413" t="s">
        <v>55</v>
      </c>
      <c r="R114" s="414"/>
      <c r="S114" s="414"/>
      <c r="T114" s="415"/>
      <c r="U114" s="114">
        <v>3</v>
      </c>
      <c r="V114" s="413" t="s">
        <v>56</v>
      </c>
      <c r="W114" s="414"/>
      <c r="X114" s="414"/>
      <c r="Y114" s="415"/>
      <c r="Z114" s="114">
        <v>4</v>
      </c>
      <c r="AA114" s="413" t="s">
        <v>57</v>
      </c>
      <c r="AB114" s="414"/>
      <c r="AC114" s="414"/>
      <c r="AD114" s="415"/>
      <c r="AE114" s="114">
        <v>5</v>
      </c>
      <c r="AF114" s="413" t="s">
        <v>58</v>
      </c>
      <c r="AG114" s="414"/>
      <c r="AH114" s="414"/>
      <c r="AI114" s="415"/>
      <c r="AJ114" s="114">
        <v>6</v>
      </c>
      <c r="AK114" s="413" t="s">
        <v>134</v>
      </c>
      <c r="AL114" s="414"/>
      <c r="AM114" s="414"/>
      <c r="AN114" s="415"/>
      <c r="AO114" s="114">
        <v>7</v>
      </c>
      <c r="AP114" s="413" t="s">
        <v>135</v>
      </c>
      <c r="AQ114" s="414"/>
      <c r="AR114" s="414"/>
      <c r="AS114" s="415"/>
      <c r="AT114" s="114">
        <v>8</v>
      </c>
      <c r="AU114" s="413" t="s">
        <v>61</v>
      </c>
      <c r="AV114" s="414"/>
      <c r="AW114" s="414"/>
      <c r="AX114" s="415"/>
      <c r="AY114" s="114">
        <v>9</v>
      </c>
      <c r="AZ114" s="413" t="s">
        <v>62</v>
      </c>
      <c r="BA114" s="414"/>
      <c r="BB114" s="414"/>
      <c r="BC114" s="417"/>
      <c r="BD114" s="414" t="s">
        <v>194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154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143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143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143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143</v>
      </c>
      <c r="C119" s="419"/>
      <c r="D119" s="419"/>
      <c r="E119" s="419" t="s">
        <v>143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143</v>
      </c>
      <c r="C120" s="419"/>
      <c r="D120" s="419"/>
      <c r="E120" s="419"/>
      <c r="F120" s="419"/>
      <c r="G120" s="419"/>
      <c r="H120" s="419" t="s">
        <v>143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143</v>
      </c>
      <c r="F121" s="419"/>
      <c r="G121" s="419"/>
      <c r="H121" s="419" t="s">
        <v>143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143</v>
      </c>
      <c r="C122" s="419"/>
      <c r="D122" s="419"/>
      <c r="E122" s="419" t="s">
        <v>143</v>
      </c>
      <c r="F122" s="419"/>
      <c r="G122" s="419"/>
      <c r="H122" s="419" t="s">
        <v>143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3" sqref="P23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9</v>
      </c>
      <c r="H4" s="133" t="s">
        <v>53</v>
      </c>
      <c r="K4" s="295">
        <f>COUNTIFS(ローデータ!B12:B1011,1,ローデータ!G12:G1011,$G$4)</f>
        <v>20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0</v>
      </c>
      <c r="C10" s="45">
        <f>COUNTIFS(ローデータ!$B$12:$B$1011,1,ローデータ!$G$12:$G$1011,$G$4,ローデータ!$H$12:$H$1011,C8)</f>
        <v>8</v>
      </c>
      <c r="D10" s="45">
        <f>COUNTIFS(ローデータ!$B$12:$B$1011,1,ローデータ!$G$12:$G$1011,$G$4,ローデータ!$H$12:$H$1011,D8)</f>
        <v>4</v>
      </c>
      <c r="E10" s="45">
        <f>COUNTIFS(ローデータ!$B$12:$B$1011,1,ローデータ!$G$12:$G$1011,$G$4,ローデータ!$H$12:$H$1011,E8)</f>
        <v>3</v>
      </c>
      <c r="F10" s="45">
        <f>COUNTIFS(ローデータ!$B$12:$B$1011,1,ローデータ!$G$12:$G$1011,$G$4,ローデータ!$H$12:$H$1011,F8)</f>
        <v>1</v>
      </c>
      <c r="G10" s="45">
        <f>COUNTIFS(ローデータ!$B$12:$B$1011,1,ローデータ!$G$12:$G$1011,$G$4,ローデータ!$H$12:$H$1011,G8)</f>
        <v>3</v>
      </c>
      <c r="H10" s="45">
        <f>COUNTIFS(ローデータ!$B$12:$B$1011,1,ローデータ!$G$12:$G$1011,$G$4,ローデータ!$H$12:$H$1011,H8)</f>
        <v>0</v>
      </c>
      <c r="I10" s="45">
        <f>COUNTIFS(ローデータ!$B$12:$B$1011,1,ローデータ!$G$12:$G$1011,$G$4,ローデータ!$H$12:$H$1011,I8)</f>
        <v>1</v>
      </c>
      <c r="J10" s="45">
        <f>COUNTIFS(ローデータ!$B$12:$B$1011,1,ローデータ!$G$12:$G$1011,$G$4,ローデータ!$H$12:$H$1011,J8)</f>
        <v>0</v>
      </c>
      <c r="K10" s="45">
        <f>SUM(B10:J10)</f>
        <v>20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20</v>
      </c>
      <c r="D16" s="45">
        <f>SUM(B16:C16)</f>
        <v>20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11</v>
      </c>
      <c r="C23" s="285"/>
      <c r="D23" s="284">
        <f>COUNTIFS(ローデータ!$B$12:$B$1011,1,ローデータ!$G$12:$G$1011,$G$4,ローデータ!$K$12:$K$1011,D21)</f>
        <v>2</v>
      </c>
      <c r="E23" s="285"/>
      <c r="F23" s="284">
        <f>COUNTIFS(ローデータ!$B$12:$B$1011,1,ローデータ!$G$12:$G$1011,$G$4,ローデータ!$K$12:$K$1011,F21)</f>
        <v>7</v>
      </c>
      <c r="G23" s="286"/>
      <c r="H23" s="285"/>
      <c r="I23" s="45">
        <f>SUM(B23:H23)</f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3</v>
      </c>
      <c r="K29" s="73">
        <f>SUMIFS(ローデータ!N12:N1011,ローデータ!$B$12:$B$1011,1,ローデータ!$G$12:$G$1011,$G$4,ローデータ!$K$12:$K$1011,$B$21)</f>
        <v>9</v>
      </c>
      <c r="L29" s="73">
        <f>SUMIFS(ローデータ!O12:O1011,ローデータ!$B$12:$B$1011,1,ローデータ!$G$12:$G$1011,$G$4,ローデータ!$K$12:$K$1011,$B$21)</f>
        <v>2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14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11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11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1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0</v>
      </c>
      <c r="E36" s="45">
        <f>SUM(B36:D36)</f>
        <v>1</v>
      </c>
      <c r="I36" s="134" t="s">
        <v>51</v>
      </c>
      <c r="J36" s="45">
        <f>SUMIFS(ローデータ!T12:T1011,ローデータ!$B$12:$B$1011,1,ローデータ!$G$12:$G$1011,$G$4,ローデータ!$K$12:$K$1011,$D$21)</f>
        <v>0</v>
      </c>
      <c r="K36" s="45">
        <f>SUMIFS(ローデータ!U12:U1011,ローデータ!$B$12:$B$1011,1,ローデータ!$G$12:$G$1011,$G$4,ローデータ!$K$12:$K$1011,$D$21)</f>
        <v>1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2</v>
      </c>
      <c r="N36" s="45">
        <f>SUMIFS(ローデータ!X12:X1011,ローデータ!$B$12:$B$1011,1,ローデータ!$G$12:$G$1011,$G$4,ローデータ!$K$12:$K$1011,$D$21)</f>
        <v>0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3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7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7</v>
      </c>
      <c r="H44" s="76">
        <f>COUNTIFS(ローデータ!$B$12:$B$1011,1,ローデータ!$G$12:$G$1011,$G$4,ローデータ!$K$12:$K$1011,$F$21,ローデータ!$S$12:$S$1011,H41)</f>
        <v>7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7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6</v>
      </c>
      <c r="D50" s="78">
        <f>SUMIFS(ローデータ!O12:O1011,ローデータ!$B$12:$B$1011,1,ローデータ!$G$12:$G$1011,$G$4,ローデータ!$K$12:$K$1011,$F$21)</f>
        <v>1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7</v>
      </c>
      <c r="H50" s="81">
        <f>SUMIFS(ローデータ!T12:T1011,ローデータ!$B$12:$B$1011,1,ローデータ!$G$12:$G$1011,$G$4,ローデータ!$K$12:$K$1011,$F$21)</f>
        <v>0</v>
      </c>
      <c r="I50" s="78">
        <f>SUMIFS(ローデータ!U12:U1011,ローデータ!$B$12:$B$1011,1,ローデータ!$G$12:$G$1011,$G$4,ローデータ!$K$12:$K$1011,$F$21)</f>
        <v>5</v>
      </c>
      <c r="J50" s="78">
        <f>SUMIFS(ローデータ!V12:V1011,ローデータ!$B$12:$B$1011,1,ローデータ!$G$12:$G$1011,$G$4,ローデータ!$K$12:$K$1011,$F$21)</f>
        <v>3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2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10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0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0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8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8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4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4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3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3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1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1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3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3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0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0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1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1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20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20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0</v>
      </c>
      <c r="H75" s="286"/>
      <c r="I75" s="286"/>
      <c r="J75" s="91">
        <f t="shared" ref="J75:J84" si="2">SUM(C75:I75)</f>
        <v>0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2</v>
      </c>
      <c r="D76" s="285"/>
      <c r="E76" s="284">
        <f>COUNTIFS(ローデータ!$B$12:$B$1011,1,ローデータ!$G$12:$G$1011,$G$4,ローデータ!$H$12:$H$1011,$A$76,ローデータ!$K$12:$K$1011,E73)</f>
        <v>0</v>
      </c>
      <c r="F76" s="285"/>
      <c r="G76" s="284">
        <f>COUNTIFS(ローデータ!$B$12:$B$1011,1,ローデータ!$G$12:$G$1011,$G$4,ローデータ!$H$12:$H$1011,$A$76,ローデータ!$K$12:$K$1011,G73)</f>
        <v>6</v>
      </c>
      <c r="H76" s="286"/>
      <c r="I76" s="286"/>
      <c r="J76" s="91">
        <f t="shared" si="2"/>
        <v>8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3</v>
      </c>
      <c r="D77" s="285"/>
      <c r="E77" s="284">
        <f>COUNTIFS(ローデータ!$B$12:$B$1011,1,ローデータ!$G$12:$G$1011,$G$4,ローデータ!$H$12:$H$1011,$A$77,ローデータ!$K$12:$K$1011,E73)</f>
        <v>1</v>
      </c>
      <c r="F77" s="285"/>
      <c r="G77" s="284">
        <f>COUNTIFS(ローデータ!$B$12:$B$1011,1,ローデータ!$G$12:$G$1011,$G$4,ローデータ!$H$12:$H$1011,$A$77,ローデータ!$K$12:$K$1011,G73)</f>
        <v>0</v>
      </c>
      <c r="H77" s="286"/>
      <c r="I77" s="286"/>
      <c r="J77" s="91">
        <f t="shared" si="2"/>
        <v>4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2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1</v>
      </c>
      <c r="H78" s="286"/>
      <c r="I78" s="286"/>
      <c r="J78" s="91">
        <f t="shared" si="2"/>
        <v>3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1</v>
      </c>
      <c r="D79" s="285"/>
      <c r="E79" s="284">
        <f>COUNTIFS(ローデータ!$B$12:$B$1011,1,ローデータ!$G$12:$G$1011,$G$4,ローデータ!$H$12:$H$1011,$A$79,ローデータ!$K$12:$K$1011,E73)</f>
        <v>0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1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2</v>
      </c>
      <c r="D80" s="285"/>
      <c r="E80" s="284">
        <f>COUNTIFS(ローデータ!$B$12:$B$1011,1,ローデータ!$G$12:$G$1011,$G$4,ローデータ!$H$12:$H$1011,$A$80,ローデータ!$K$12:$K$1011,E73)</f>
        <v>1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3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0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0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1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1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11</v>
      </c>
      <c r="D84" s="328"/>
      <c r="E84" s="327">
        <f>SUM(E75:F83)</f>
        <v>2</v>
      </c>
      <c r="F84" s="328"/>
      <c r="G84" s="329">
        <f>SUM(G75:I83)</f>
        <v>7</v>
      </c>
      <c r="H84" s="329"/>
      <c r="I84" s="327"/>
      <c r="J84" s="93">
        <f t="shared" si="2"/>
        <v>20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2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2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2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2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3</v>
      </c>
      <c r="N94" s="75">
        <f>SUMIFS(ローデータ!$O$12:$O$1011,ローデータ!$B$12:$B$1011,1,ローデータ!$G$12:$G$1011,$G$4,ローデータ!$K$12:$K$1011,$B$21,ローデータ!$H$12:$H$1011,J94)</f>
        <v>1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4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3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3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2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2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2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2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2</v>
      </c>
      <c r="M96" s="75">
        <f>SUMIFS(ローデータ!$N$12:$N$1011,ローデータ!$B$12:$B$1011,1,ローデータ!$G$12:$G$1011,$G$4,ローデータ!$K$12:$K$1011,$B$21,ローデータ!$H$12:$H$1011,J96)</f>
        <v>0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2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1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1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1</v>
      </c>
      <c r="N97" s="75">
        <f>SUMIFS(ローデータ!$O$12:$O$1011,ローデータ!$B$12:$B$1011,1,ローデータ!$G$12:$G$1011,$G$4,ローデータ!$K$12:$K$1011,$B$21,ローデータ!$H$12:$H$1011,J97)</f>
        <v>1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2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2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2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0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0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0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0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1</v>
      </c>
      <c r="M99" s="75">
        <f>SUMIFS(ローデータ!$N$12:$N$1011,ローデータ!$B$12:$B$1011,1,ローデータ!$G$12:$G$1011,$G$4,ローデータ!$K$12:$K$1011,$B$21,ローデータ!$H$12:$H$1011,J99)</f>
        <v>1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2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1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1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3</v>
      </c>
      <c r="M101" s="90">
        <f>SUM(M92:M100)</f>
        <v>9</v>
      </c>
      <c r="N101" s="90">
        <f>SUM(N92:N100)</f>
        <v>2</v>
      </c>
      <c r="O101" s="90">
        <f>SUM(O92:O100)</f>
        <v>0</v>
      </c>
      <c r="P101" s="90">
        <f>SUM(P92:P100)</f>
        <v>0</v>
      </c>
      <c r="Q101" s="90">
        <f t="shared" si="3"/>
        <v>14</v>
      </c>
    </row>
    <row r="102" spans="1:17" ht="14.1" customHeight="1" x14ac:dyDescent="0.15">
      <c r="A102" s="126" t="s">
        <v>50</v>
      </c>
      <c r="B102" s="127"/>
      <c r="C102" s="45">
        <f>SUM(C93:C101)</f>
        <v>11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0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0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0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0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0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0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0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0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2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2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0</v>
      </c>
      <c r="F113" s="97">
        <f t="shared" si="6"/>
        <v>0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0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0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1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1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1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1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1</v>
      </c>
      <c r="D118" s="96">
        <f t="shared" ref="D118:E118" si="7">SUM(D109:D117)</f>
        <v>0</v>
      </c>
      <c r="E118" s="96">
        <f t="shared" si="7"/>
        <v>0</v>
      </c>
      <c r="F118" s="96">
        <f>SUM(C118:E118)</f>
        <v>1</v>
      </c>
      <c r="G118" s="66"/>
      <c r="H118" s="344" t="s">
        <v>50</v>
      </c>
      <c r="I118" s="345"/>
      <c r="J118" s="96">
        <f t="shared" ref="J118:P118" si="8">SUM(J109:J117)</f>
        <v>0</v>
      </c>
      <c r="K118" s="96">
        <f t="shared" si="8"/>
        <v>1</v>
      </c>
      <c r="L118" s="96">
        <f t="shared" si="8"/>
        <v>0</v>
      </c>
      <c r="M118" s="96">
        <f t="shared" si="8"/>
        <v>2</v>
      </c>
      <c r="N118" s="96">
        <f t="shared" si="8"/>
        <v>0</v>
      </c>
      <c r="O118" s="96">
        <f t="shared" si="8"/>
        <v>0</v>
      </c>
      <c r="P118" s="96">
        <f t="shared" si="8"/>
        <v>0</v>
      </c>
      <c r="Q118" s="96">
        <f t="shared" si="5"/>
        <v>3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0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0</v>
      </c>
      <c r="I127" s="102">
        <f>COUNTIFS(ローデータ!$B$12:$B$1011,1,ローデータ!$G$12:$G$1011,$G$4,ローデータ!$K$12:$K$1011,$F$21,ローデータ!$S$12:$S$1011,$I$124,ローデータ!$H$12:$H$1011,A127)</f>
        <v>0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0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6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6</v>
      </c>
      <c r="I128" s="102">
        <f>COUNTIFS(ローデータ!$B$12:$B$1011,1,ローデータ!$G$12:$G$1011,$G$4,ローデータ!$K$12:$K$1011,$F$21,ローデータ!$S$12:$S$1011,$I$124,ローデータ!$H$12:$H$1011,A128)</f>
        <v>6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6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0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0</v>
      </c>
      <c r="I129" s="102">
        <f>COUNTIFS(ローデータ!$B$12:$B$1011,1,ローデータ!$G$12:$G$1011,$G$4,ローデータ!$K$12:$K$1011,$F$21,ローデータ!$S$12:$S$1011,$I$124,ローデータ!$H$12:$H$1011,A129)</f>
        <v>0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0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1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1</v>
      </c>
      <c r="I130" s="102">
        <f>COUNTIFS(ローデータ!$B$12:$B$1011,1,ローデータ!$G$12:$G$1011,$G$4,ローデータ!$K$12:$K$1011,$F$21,ローデータ!$S$12:$S$1011,$I$124,ローデータ!$H$12:$H$1011,A130)</f>
        <v>1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1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7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7</v>
      </c>
      <c r="I136" s="98">
        <f>SUM(I127:I135)</f>
        <v>7</v>
      </c>
      <c r="J136" s="96">
        <f>SUM(J127:J135)</f>
        <v>0</v>
      </c>
      <c r="K136" s="96">
        <f>SUM(K127:K135)</f>
        <v>0</v>
      </c>
      <c r="L136" s="96">
        <f t="shared" si="9"/>
        <v>7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0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0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0</v>
      </c>
      <c r="K143" s="78">
        <f>SUMIFS(ローデータ!$V$12:$V$1011,ローデータ!$B$12:$B$1011,1,ローデータ!$G$12:$G$1011,$G$4,ローデータ!$K$12:$K$1011,$F$21,ローデータ!$H$12:$H$1011,A143)</f>
        <v>0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0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6</v>
      </c>
      <c r="E144" s="78">
        <f>SUMIFS(ローデータ!$O$12:$O$1011,ローデータ!$B$12:$B$1011,1,ローデータ!$G$12:$G$1011,$G$4,ローデータ!$K$12:$K$1011,$F$21,ローデータ!$H$12:$H$1011,A144)</f>
        <v>0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6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5</v>
      </c>
      <c r="K144" s="78">
        <f>SUMIFS(ローデータ!$V$12:$V$1011,ローデータ!$B$12:$B$1011,1,ローデータ!$G$12:$G$1011,$G$4,ローデータ!$K$12:$K$1011,$F$21,ローデータ!$H$12:$H$1011,A144)</f>
        <v>1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2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8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0</v>
      </c>
      <c r="E145" s="78">
        <f>SUMIFS(ローデータ!$O$12:$O$1011,ローデータ!$B$12:$B$1011,1,ローデータ!$G$12:$G$1011,$G$4,ローデータ!$K$12:$K$1011,$F$21,ローデータ!$H$12:$H$1011,A145)</f>
        <v>0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0</v>
      </c>
      <c r="I145" s="81">
        <f>SUMIFS(ローデータ!$T$12:$T$1011,ローデータ!$B$12:$B$1011,1,ローデータ!$G$12:$G$1011,$G$4,ローデータ!$K$12:$K$1011,$F$21,ローデータ!$H$12:$H$1011,A145)</f>
        <v>0</v>
      </c>
      <c r="J145" s="78">
        <f>SUMIFS(ローデータ!$U$12:$U$1011,ローデータ!$B$12:$B$1011,1,ローデータ!$G$12:$G$1011,$G$4,ローデータ!$K$12:$K$1011,$F$21,ローデータ!$H$12:$H$1011,A145)</f>
        <v>0</v>
      </c>
      <c r="K145" s="78">
        <f>SUMIFS(ローデータ!$V$12:$V$1011,ローデータ!$B$12:$B$1011,1,ローデータ!$G$12:$G$1011,$G$4,ローデータ!$K$12:$K$1011,$F$21,ローデータ!$H$12:$H$1011,A145)</f>
        <v>0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0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0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1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1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2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2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6</v>
      </c>
      <c r="E152" s="45">
        <f>SUM(E143:E151)</f>
        <v>1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7</v>
      </c>
      <c r="I152" s="45">
        <f t="shared" ref="I152:O152" si="15">SUM(I143:I151)</f>
        <v>0</v>
      </c>
      <c r="J152" s="45">
        <f t="shared" si="15"/>
        <v>5</v>
      </c>
      <c r="K152" s="45">
        <f t="shared" si="15"/>
        <v>3</v>
      </c>
      <c r="L152" s="45">
        <f t="shared" si="15"/>
        <v>0</v>
      </c>
      <c r="M152" s="45">
        <f t="shared" si="15"/>
        <v>2</v>
      </c>
      <c r="N152" s="45">
        <f t="shared" si="15"/>
        <v>0</v>
      </c>
      <c r="O152" s="45">
        <f t="shared" si="15"/>
        <v>0</v>
      </c>
      <c r="P152" s="45">
        <f t="shared" si="13"/>
        <v>10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11</v>
      </c>
      <c r="G159" s="285"/>
      <c r="H159" s="284">
        <f>COUNTIFS(ローデータ!$B$12:$B$1011,1,ローデータ!$G$12:$G$1011,$G$4,ローデータ!$I$12:$I$1011,$C$14,ローデータ!$K$12:$K$1011,H157)</f>
        <v>2</v>
      </c>
      <c r="I159" s="285"/>
      <c r="J159" s="284">
        <f>COUNTIFS(ローデータ!$B$12:$B$1011,1,ローデータ!$G$12:$G$1011,$G$4,ローデータ!$I$12:$I$1011,$C$14,ローデータ!$K$12:$K$1011,J157)</f>
        <v>7</v>
      </c>
      <c r="K159" s="286"/>
      <c r="L159" s="285"/>
      <c r="M159" s="45">
        <f t="shared" ref="M159:M171" si="16">SUM(F159:L159)</f>
        <v>20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11</v>
      </c>
      <c r="G171" s="285"/>
      <c r="H171" s="284">
        <f>SUM(H159:I170)</f>
        <v>2</v>
      </c>
      <c r="I171" s="285"/>
      <c r="J171" s="284">
        <f>SUM(J159:L170)</f>
        <v>7</v>
      </c>
      <c r="K171" s="286"/>
      <c r="L171" s="285"/>
      <c r="M171" s="45">
        <f t="shared" si="16"/>
        <v>20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11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11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11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11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3</v>
      </c>
      <c r="G198" s="77">
        <f>SUMIFS(ローデータ!N12:N1011,ローデータ!$B$12:$B$1011,1,ローデータ!$G$12:$G$1011,$G$4,ローデータ!$I$12:$I$1011,$C$14,ローデータ!$K$12:$K$1011,$B$21)</f>
        <v>9</v>
      </c>
      <c r="H198" s="77">
        <f>SUMIFS(ローデータ!O12:O1011,ローデータ!$B$12:$B$1011,1,ローデータ!$G$12:$G$1011,$G$4,ローデータ!$I$12:$I$1011,$C$14,ローデータ!$K$12:$K$1011,$B$21)</f>
        <v>2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14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3</v>
      </c>
      <c r="G210" s="82">
        <f t="shared" ref="G210:I210" si="19">SUM(G198:G209)</f>
        <v>9</v>
      </c>
      <c r="H210" s="82">
        <f>SUM(H198:H209)</f>
        <v>2</v>
      </c>
      <c r="I210" s="82">
        <f t="shared" si="19"/>
        <v>0</v>
      </c>
      <c r="J210" s="82">
        <f>SUM(J198:J209)</f>
        <v>0</v>
      </c>
      <c r="K210" s="105">
        <f t="shared" si="18"/>
        <v>14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1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0</v>
      </c>
      <c r="I216" s="45">
        <f>SUM(F216:H216)</f>
        <v>1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1</v>
      </c>
      <c r="G228" s="45">
        <f>SUM(G216:G227)</f>
        <v>0</v>
      </c>
      <c r="H228" s="45">
        <f>SUM(H216:H227)</f>
        <v>0</v>
      </c>
      <c r="I228" s="45">
        <f t="shared" si="20"/>
        <v>1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0</v>
      </c>
      <c r="G234" s="77">
        <f>SUMIFS(ローデータ!U12:U1011,ローデータ!$B$12:$B$1011,1,ローデータ!$G$12:$G$1011,$G$4,ローデータ!$I$12:$I$1011,$C$14,ローデータ!$K$12:$K$1011,$D$21)</f>
        <v>1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2</v>
      </c>
      <c r="J234" s="77">
        <f>SUMIFS(ローデータ!X12:X1011,ローデータ!$B$12:$B$1011,1,ローデータ!$G$12:$G$1011,$G$4,ローデータ!$I$12:$I$1011,$C$14,ローデータ!$K$12:$K$1011,$D$21)</f>
        <v>0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3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0</v>
      </c>
      <c r="G246" s="82">
        <f t="shared" ref="G246:L246" si="22">SUM(G234:G245)</f>
        <v>1</v>
      </c>
      <c r="H246" s="82">
        <f t="shared" si="22"/>
        <v>0</v>
      </c>
      <c r="I246" s="82">
        <f>SUM(I234:I245)</f>
        <v>2</v>
      </c>
      <c r="J246" s="82">
        <f t="shared" si="22"/>
        <v>0</v>
      </c>
      <c r="K246" s="82">
        <f>SUM(K234:K245)</f>
        <v>0</v>
      </c>
      <c r="L246" s="82">
        <f t="shared" si="22"/>
        <v>0</v>
      </c>
      <c r="M246" s="45">
        <f t="shared" si="21"/>
        <v>3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7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7</v>
      </c>
      <c r="L254" s="45">
        <f>COUNTIFS(ローデータ!$B$12:$B$1011,1,ローデータ!$G$12:$G$1011,$G$4,ローデータ!$I$12:$I$1011,$C$14,ローデータ!$K$12:$K$1011,$F$21,ローデータ!$S$12:$S$1011,L251)</f>
        <v>7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7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7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7</v>
      </c>
      <c r="L266" s="82">
        <f>SUM(L254:L265)</f>
        <v>7</v>
      </c>
      <c r="M266" s="82">
        <f>SUM(M254:M265)</f>
        <v>0</v>
      </c>
      <c r="N266" s="82">
        <f>SUM(N254:N265)</f>
        <v>0</v>
      </c>
      <c r="O266" s="45">
        <f>SUM(L266:N266)</f>
        <v>7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7</v>
      </c>
      <c r="G272" s="77">
        <f>SUMIFS(ローデータ!N86:N1085,ローデータ!$B$12:$B$1011,1,ローデータ!$G$12:$G$1011,$G$4,ローデータ!$I$12:$I$1011,$C$14,ローデータ!$K$12:$K$1011,$F$21)</f>
        <v>3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10</v>
      </c>
      <c r="L272" s="82">
        <f>SUMIFS(ローデータ!$T$12:$T$1011,ローデータ!$B$12:$B$1011,1,ローデータ!$G$12:$G$1011,$G$4,ローデータ!$I$12:$I$1011,$C$14,ローデータ!$K$12:$K$1011,$F$21)</f>
        <v>0</v>
      </c>
      <c r="M272" s="82">
        <f>SUMIFS(ローデータ!$U$12:$U$1011,ローデータ!$B$12:$B$1011,1,ローデータ!$G$12:$G$1011,$G$4,ローデータ!$I$12:$I$1011,$C$14,ローデータ!$K$12:$K$1011,$F$21)</f>
        <v>5</v>
      </c>
      <c r="N272" s="82">
        <f>SUMIFS(ローデータ!$V$12:$V$1011,ローデータ!$B$12:$B$1011,1,ローデータ!$G$12:$G$1011,$G$4,ローデータ!$I$12:$I$1011,$C$14,ローデータ!$K$12:$K$1011,$F$21)</f>
        <v>3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2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10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7</v>
      </c>
      <c r="G284" s="45">
        <f t="shared" ref="G284:J284" si="28">SUM(G272:G283)</f>
        <v>3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10</v>
      </c>
      <c r="L284" s="82">
        <f>SUM(L272:L283)</f>
        <v>0</v>
      </c>
      <c r="M284" s="82">
        <f t="shared" ref="M284:R284" si="29">SUM(M272:M283)</f>
        <v>5</v>
      </c>
      <c r="N284" s="82">
        <f t="shared" si="29"/>
        <v>3</v>
      </c>
      <c r="O284" s="82">
        <f t="shared" si="29"/>
        <v>0</v>
      </c>
      <c r="P284" s="82">
        <f t="shared" si="29"/>
        <v>2</v>
      </c>
      <c r="Q284" s="82">
        <f t="shared" si="29"/>
        <v>0</v>
      </c>
      <c r="R284" s="82">
        <f t="shared" si="29"/>
        <v>0</v>
      </c>
      <c r="S284" s="45">
        <f t="shared" si="27"/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1" t="s">
        <v>87</v>
      </c>
      <c r="B3" s="361" t="s">
        <v>108</v>
      </c>
      <c r="C3" s="361"/>
      <c r="D3" s="361"/>
      <c r="E3" s="361" t="s">
        <v>109</v>
      </c>
      <c r="F3" s="361"/>
      <c r="G3" s="361"/>
      <c r="H3" s="361" t="s">
        <v>93</v>
      </c>
      <c r="I3" s="361"/>
      <c r="J3" s="361"/>
      <c r="K3" s="35">
        <v>1</v>
      </c>
      <c r="L3" s="413" t="s">
        <v>54</v>
      </c>
      <c r="M3" s="414"/>
      <c r="N3" s="414"/>
      <c r="O3" s="415"/>
      <c r="P3" s="137">
        <v>2</v>
      </c>
      <c r="Q3" s="413" t="s">
        <v>55</v>
      </c>
      <c r="R3" s="414"/>
      <c r="S3" s="414"/>
      <c r="T3" s="415"/>
      <c r="U3" s="137">
        <v>3</v>
      </c>
      <c r="V3" s="413" t="s">
        <v>56</v>
      </c>
      <c r="W3" s="414"/>
      <c r="X3" s="414"/>
      <c r="Y3" s="415"/>
      <c r="Z3" s="137">
        <v>4</v>
      </c>
      <c r="AA3" s="413" t="s">
        <v>57</v>
      </c>
      <c r="AB3" s="414"/>
      <c r="AC3" s="414"/>
      <c r="AD3" s="415"/>
      <c r="AE3" s="137">
        <v>5</v>
      </c>
      <c r="AF3" s="413" t="s">
        <v>58</v>
      </c>
      <c r="AG3" s="414"/>
      <c r="AH3" s="414"/>
      <c r="AI3" s="415"/>
      <c r="AJ3" s="137">
        <v>6</v>
      </c>
      <c r="AK3" s="413" t="s">
        <v>134</v>
      </c>
      <c r="AL3" s="414"/>
      <c r="AM3" s="414"/>
      <c r="AN3" s="415"/>
      <c r="AO3" s="137">
        <v>7</v>
      </c>
      <c r="AP3" s="413" t="s">
        <v>135</v>
      </c>
      <c r="AQ3" s="414"/>
      <c r="AR3" s="414"/>
      <c r="AS3" s="415"/>
      <c r="AT3" s="137">
        <v>8</v>
      </c>
      <c r="AU3" s="413" t="s">
        <v>61</v>
      </c>
      <c r="AV3" s="414"/>
      <c r="AW3" s="414"/>
      <c r="AX3" s="415"/>
      <c r="AY3" s="137">
        <v>9</v>
      </c>
      <c r="AZ3" s="413" t="s">
        <v>62</v>
      </c>
      <c r="BA3" s="414"/>
      <c r="BB3" s="414"/>
      <c r="BC3" s="417"/>
      <c r="BD3" s="414" t="s">
        <v>50</v>
      </c>
      <c r="BE3" s="414"/>
      <c r="BF3" s="414"/>
      <c r="BG3" s="414"/>
      <c r="BH3" s="416"/>
    </row>
    <row r="4" spans="1:60" ht="12.95" customHeight="1" thickBot="1" x14ac:dyDescent="0.2">
      <c r="A4" s="411"/>
      <c r="B4" s="412"/>
      <c r="C4" s="412"/>
      <c r="D4" s="412"/>
      <c r="E4" s="412"/>
      <c r="F4" s="412"/>
      <c r="G4" s="412"/>
      <c r="H4" s="412"/>
      <c r="I4" s="412"/>
      <c r="J4" s="412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11"/>
      <c r="B5" s="378" t="s">
        <v>29</v>
      </c>
      <c r="C5" s="378"/>
      <c r="D5" s="378"/>
      <c r="E5" s="378"/>
      <c r="F5" s="378"/>
      <c r="G5" s="378"/>
      <c r="H5" s="378"/>
      <c r="I5" s="378"/>
      <c r="J5" s="378"/>
      <c r="K5" s="68">
        <v>0</v>
      </c>
      <c r="L5" s="68">
        <v>0</v>
      </c>
      <c r="M5" s="68">
        <v>0</v>
      </c>
      <c r="N5" s="68">
        <v>0</v>
      </c>
      <c r="O5" s="119">
        <v>0</v>
      </c>
      <c r="P5" s="120">
        <v>1</v>
      </c>
      <c r="Q5" s="68">
        <v>0</v>
      </c>
      <c r="R5" s="68">
        <v>0</v>
      </c>
      <c r="S5" s="68">
        <v>0</v>
      </c>
      <c r="T5" s="119">
        <v>0</v>
      </c>
      <c r="U5" s="120">
        <v>0</v>
      </c>
      <c r="V5" s="68">
        <v>0</v>
      </c>
      <c r="W5" s="68">
        <v>0</v>
      </c>
      <c r="X5" s="68">
        <v>0</v>
      </c>
      <c r="Y5" s="119">
        <v>0</v>
      </c>
      <c r="Z5" s="120">
        <v>1</v>
      </c>
      <c r="AA5" s="68">
        <v>0</v>
      </c>
      <c r="AB5" s="68">
        <v>0</v>
      </c>
      <c r="AC5" s="68">
        <v>0</v>
      </c>
      <c r="AD5" s="119">
        <v>0</v>
      </c>
      <c r="AE5" s="120">
        <v>3</v>
      </c>
      <c r="AF5" s="68">
        <v>0</v>
      </c>
      <c r="AG5" s="68">
        <v>0</v>
      </c>
      <c r="AH5" s="68">
        <v>0</v>
      </c>
      <c r="AI5" s="119">
        <v>0</v>
      </c>
      <c r="AJ5" s="120">
        <v>0</v>
      </c>
      <c r="AK5" s="68">
        <v>0</v>
      </c>
      <c r="AL5" s="68">
        <v>0</v>
      </c>
      <c r="AM5" s="68">
        <v>0</v>
      </c>
      <c r="AN5" s="119">
        <v>0</v>
      </c>
      <c r="AO5" s="120">
        <v>0</v>
      </c>
      <c r="AP5" s="68">
        <v>0</v>
      </c>
      <c r="AQ5" s="68">
        <v>0</v>
      </c>
      <c r="AR5" s="68">
        <v>0</v>
      </c>
      <c r="AS5" s="119">
        <v>0</v>
      </c>
      <c r="AT5" s="120">
        <v>0</v>
      </c>
      <c r="AU5" s="68">
        <v>0</v>
      </c>
      <c r="AV5" s="68">
        <v>0</v>
      </c>
      <c r="AW5" s="68">
        <v>0</v>
      </c>
      <c r="AX5" s="119">
        <v>0</v>
      </c>
      <c r="AY5" s="120">
        <v>0</v>
      </c>
      <c r="AZ5" s="68">
        <v>0</v>
      </c>
      <c r="BA5" s="68">
        <v>0</v>
      </c>
      <c r="BB5" s="68">
        <v>0</v>
      </c>
      <c r="BC5" s="121">
        <v>0</v>
      </c>
      <c r="BD5" s="120">
        <v>5</v>
      </c>
      <c r="BE5" s="68">
        <v>0</v>
      </c>
      <c r="BF5" s="68">
        <v>0</v>
      </c>
      <c r="BG5" s="68">
        <v>0</v>
      </c>
      <c r="BH5" s="68">
        <v>0</v>
      </c>
    </row>
    <row r="6" spans="1:60" ht="12.95" customHeight="1" x14ac:dyDescent="0.15">
      <c r="A6" s="411"/>
      <c r="B6" s="361"/>
      <c r="C6" s="361"/>
      <c r="D6" s="361"/>
      <c r="E6" s="361" t="s">
        <v>29</v>
      </c>
      <c r="F6" s="361"/>
      <c r="G6" s="361"/>
      <c r="H6" s="361"/>
      <c r="I6" s="361"/>
      <c r="J6" s="361"/>
      <c r="K6" s="55">
        <v>0</v>
      </c>
      <c r="L6" s="122">
        <v>0</v>
      </c>
      <c r="M6" s="55">
        <v>0</v>
      </c>
      <c r="N6" s="55">
        <v>0</v>
      </c>
      <c r="O6" s="123">
        <v>0</v>
      </c>
      <c r="P6" s="124">
        <v>0</v>
      </c>
      <c r="Q6" s="55">
        <v>0</v>
      </c>
      <c r="R6" s="55">
        <v>0</v>
      </c>
      <c r="S6" s="55">
        <v>0</v>
      </c>
      <c r="T6" s="123">
        <v>0</v>
      </c>
      <c r="U6" s="124">
        <v>0</v>
      </c>
      <c r="V6" s="55">
        <v>0</v>
      </c>
      <c r="W6" s="55">
        <v>0</v>
      </c>
      <c r="X6" s="55">
        <v>0</v>
      </c>
      <c r="Y6" s="123">
        <v>0</v>
      </c>
      <c r="Z6" s="124">
        <v>0</v>
      </c>
      <c r="AA6" s="55">
        <v>0</v>
      </c>
      <c r="AB6" s="55">
        <v>0</v>
      </c>
      <c r="AC6" s="55">
        <v>0</v>
      </c>
      <c r="AD6" s="123">
        <v>0</v>
      </c>
      <c r="AE6" s="124">
        <v>0</v>
      </c>
      <c r="AF6" s="55">
        <v>0</v>
      </c>
      <c r="AG6" s="55">
        <v>0</v>
      </c>
      <c r="AH6" s="55">
        <v>0</v>
      </c>
      <c r="AI6" s="123">
        <v>0</v>
      </c>
      <c r="AJ6" s="124">
        <v>0</v>
      </c>
      <c r="AK6" s="55">
        <v>0</v>
      </c>
      <c r="AL6" s="55">
        <v>0</v>
      </c>
      <c r="AM6" s="55">
        <v>0</v>
      </c>
      <c r="AN6" s="123">
        <v>0</v>
      </c>
      <c r="AO6" s="124">
        <v>0</v>
      </c>
      <c r="AP6" s="55">
        <v>0</v>
      </c>
      <c r="AQ6" s="55">
        <v>0</v>
      </c>
      <c r="AR6" s="55">
        <v>0</v>
      </c>
      <c r="AS6" s="123">
        <v>0</v>
      </c>
      <c r="AT6" s="124">
        <v>0</v>
      </c>
      <c r="AU6" s="55">
        <v>0</v>
      </c>
      <c r="AV6" s="55">
        <v>0</v>
      </c>
      <c r="AW6" s="55">
        <v>0</v>
      </c>
      <c r="AX6" s="123">
        <v>0</v>
      </c>
      <c r="AY6" s="124">
        <v>0</v>
      </c>
      <c r="AZ6" s="55">
        <v>0</v>
      </c>
      <c r="BA6" s="55">
        <v>0</v>
      </c>
      <c r="BB6" s="55">
        <v>0</v>
      </c>
      <c r="BC6" s="125">
        <v>0</v>
      </c>
      <c r="BD6" s="124">
        <v>0</v>
      </c>
      <c r="BE6" s="55">
        <v>0</v>
      </c>
      <c r="BF6" s="55">
        <v>0</v>
      </c>
      <c r="BG6" s="55">
        <v>0</v>
      </c>
      <c r="BH6" s="55">
        <v>0</v>
      </c>
    </row>
    <row r="7" spans="1:60" ht="12.95" customHeight="1" x14ac:dyDescent="0.15">
      <c r="A7" s="411"/>
      <c r="B7" s="361"/>
      <c r="C7" s="361"/>
      <c r="D7" s="361"/>
      <c r="E7" s="361"/>
      <c r="F7" s="361"/>
      <c r="G7" s="361"/>
      <c r="H7" s="361" t="s">
        <v>29</v>
      </c>
      <c r="I7" s="361"/>
      <c r="J7" s="361"/>
      <c r="K7" s="55">
        <v>0</v>
      </c>
      <c r="L7" s="55">
        <v>0</v>
      </c>
      <c r="M7" s="55">
        <v>0</v>
      </c>
      <c r="N7" s="55">
        <v>0</v>
      </c>
      <c r="O7" s="123">
        <v>0</v>
      </c>
      <c r="P7" s="124">
        <v>0</v>
      </c>
      <c r="Q7" s="55">
        <v>0</v>
      </c>
      <c r="R7" s="55">
        <v>0</v>
      </c>
      <c r="S7" s="55">
        <v>0</v>
      </c>
      <c r="T7" s="123">
        <v>0</v>
      </c>
      <c r="U7" s="124">
        <v>0</v>
      </c>
      <c r="V7" s="55">
        <v>0</v>
      </c>
      <c r="W7" s="55">
        <v>0</v>
      </c>
      <c r="X7" s="55">
        <v>0</v>
      </c>
      <c r="Y7" s="123">
        <v>0</v>
      </c>
      <c r="Z7" s="124">
        <v>0</v>
      </c>
      <c r="AA7" s="55">
        <v>0</v>
      </c>
      <c r="AB7" s="55">
        <v>0</v>
      </c>
      <c r="AC7" s="55">
        <v>0</v>
      </c>
      <c r="AD7" s="123">
        <v>0</v>
      </c>
      <c r="AE7" s="124">
        <v>0</v>
      </c>
      <c r="AF7" s="55">
        <v>0</v>
      </c>
      <c r="AG7" s="55">
        <v>0</v>
      </c>
      <c r="AH7" s="55">
        <v>0</v>
      </c>
      <c r="AI7" s="123">
        <v>0</v>
      </c>
      <c r="AJ7" s="124">
        <v>0</v>
      </c>
      <c r="AK7" s="55">
        <v>0</v>
      </c>
      <c r="AL7" s="55">
        <v>0</v>
      </c>
      <c r="AM7" s="55">
        <v>0</v>
      </c>
      <c r="AN7" s="123">
        <v>0</v>
      </c>
      <c r="AO7" s="124">
        <v>0</v>
      </c>
      <c r="AP7" s="55">
        <v>0</v>
      </c>
      <c r="AQ7" s="55">
        <v>0</v>
      </c>
      <c r="AR7" s="55">
        <v>0</v>
      </c>
      <c r="AS7" s="123">
        <v>0</v>
      </c>
      <c r="AT7" s="124">
        <v>0</v>
      </c>
      <c r="AU7" s="55">
        <v>0</v>
      </c>
      <c r="AV7" s="55">
        <v>0</v>
      </c>
      <c r="AW7" s="55">
        <v>0</v>
      </c>
      <c r="AX7" s="123">
        <v>0</v>
      </c>
      <c r="AY7" s="124">
        <v>0</v>
      </c>
      <c r="AZ7" s="55">
        <v>0</v>
      </c>
      <c r="BA7" s="55">
        <v>0</v>
      </c>
      <c r="BB7" s="55">
        <v>0</v>
      </c>
      <c r="BC7" s="125">
        <v>0</v>
      </c>
      <c r="BD7" s="124">
        <v>0</v>
      </c>
      <c r="BE7" s="55">
        <v>0</v>
      </c>
      <c r="BF7" s="55">
        <v>0</v>
      </c>
      <c r="BG7" s="55">
        <v>0</v>
      </c>
      <c r="BH7" s="55">
        <v>0</v>
      </c>
    </row>
    <row r="8" spans="1:60" ht="12.95" customHeight="1" x14ac:dyDescent="0.15">
      <c r="A8" s="411"/>
      <c r="B8" s="361" t="s">
        <v>29</v>
      </c>
      <c r="C8" s="361"/>
      <c r="D8" s="361"/>
      <c r="E8" s="361" t="s">
        <v>29</v>
      </c>
      <c r="F8" s="361"/>
      <c r="G8" s="361"/>
      <c r="H8" s="361"/>
      <c r="I8" s="361"/>
      <c r="J8" s="361"/>
      <c r="K8" s="55">
        <v>0</v>
      </c>
      <c r="L8" s="55">
        <v>0</v>
      </c>
      <c r="M8" s="55">
        <v>0</v>
      </c>
      <c r="N8" s="55">
        <v>0</v>
      </c>
      <c r="O8" s="123">
        <v>0</v>
      </c>
      <c r="P8" s="124">
        <v>0</v>
      </c>
      <c r="Q8" s="55">
        <v>0</v>
      </c>
      <c r="R8" s="55">
        <v>0</v>
      </c>
      <c r="S8" s="55">
        <v>0</v>
      </c>
      <c r="T8" s="123">
        <v>0</v>
      </c>
      <c r="U8" s="124">
        <v>0</v>
      </c>
      <c r="V8" s="55">
        <v>0</v>
      </c>
      <c r="W8" s="55">
        <v>0</v>
      </c>
      <c r="X8" s="55">
        <v>0</v>
      </c>
      <c r="Y8" s="123">
        <v>0</v>
      </c>
      <c r="Z8" s="124">
        <v>1</v>
      </c>
      <c r="AA8" s="55">
        <v>0</v>
      </c>
      <c r="AB8" s="55">
        <v>0</v>
      </c>
      <c r="AC8" s="55">
        <v>0</v>
      </c>
      <c r="AD8" s="123">
        <v>0</v>
      </c>
      <c r="AE8" s="124">
        <v>1</v>
      </c>
      <c r="AF8" s="55">
        <v>0</v>
      </c>
      <c r="AG8" s="55">
        <v>0</v>
      </c>
      <c r="AH8" s="55">
        <v>0</v>
      </c>
      <c r="AI8" s="123">
        <v>0</v>
      </c>
      <c r="AJ8" s="124">
        <v>1</v>
      </c>
      <c r="AK8" s="55">
        <v>0</v>
      </c>
      <c r="AL8" s="55">
        <v>0</v>
      </c>
      <c r="AM8" s="55">
        <v>0</v>
      </c>
      <c r="AN8" s="123">
        <v>0</v>
      </c>
      <c r="AO8" s="124">
        <v>0</v>
      </c>
      <c r="AP8" s="55">
        <v>0</v>
      </c>
      <c r="AQ8" s="55">
        <v>0</v>
      </c>
      <c r="AR8" s="55">
        <v>0</v>
      </c>
      <c r="AS8" s="123">
        <v>0</v>
      </c>
      <c r="AT8" s="124">
        <v>0</v>
      </c>
      <c r="AU8" s="55">
        <v>0</v>
      </c>
      <c r="AV8" s="55">
        <v>0</v>
      </c>
      <c r="AW8" s="55">
        <v>0</v>
      </c>
      <c r="AX8" s="123">
        <v>0</v>
      </c>
      <c r="AY8" s="124">
        <v>0</v>
      </c>
      <c r="AZ8" s="55">
        <v>0</v>
      </c>
      <c r="BA8" s="55">
        <v>0</v>
      </c>
      <c r="BB8" s="55">
        <v>0</v>
      </c>
      <c r="BC8" s="125">
        <v>0</v>
      </c>
      <c r="BD8" s="124">
        <v>3</v>
      </c>
      <c r="BE8" s="55">
        <v>0</v>
      </c>
      <c r="BF8" s="55">
        <v>0</v>
      </c>
      <c r="BG8" s="55">
        <v>0</v>
      </c>
      <c r="BH8" s="55">
        <v>0</v>
      </c>
    </row>
    <row r="9" spans="1:60" ht="12.95" customHeight="1" x14ac:dyDescent="0.15">
      <c r="A9" s="411"/>
      <c r="B9" s="361" t="s">
        <v>29</v>
      </c>
      <c r="C9" s="361"/>
      <c r="D9" s="361"/>
      <c r="E9" s="361"/>
      <c r="F9" s="361"/>
      <c r="G9" s="361"/>
      <c r="H9" s="361" t="s">
        <v>29</v>
      </c>
      <c r="I9" s="361"/>
      <c r="J9" s="361"/>
      <c r="K9" s="55">
        <v>0</v>
      </c>
      <c r="L9" s="55">
        <v>0</v>
      </c>
      <c r="M9" s="55">
        <v>0</v>
      </c>
      <c r="N9" s="55">
        <v>0</v>
      </c>
      <c r="O9" s="123">
        <v>0</v>
      </c>
      <c r="P9" s="124">
        <v>0</v>
      </c>
      <c r="Q9" s="55">
        <v>0</v>
      </c>
      <c r="R9" s="55">
        <v>0</v>
      </c>
      <c r="S9" s="55">
        <v>0</v>
      </c>
      <c r="T9" s="123">
        <v>0</v>
      </c>
      <c r="U9" s="124">
        <v>0</v>
      </c>
      <c r="V9" s="55">
        <v>0</v>
      </c>
      <c r="W9" s="55">
        <v>0</v>
      </c>
      <c r="X9" s="55">
        <v>0</v>
      </c>
      <c r="Y9" s="123">
        <v>0</v>
      </c>
      <c r="Z9" s="124">
        <v>0</v>
      </c>
      <c r="AA9" s="55">
        <v>0</v>
      </c>
      <c r="AB9" s="55">
        <v>0</v>
      </c>
      <c r="AC9" s="55">
        <v>0</v>
      </c>
      <c r="AD9" s="123">
        <v>0</v>
      </c>
      <c r="AE9" s="124">
        <v>0</v>
      </c>
      <c r="AF9" s="55">
        <v>0</v>
      </c>
      <c r="AG9" s="55">
        <v>0</v>
      </c>
      <c r="AH9" s="55">
        <v>0</v>
      </c>
      <c r="AI9" s="123">
        <v>0</v>
      </c>
      <c r="AJ9" s="124">
        <v>0</v>
      </c>
      <c r="AK9" s="55">
        <v>0</v>
      </c>
      <c r="AL9" s="55">
        <v>0</v>
      </c>
      <c r="AM9" s="55">
        <v>0</v>
      </c>
      <c r="AN9" s="123">
        <v>0</v>
      </c>
      <c r="AO9" s="124">
        <v>0</v>
      </c>
      <c r="AP9" s="55">
        <v>0</v>
      </c>
      <c r="AQ9" s="55">
        <v>0</v>
      </c>
      <c r="AR9" s="55">
        <v>0</v>
      </c>
      <c r="AS9" s="123">
        <v>0</v>
      </c>
      <c r="AT9" s="124">
        <v>0</v>
      </c>
      <c r="AU9" s="55">
        <v>0</v>
      </c>
      <c r="AV9" s="55">
        <v>0</v>
      </c>
      <c r="AW9" s="55">
        <v>0</v>
      </c>
      <c r="AX9" s="123">
        <v>0</v>
      </c>
      <c r="AY9" s="124">
        <v>0</v>
      </c>
      <c r="AZ9" s="55">
        <v>0</v>
      </c>
      <c r="BA9" s="55">
        <v>0</v>
      </c>
      <c r="BB9" s="55">
        <v>0</v>
      </c>
      <c r="BC9" s="125">
        <v>0</v>
      </c>
      <c r="BD9" s="124">
        <v>0</v>
      </c>
      <c r="BE9" s="55">
        <v>0</v>
      </c>
      <c r="BF9" s="55">
        <v>0</v>
      </c>
      <c r="BG9" s="55">
        <v>0</v>
      </c>
      <c r="BH9" s="55">
        <v>0</v>
      </c>
    </row>
    <row r="10" spans="1:60" ht="12.95" customHeight="1" x14ac:dyDescent="0.15">
      <c r="A10" s="411"/>
      <c r="B10" s="361"/>
      <c r="C10" s="361"/>
      <c r="D10" s="361"/>
      <c r="E10" s="361" t="s">
        <v>29</v>
      </c>
      <c r="F10" s="361"/>
      <c r="G10" s="361"/>
      <c r="H10" s="361" t="s">
        <v>29</v>
      </c>
      <c r="I10" s="361"/>
      <c r="J10" s="361"/>
      <c r="K10" s="55">
        <v>0</v>
      </c>
      <c r="L10" s="55">
        <v>0</v>
      </c>
      <c r="M10" s="55">
        <v>0</v>
      </c>
      <c r="N10" s="55">
        <v>0</v>
      </c>
      <c r="O10" s="123">
        <v>0</v>
      </c>
      <c r="P10" s="124">
        <v>0</v>
      </c>
      <c r="Q10" s="55">
        <v>0</v>
      </c>
      <c r="R10" s="55">
        <v>0</v>
      </c>
      <c r="S10" s="55">
        <v>0</v>
      </c>
      <c r="T10" s="123">
        <v>0</v>
      </c>
      <c r="U10" s="124">
        <v>0</v>
      </c>
      <c r="V10" s="55">
        <v>0</v>
      </c>
      <c r="W10" s="55">
        <v>0</v>
      </c>
      <c r="X10" s="55">
        <v>0</v>
      </c>
      <c r="Y10" s="123">
        <v>0</v>
      </c>
      <c r="Z10" s="124">
        <v>0</v>
      </c>
      <c r="AA10" s="55">
        <v>0</v>
      </c>
      <c r="AB10" s="55">
        <v>0</v>
      </c>
      <c r="AC10" s="55">
        <v>0</v>
      </c>
      <c r="AD10" s="123">
        <v>0</v>
      </c>
      <c r="AE10" s="124">
        <v>0</v>
      </c>
      <c r="AF10" s="55">
        <v>0</v>
      </c>
      <c r="AG10" s="55">
        <v>0</v>
      </c>
      <c r="AH10" s="55">
        <v>0</v>
      </c>
      <c r="AI10" s="123">
        <v>0</v>
      </c>
      <c r="AJ10" s="124">
        <v>0</v>
      </c>
      <c r="AK10" s="55">
        <v>0</v>
      </c>
      <c r="AL10" s="55">
        <v>0</v>
      </c>
      <c r="AM10" s="55">
        <v>0</v>
      </c>
      <c r="AN10" s="123">
        <v>0</v>
      </c>
      <c r="AO10" s="124">
        <v>0</v>
      </c>
      <c r="AP10" s="55">
        <v>0</v>
      </c>
      <c r="AQ10" s="55">
        <v>0</v>
      </c>
      <c r="AR10" s="55">
        <v>0</v>
      </c>
      <c r="AS10" s="123">
        <v>0</v>
      </c>
      <c r="AT10" s="124">
        <v>0</v>
      </c>
      <c r="AU10" s="55">
        <v>0</v>
      </c>
      <c r="AV10" s="55">
        <v>0</v>
      </c>
      <c r="AW10" s="55">
        <v>0</v>
      </c>
      <c r="AX10" s="123">
        <v>0</v>
      </c>
      <c r="AY10" s="124">
        <v>0</v>
      </c>
      <c r="AZ10" s="55">
        <v>0</v>
      </c>
      <c r="BA10" s="55">
        <v>0</v>
      </c>
      <c r="BB10" s="55">
        <v>0</v>
      </c>
      <c r="BC10" s="125">
        <v>0</v>
      </c>
      <c r="BD10" s="124">
        <v>0</v>
      </c>
      <c r="BE10" s="55">
        <v>0</v>
      </c>
      <c r="BF10" s="55">
        <v>0</v>
      </c>
      <c r="BG10" s="55">
        <v>0</v>
      </c>
      <c r="BH10" s="55">
        <v>0</v>
      </c>
    </row>
    <row r="11" spans="1:60" ht="12.95" customHeight="1" x14ac:dyDescent="0.15">
      <c r="A11" s="411"/>
      <c r="B11" s="361" t="s">
        <v>29</v>
      </c>
      <c r="C11" s="361"/>
      <c r="D11" s="361"/>
      <c r="E11" s="361" t="s">
        <v>29</v>
      </c>
      <c r="F11" s="361"/>
      <c r="G11" s="361"/>
      <c r="H11" s="361" t="s">
        <v>29</v>
      </c>
      <c r="I11" s="361"/>
      <c r="J11" s="361"/>
      <c r="K11" s="55">
        <v>0</v>
      </c>
      <c r="L11" s="55">
        <v>0</v>
      </c>
      <c r="M11" s="55">
        <v>0</v>
      </c>
      <c r="N11" s="55">
        <v>0</v>
      </c>
      <c r="O11" s="123">
        <v>0</v>
      </c>
      <c r="P11" s="124">
        <v>0</v>
      </c>
      <c r="Q11" s="55">
        <v>0</v>
      </c>
      <c r="R11" s="55">
        <v>0</v>
      </c>
      <c r="S11" s="55">
        <v>0</v>
      </c>
      <c r="T11" s="123">
        <v>0</v>
      </c>
      <c r="U11" s="124">
        <v>0</v>
      </c>
      <c r="V11" s="55">
        <v>0</v>
      </c>
      <c r="W11" s="55">
        <v>0</v>
      </c>
      <c r="X11" s="55">
        <v>0</v>
      </c>
      <c r="Y11" s="123">
        <v>0</v>
      </c>
      <c r="Z11" s="124">
        <v>0</v>
      </c>
      <c r="AA11" s="55">
        <v>0</v>
      </c>
      <c r="AB11" s="55">
        <v>0</v>
      </c>
      <c r="AC11" s="55">
        <v>0</v>
      </c>
      <c r="AD11" s="123">
        <v>0</v>
      </c>
      <c r="AE11" s="124">
        <v>0</v>
      </c>
      <c r="AF11" s="55">
        <v>0</v>
      </c>
      <c r="AG11" s="55">
        <v>0</v>
      </c>
      <c r="AH11" s="55">
        <v>0</v>
      </c>
      <c r="AI11" s="123">
        <v>0</v>
      </c>
      <c r="AJ11" s="124">
        <v>0</v>
      </c>
      <c r="AK11" s="55">
        <v>0</v>
      </c>
      <c r="AL11" s="55">
        <v>0</v>
      </c>
      <c r="AM11" s="55">
        <v>0</v>
      </c>
      <c r="AN11" s="123">
        <v>0</v>
      </c>
      <c r="AO11" s="124">
        <v>0</v>
      </c>
      <c r="AP11" s="55">
        <v>0</v>
      </c>
      <c r="AQ11" s="55">
        <v>0</v>
      </c>
      <c r="AR11" s="55">
        <v>0</v>
      </c>
      <c r="AS11" s="123">
        <v>0</v>
      </c>
      <c r="AT11" s="124">
        <v>0</v>
      </c>
      <c r="AU11" s="55">
        <v>0</v>
      </c>
      <c r="AV11" s="55">
        <v>0</v>
      </c>
      <c r="AW11" s="55">
        <v>0</v>
      </c>
      <c r="AX11" s="123">
        <v>0</v>
      </c>
      <c r="AY11" s="124">
        <v>0</v>
      </c>
      <c r="AZ11" s="55">
        <v>0</v>
      </c>
      <c r="BA11" s="55">
        <v>0</v>
      </c>
      <c r="BB11" s="55">
        <v>0</v>
      </c>
      <c r="BC11" s="125">
        <v>0</v>
      </c>
      <c r="BD11" s="124">
        <v>0</v>
      </c>
      <c r="BE11" s="55">
        <v>0</v>
      </c>
      <c r="BF11" s="55">
        <v>0</v>
      </c>
      <c r="BG11" s="55">
        <v>0</v>
      </c>
      <c r="BH11" s="55">
        <v>0</v>
      </c>
    </row>
    <row r="12" spans="1:60" ht="12.95" customHeight="1" x14ac:dyDescent="0.15"/>
    <row r="13" spans="1:60" ht="12.95" customHeight="1" x14ac:dyDescent="0.15">
      <c r="A13" s="54">
        <v>1</v>
      </c>
      <c r="B13" s="361" t="s">
        <v>108</v>
      </c>
      <c r="C13" s="361"/>
      <c r="D13" s="361"/>
      <c r="E13" s="361" t="s">
        <v>109</v>
      </c>
      <c r="F13" s="361"/>
      <c r="G13" s="361"/>
      <c r="H13" s="361" t="s">
        <v>93</v>
      </c>
      <c r="I13" s="361"/>
      <c r="J13" s="361"/>
      <c r="K13" s="35">
        <v>1</v>
      </c>
      <c r="L13" s="413" t="s">
        <v>54</v>
      </c>
      <c r="M13" s="414"/>
      <c r="N13" s="414"/>
      <c r="O13" s="415"/>
      <c r="P13" s="137">
        <v>2</v>
      </c>
      <c r="Q13" s="413" t="s">
        <v>55</v>
      </c>
      <c r="R13" s="414"/>
      <c r="S13" s="414"/>
      <c r="T13" s="415"/>
      <c r="U13" s="137">
        <v>3</v>
      </c>
      <c r="V13" s="413" t="s">
        <v>56</v>
      </c>
      <c r="W13" s="414"/>
      <c r="X13" s="414"/>
      <c r="Y13" s="415"/>
      <c r="Z13" s="137">
        <v>4</v>
      </c>
      <c r="AA13" s="413" t="s">
        <v>57</v>
      </c>
      <c r="AB13" s="414"/>
      <c r="AC13" s="414"/>
      <c r="AD13" s="415"/>
      <c r="AE13" s="137">
        <v>5</v>
      </c>
      <c r="AF13" s="413" t="s">
        <v>58</v>
      </c>
      <c r="AG13" s="414"/>
      <c r="AH13" s="414"/>
      <c r="AI13" s="415"/>
      <c r="AJ13" s="137">
        <v>6</v>
      </c>
      <c r="AK13" s="413" t="s">
        <v>134</v>
      </c>
      <c r="AL13" s="414"/>
      <c r="AM13" s="414"/>
      <c r="AN13" s="415"/>
      <c r="AO13" s="137">
        <v>7</v>
      </c>
      <c r="AP13" s="413" t="s">
        <v>135</v>
      </c>
      <c r="AQ13" s="414"/>
      <c r="AR13" s="414"/>
      <c r="AS13" s="415"/>
      <c r="AT13" s="137">
        <v>8</v>
      </c>
      <c r="AU13" s="413" t="s">
        <v>61</v>
      </c>
      <c r="AV13" s="414"/>
      <c r="AW13" s="414"/>
      <c r="AX13" s="415"/>
      <c r="AY13" s="137">
        <v>9</v>
      </c>
      <c r="AZ13" s="413" t="s">
        <v>62</v>
      </c>
      <c r="BA13" s="414"/>
      <c r="BB13" s="414"/>
      <c r="BC13" s="417"/>
      <c r="BD13" s="414" t="s">
        <v>50</v>
      </c>
      <c r="BE13" s="414"/>
      <c r="BF13" s="414"/>
      <c r="BG13" s="414"/>
      <c r="BH13" s="416"/>
    </row>
    <row r="14" spans="1:60" ht="12.95" customHeight="1" thickBot="1" x14ac:dyDescent="0.2">
      <c r="A14" s="418" t="s">
        <v>118</v>
      </c>
      <c r="B14" s="412"/>
      <c r="C14" s="412"/>
      <c r="D14" s="412"/>
      <c r="E14" s="412"/>
      <c r="F14" s="412"/>
      <c r="G14" s="412"/>
      <c r="H14" s="412"/>
      <c r="I14" s="412"/>
      <c r="J14" s="412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18"/>
      <c r="B15" s="378" t="s">
        <v>29</v>
      </c>
      <c r="C15" s="378"/>
      <c r="D15" s="378"/>
      <c r="E15" s="378"/>
      <c r="F15" s="378"/>
      <c r="G15" s="378"/>
      <c r="H15" s="378"/>
      <c r="I15" s="378"/>
      <c r="J15" s="378"/>
      <c r="K15" s="68">
        <v>0</v>
      </c>
      <c r="L15" s="68">
        <v>0</v>
      </c>
      <c r="M15" s="68">
        <v>0</v>
      </c>
      <c r="N15" s="68">
        <v>0</v>
      </c>
      <c r="O15" s="119">
        <v>0</v>
      </c>
      <c r="P15" s="120">
        <v>0</v>
      </c>
      <c r="Q15" s="68">
        <v>0</v>
      </c>
      <c r="R15" s="68">
        <v>0</v>
      </c>
      <c r="S15" s="68">
        <v>0</v>
      </c>
      <c r="T15" s="119">
        <v>0</v>
      </c>
      <c r="U15" s="120">
        <v>0</v>
      </c>
      <c r="V15" s="68">
        <v>0</v>
      </c>
      <c r="W15" s="68">
        <v>0</v>
      </c>
      <c r="X15" s="68">
        <v>0</v>
      </c>
      <c r="Y15" s="119">
        <v>0</v>
      </c>
      <c r="Z15" s="120">
        <v>0</v>
      </c>
      <c r="AA15" s="68">
        <v>0</v>
      </c>
      <c r="AB15" s="68">
        <v>0</v>
      </c>
      <c r="AC15" s="68">
        <v>0</v>
      </c>
      <c r="AD15" s="119">
        <v>0</v>
      </c>
      <c r="AE15" s="120">
        <v>0</v>
      </c>
      <c r="AF15" s="68">
        <v>0</v>
      </c>
      <c r="AG15" s="68">
        <v>0</v>
      </c>
      <c r="AH15" s="68">
        <v>0</v>
      </c>
      <c r="AI15" s="119">
        <v>0</v>
      </c>
      <c r="AJ15" s="120">
        <v>0</v>
      </c>
      <c r="AK15" s="68">
        <v>0</v>
      </c>
      <c r="AL15" s="68">
        <v>0</v>
      </c>
      <c r="AM15" s="68">
        <v>0</v>
      </c>
      <c r="AN15" s="119">
        <v>0</v>
      </c>
      <c r="AO15" s="120">
        <v>0</v>
      </c>
      <c r="AP15" s="68">
        <v>0</v>
      </c>
      <c r="AQ15" s="68">
        <v>0</v>
      </c>
      <c r="AR15" s="68">
        <v>0</v>
      </c>
      <c r="AS15" s="119">
        <v>0</v>
      </c>
      <c r="AT15" s="120">
        <v>0</v>
      </c>
      <c r="AU15" s="68">
        <v>0</v>
      </c>
      <c r="AV15" s="68">
        <v>0</v>
      </c>
      <c r="AW15" s="68">
        <v>0</v>
      </c>
      <c r="AX15" s="119">
        <v>0</v>
      </c>
      <c r="AY15" s="120">
        <v>0</v>
      </c>
      <c r="AZ15" s="68">
        <v>0</v>
      </c>
      <c r="BA15" s="68">
        <v>0</v>
      </c>
      <c r="BB15" s="68">
        <v>0</v>
      </c>
      <c r="BC15" s="121">
        <v>0</v>
      </c>
      <c r="BD15" s="120">
        <v>0</v>
      </c>
      <c r="BE15" s="68">
        <v>0</v>
      </c>
      <c r="BF15" s="68">
        <v>0</v>
      </c>
      <c r="BG15" s="68">
        <v>0</v>
      </c>
      <c r="BH15" s="68">
        <v>0</v>
      </c>
    </row>
    <row r="16" spans="1:60" ht="12.95" customHeight="1" x14ac:dyDescent="0.15">
      <c r="A16" s="418"/>
      <c r="B16" s="361"/>
      <c r="C16" s="361"/>
      <c r="D16" s="361"/>
      <c r="E16" s="361" t="s">
        <v>29</v>
      </c>
      <c r="F16" s="361"/>
      <c r="G16" s="361"/>
      <c r="H16" s="361"/>
      <c r="I16" s="361"/>
      <c r="J16" s="361"/>
      <c r="K16" s="55">
        <v>0</v>
      </c>
      <c r="L16" s="122">
        <v>0</v>
      </c>
      <c r="M16" s="55">
        <v>0</v>
      </c>
      <c r="N16" s="55">
        <v>0</v>
      </c>
      <c r="O16" s="123">
        <v>0</v>
      </c>
      <c r="P16" s="124">
        <v>0</v>
      </c>
      <c r="Q16" s="55">
        <v>0</v>
      </c>
      <c r="R16" s="55">
        <v>0</v>
      </c>
      <c r="S16" s="55">
        <v>0</v>
      </c>
      <c r="T16" s="123">
        <v>0</v>
      </c>
      <c r="U16" s="124">
        <v>0</v>
      </c>
      <c r="V16" s="55">
        <v>0</v>
      </c>
      <c r="W16" s="55">
        <v>0</v>
      </c>
      <c r="X16" s="55">
        <v>0</v>
      </c>
      <c r="Y16" s="123">
        <v>0</v>
      </c>
      <c r="Z16" s="124">
        <v>0</v>
      </c>
      <c r="AA16" s="55">
        <v>0</v>
      </c>
      <c r="AB16" s="55">
        <v>0</v>
      </c>
      <c r="AC16" s="55">
        <v>0</v>
      </c>
      <c r="AD16" s="123">
        <v>0</v>
      </c>
      <c r="AE16" s="124">
        <v>0</v>
      </c>
      <c r="AF16" s="55">
        <v>0</v>
      </c>
      <c r="AG16" s="55">
        <v>0</v>
      </c>
      <c r="AH16" s="55">
        <v>0</v>
      </c>
      <c r="AI16" s="123">
        <v>0</v>
      </c>
      <c r="AJ16" s="124">
        <v>0</v>
      </c>
      <c r="AK16" s="55">
        <v>0</v>
      </c>
      <c r="AL16" s="55">
        <v>0</v>
      </c>
      <c r="AM16" s="55">
        <v>0</v>
      </c>
      <c r="AN16" s="123">
        <v>0</v>
      </c>
      <c r="AO16" s="124">
        <v>0</v>
      </c>
      <c r="AP16" s="55">
        <v>0</v>
      </c>
      <c r="AQ16" s="55">
        <v>0</v>
      </c>
      <c r="AR16" s="55">
        <v>0</v>
      </c>
      <c r="AS16" s="123">
        <v>0</v>
      </c>
      <c r="AT16" s="124">
        <v>0</v>
      </c>
      <c r="AU16" s="55">
        <v>0</v>
      </c>
      <c r="AV16" s="55">
        <v>0</v>
      </c>
      <c r="AW16" s="55">
        <v>0</v>
      </c>
      <c r="AX16" s="123">
        <v>0</v>
      </c>
      <c r="AY16" s="124">
        <v>0</v>
      </c>
      <c r="AZ16" s="55">
        <v>0</v>
      </c>
      <c r="BA16" s="55">
        <v>0</v>
      </c>
      <c r="BB16" s="55">
        <v>0</v>
      </c>
      <c r="BC16" s="125">
        <v>0</v>
      </c>
      <c r="BD16" s="124">
        <v>0</v>
      </c>
      <c r="BE16" s="55">
        <v>0</v>
      </c>
      <c r="BF16" s="55">
        <v>0</v>
      </c>
      <c r="BG16" s="55">
        <v>0</v>
      </c>
      <c r="BH16" s="55">
        <v>0</v>
      </c>
    </row>
    <row r="17" spans="1:60" ht="12.95" customHeight="1" x14ac:dyDescent="0.15">
      <c r="A17" s="418"/>
      <c r="B17" s="361"/>
      <c r="C17" s="361"/>
      <c r="D17" s="361"/>
      <c r="E17" s="361"/>
      <c r="F17" s="361"/>
      <c r="G17" s="361"/>
      <c r="H17" s="361" t="s">
        <v>29</v>
      </c>
      <c r="I17" s="361"/>
      <c r="J17" s="361"/>
      <c r="K17" s="55">
        <v>0</v>
      </c>
      <c r="L17" s="55">
        <v>0</v>
      </c>
      <c r="M17" s="55">
        <v>0</v>
      </c>
      <c r="N17" s="55">
        <v>0</v>
      </c>
      <c r="O17" s="123">
        <v>0</v>
      </c>
      <c r="P17" s="124">
        <v>0</v>
      </c>
      <c r="Q17" s="55">
        <v>0</v>
      </c>
      <c r="R17" s="55">
        <v>0</v>
      </c>
      <c r="S17" s="55">
        <v>0</v>
      </c>
      <c r="T17" s="123">
        <v>0</v>
      </c>
      <c r="U17" s="124">
        <v>0</v>
      </c>
      <c r="V17" s="55">
        <v>0</v>
      </c>
      <c r="W17" s="55">
        <v>0</v>
      </c>
      <c r="X17" s="55">
        <v>0</v>
      </c>
      <c r="Y17" s="123">
        <v>0</v>
      </c>
      <c r="Z17" s="124">
        <v>0</v>
      </c>
      <c r="AA17" s="55">
        <v>0</v>
      </c>
      <c r="AB17" s="55">
        <v>0</v>
      </c>
      <c r="AC17" s="55">
        <v>0</v>
      </c>
      <c r="AD17" s="123">
        <v>0</v>
      </c>
      <c r="AE17" s="124">
        <v>0</v>
      </c>
      <c r="AF17" s="55">
        <v>0</v>
      </c>
      <c r="AG17" s="55">
        <v>0</v>
      </c>
      <c r="AH17" s="55">
        <v>0</v>
      </c>
      <c r="AI17" s="123">
        <v>0</v>
      </c>
      <c r="AJ17" s="124">
        <v>0</v>
      </c>
      <c r="AK17" s="55">
        <v>0</v>
      </c>
      <c r="AL17" s="55">
        <v>0</v>
      </c>
      <c r="AM17" s="55">
        <v>0</v>
      </c>
      <c r="AN17" s="123">
        <v>0</v>
      </c>
      <c r="AO17" s="124">
        <v>0</v>
      </c>
      <c r="AP17" s="55">
        <v>0</v>
      </c>
      <c r="AQ17" s="55">
        <v>0</v>
      </c>
      <c r="AR17" s="55">
        <v>0</v>
      </c>
      <c r="AS17" s="123">
        <v>0</v>
      </c>
      <c r="AT17" s="124">
        <v>0</v>
      </c>
      <c r="AU17" s="55">
        <v>0</v>
      </c>
      <c r="AV17" s="55">
        <v>0</v>
      </c>
      <c r="AW17" s="55">
        <v>0</v>
      </c>
      <c r="AX17" s="123">
        <v>0</v>
      </c>
      <c r="AY17" s="124">
        <v>0</v>
      </c>
      <c r="AZ17" s="55">
        <v>0</v>
      </c>
      <c r="BA17" s="55">
        <v>0</v>
      </c>
      <c r="BB17" s="55">
        <v>0</v>
      </c>
      <c r="BC17" s="125">
        <v>0</v>
      </c>
      <c r="BD17" s="124">
        <v>0</v>
      </c>
      <c r="BE17" s="55">
        <v>0</v>
      </c>
      <c r="BF17" s="55">
        <v>0</v>
      </c>
      <c r="BG17" s="55">
        <v>0</v>
      </c>
      <c r="BH17" s="55">
        <v>0</v>
      </c>
    </row>
    <row r="18" spans="1:60" ht="12.95" customHeight="1" x14ac:dyDescent="0.15">
      <c r="A18" s="418"/>
      <c r="B18" s="361" t="s">
        <v>29</v>
      </c>
      <c r="C18" s="361"/>
      <c r="D18" s="361"/>
      <c r="E18" s="361" t="s">
        <v>29</v>
      </c>
      <c r="F18" s="361"/>
      <c r="G18" s="361"/>
      <c r="H18" s="361"/>
      <c r="I18" s="361"/>
      <c r="J18" s="361"/>
      <c r="K18" s="55">
        <v>0</v>
      </c>
      <c r="L18" s="55">
        <v>0</v>
      </c>
      <c r="M18" s="55">
        <v>0</v>
      </c>
      <c r="N18" s="55">
        <v>0</v>
      </c>
      <c r="O18" s="123">
        <v>0</v>
      </c>
      <c r="P18" s="124">
        <v>0</v>
      </c>
      <c r="Q18" s="55">
        <v>0</v>
      </c>
      <c r="R18" s="55">
        <v>0</v>
      </c>
      <c r="S18" s="55">
        <v>0</v>
      </c>
      <c r="T18" s="123">
        <v>0</v>
      </c>
      <c r="U18" s="124">
        <v>0</v>
      </c>
      <c r="V18" s="55">
        <v>0</v>
      </c>
      <c r="W18" s="55">
        <v>0</v>
      </c>
      <c r="X18" s="55">
        <v>0</v>
      </c>
      <c r="Y18" s="123">
        <v>0</v>
      </c>
      <c r="Z18" s="124">
        <v>0</v>
      </c>
      <c r="AA18" s="55">
        <v>0</v>
      </c>
      <c r="AB18" s="55">
        <v>0</v>
      </c>
      <c r="AC18" s="55">
        <v>0</v>
      </c>
      <c r="AD18" s="123">
        <v>0</v>
      </c>
      <c r="AE18" s="124">
        <v>0</v>
      </c>
      <c r="AF18" s="55">
        <v>0</v>
      </c>
      <c r="AG18" s="55">
        <v>0</v>
      </c>
      <c r="AH18" s="55">
        <v>0</v>
      </c>
      <c r="AI18" s="123">
        <v>0</v>
      </c>
      <c r="AJ18" s="124">
        <v>0</v>
      </c>
      <c r="AK18" s="55">
        <v>0</v>
      </c>
      <c r="AL18" s="55">
        <v>0</v>
      </c>
      <c r="AM18" s="55">
        <v>0</v>
      </c>
      <c r="AN18" s="123">
        <v>0</v>
      </c>
      <c r="AO18" s="124">
        <v>0</v>
      </c>
      <c r="AP18" s="55">
        <v>0</v>
      </c>
      <c r="AQ18" s="55">
        <v>0</v>
      </c>
      <c r="AR18" s="55">
        <v>0</v>
      </c>
      <c r="AS18" s="123">
        <v>0</v>
      </c>
      <c r="AT18" s="124">
        <v>0</v>
      </c>
      <c r="AU18" s="55">
        <v>0</v>
      </c>
      <c r="AV18" s="55">
        <v>0</v>
      </c>
      <c r="AW18" s="55">
        <v>0</v>
      </c>
      <c r="AX18" s="123">
        <v>0</v>
      </c>
      <c r="AY18" s="124">
        <v>0</v>
      </c>
      <c r="AZ18" s="55">
        <v>0</v>
      </c>
      <c r="BA18" s="55">
        <v>0</v>
      </c>
      <c r="BB18" s="55">
        <v>0</v>
      </c>
      <c r="BC18" s="125">
        <v>0</v>
      </c>
      <c r="BD18" s="124">
        <v>0</v>
      </c>
      <c r="BE18" s="55">
        <v>0</v>
      </c>
      <c r="BF18" s="55">
        <v>0</v>
      </c>
      <c r="BG18" s="55">
        <v>0</v>
      </c>
      <c r="BH18" s="55">
        <v>0</v>
      </c>
    </row>
    <row r="19" spans="1:60" ht="12.95" customHeight="1" x14ac:dyDescent="0.15">
      <c r="A19" s="418"/>
      <c r="B19" s="361" t="s">
        <v>29</v>
      </c>
      <c r="C19" s="361"/>
      <c r="D19" s="361"/>
      <c r="E19" s="361"/>
      <c r="F19" s="361"/>
      <c r="G19" s="361"/>
      <c r="H19" s="361" t="s">
        <v>29</v>
      </c>
      <c r="I19" s="361"/>
      <c r="J19" s="361"/>
      <c r="K19" s="55">
        <v>0</v>
      </c>
      <c r="L19" s="55">
        <v>0</v>
      </c>
      <c r="M19" s="55">
        <v>0</v>
      </c>
      <c r="N19" s="55">
        <v>0</v>
      </c>
      <c r="O19" s="123">
        <v>0</v>
      </c>
      <c r="P19" s="124">
        <v>0</v>
      </c>
      <c r="Q19" s="55">
        <v>0</v>
      </c>
      <c r="R19" s="55">
        <v>0</v>
      </c>
      <c r="S19" s="55">
        <v>0</v>
      </c>
      <c r="T19" s="123">
        <v>0</v>
      </c>
      <c r="U19" s="124">
        <v>0</v>
      </c>
      <c r="V19" s="55">
        <v>0</v>
      </c>
      <c r="W19" s="55">
        <v>0</v>
      </c>
      <c r="X19" s="55">
        <v>0</v>
      </c>
      <c r="Y19" s="123">
        <v>0</v>
      </c>
      <c r="Z19" s="124">
        <v>0</v>
      </c>
      <c r="AA19" s="55">
        <v>0</v>
      </c>
      <c r="AB19" s="55">
        <v>0</v>
      </c>
      <c r="AC19" s="55">
        <v>0</v>
      </c>
      <c r="AD19" s="123">
        <v>0</v>
      </c>
      <c r="AE19" s="124">
        <v>0</v>
      </c>
      <c r="AF19" s="55">
        <v>0</v>
      </c>
      <c r="AG19" s="55">
        <v>0</v>
      </c>
      <c r="AH19" s="55">
        <v>0</v>
      </c>
      <c r="AI19" s="123">
        <v>0</v>
      </c>
      <c r="AJ19" s="124">
        <v>0</v>
      </c>
      <c r="AK19" s="55">
        <v>0</v>
      </c>
      <c r="AL19" s="55">
        <v>0</v>
      </c>
      <c r="AM19" s="55">
        <v>0</v>
      </c>
      <c r="AN19" s="123">
        <v>0</v>
      </c>
      <c r="AO19" s="124">
        <v>0</v>
      </c>
      <c r="AP19" s="55">
        <v>0</v>
      </c>
      <c r="AQ19" s="55">
        <v>0</v>
      </c>
      <c r="AR19" s="55">
        <v>0</v>
      </c>
      <c r="AS19" s="123">
        <v>0</v>
      </c>
      <c r="AT19" s="124">
        <v>0</v>
      </c>
      <c r="AU19" s="55">
        <v>0</v>
      </c>
      <c r="AV19" s="55">
        <v>0</v>
      </c>
      <c r="AW19" s="55">
        <v>0</v>
      </c>
      <c r="AX19" s="123">
        <v>0</v>
      </c>
      <c r="AY19" s="124">
        <v>0</v>
      </c>
      <c r="AZ19" s="55">
        <v>0</v>
      </c>
      <c r="BA19" s="55">
        <v>0</v>
      </c>
      <c r="BB19" s="55">
        <v>0</v>
      </c>
      <c r="BC19" s="125">
        <v>0</v>
      </c>
      <c r="BD19" s="124">
        <v>0</v>
      </c>
      <c r="BE19" s="55">
        <v>0</v>
      </c>
      <c r="BF19" s="55">
        <v>0</v>
      </c>
      <c r="BG19" s="55">
        <v>0</v>
      </c>
      <c r="BH19" s="55">
        <v>0</v>
      </c>
    </row>
    <row r="20" spans="1:60" ht="12.95" customHeight="1" x14ac:dyDescent="0.15">
      <c r="A20" s="418"/>
      <c r="B20" s="361"/>
      <c r="C20" s="361"/>
      <c r="D20" s="361"/>
      <c r="E20" s="361" t="s">
        <v>29</v>
      </c>
      <c r="F20" s="361"/>
      <c r="G20" s="361"/>
      <c r="H20" s="361" t="s">
        <v>29</v>
      </c>
      <c r="I20" s="361"/>
      <c r="J20" s="361"/>
      <c r="K20" s="55">
        <v>0</v>
      </c>
      <c r="L20" s="55">
        <v>0</v>
      </c>
      <c r="M20" s="55">
        <v>0</v>
      </c>
      <c r="N20" s="55">
        <v>0</v>
      </c>
      <c r="O20" s="123">
        <v>0</v>
      </c>
      <c r="P20" s="124">
        <v>0</v>
      </c>
      <c r="Q20" s="55">
        <v>0</v>
      </c>
      <c r="R20" s="55">
        <v>0</v>
      </c>
      <c r="S20" s="55">
        <v>0</v>
      </c>
      <c r="T20" s="123">
        <v>0</v>
      </c>
      <c r="U20" s="124">
        <v>0</v>
      </c>
      <c r="V20" s="55">
        <v>0</v>
      </c>
      <c r="W20" s="55">
        <v>0</v>
      </c>
      <c r="X20" s="55">
        <v>0</v>
      </c>
      <c r="Y20" s="123">
        <v>0</v>
      </c>
      <c r="Z20" s="124">
        <v>0</v>
      </c>
      <c r="AA20" s="55">
        <v>0</v>
      </c>
      <c r="AB20" s="55">
        <v>0</v>
      </c>
      <c r="AC20" s="55">
        <v>0</v>
      </c>
      <c r="AD20" s="123">
        <v>0</v>
      </c>
      <c r="AE20" s="124">
        <v>0</v>
      </c>
      <c r="AF20" s="55">
        <v>0</v>
      </c>
      <c r="AG20" s="55">
        <v>0</v>
      </c>
      <c r="AH20" s="55">
        <v>0</v>
      </c>
      <c r="AI20" s="123">
        <v>0</v>
      </c>
      <c r="AJ20" s="124">
        <v>0</v>
      </c>
      <c r="AK20" s="55">
        <v>0</v>
      </c>
      <c r="AL20" s="55">
        <v>0</v>
      </c>
      <c r="AM20" s="55">
        <v>0</v>
      </c>
      <c r="AN20" s="123">
        <v>0</v>
      </c>
      <c r="AO20" s="124">
        <v>0</v>
      </c>
      <c r="AP20" s="55">
        <v>0</v>
      </c>
      <c r="AQ20" s="55">
        <v>0</v>
      </c>
      <c r="AR20" s="55">
        <v>0</v>
      </c>
      <c r="AS20" s="123">
        <v>0</v>
      </c>
      <c r="AT20" s="124">
        <v>0</v>
      </c>
      <c r="AU20" s="55">
        <v>0</v>
      </c>
      <c r="AV20" s="55">
        <v>0</v>
      </c>
      <c r="AW20" s="55">
        <v>0</v>
      </c>
      <c r="AX20" s="123">
        <v>0</v>
      </c>
      <c r="AY20" s="124">
        <v>0</v>
      </c>
      <c r="AZ20" s="55">
        <v>0</v>
      </c>
      <c r="BA20" s="55">
        <v>0</v>
      </c>
      <c r="BB20" s="55">
        <v>0</v>
      </c>
      <c r="BC20" s="125">
        <v>0</v>
      </c>
      <c r="BD20" s="124">
        <v>0</v>
      </c>
      <c r="BE20" s="55">
        <v>0</v>
      </c>
      <c r="BF20" s="55">
        <v>0</v>
      </c>
      <c r="BG20" s="55">
        <v>0</v>
      </c>
      <c r="BH20" s="55">
        <v>0</v>
      </c>
    </row>
    <row r="21" spans="1:60" ht="12.95" customHeight="1" x14ac:dyDescent="0.15">
      <c r="A21" s="418"/>
      <c r="B21" s="361" t="s">
        <v>29</v>
      </c>
      <c r="C21" s="361"/>
      <c r="D21" s="361"/>
      <c r="E21" s="361" t="s">
        <v>29</v>
      </c>
      <c r="F21" s="361"/>
      <c r="G21" s="361"/>
      <c r="H21" s="361" t="s">
        <v>29</v>
      </c>
      <c r="I21" s="361"/>
      <c r="J21" s="361"/>
      <c r="K21" s="55">
        <v>0</v>
      </c>
      <c r="L21" s="55">
        <v>0</v>
      </c>
      <c r="M21" s="55">
        <v>0</v>
      </c>
      <c r="N21" s="55">
        <v>0</v>
      </c>
      <c r="O21" s="123">
        <v>0</v>
      </c>
      <c r="P21" s="124">
        <v>0</v>
      </c>
      <c r="Q21" s="55">
        <v>0</v>
      </c>
      <c r="R21" s="55">
        <v>0</v>
      </c>
      <c r="S21" s="55">
        <v>0</v>
      </c>
      <c r="T21" s="123">
        <v>0</v>
      </c>
      <c r="U21" s="124">
        <v>0</v>
      </c>
      <c r="V21" s="55">
        <v>0</v>
      </c>
      <c r="W21" s="55">
        <v>0</v>
      </c>
      <c r="X21" s="55">
        <v>0</v>
      </c>
      <c r="Y21" s="123">
        <v>0</v>
      </c>
      <c r="Z21" s="124">
        <v>0</v>
      </c>
      <c r="AA21" s="55">
        <v>0</v>
      </c>
      <c r="AB21" s="55">
        <v>0</v>
      </c>
      <c r="AC21" s="55">
        <v>0</v>
      </c>
      <c r="AD21" s="123">
        <v>0</v>
      </c>
      <c r="AE21" s="124">
        <v>0</v>
      </c>
      <c r="AF21" s="55">
        <v>0</v>
      </c>
      <c r="AG21" s="55">
        <v>0</v>
      </c>
      <c r="AH21" s="55">
        <v>0</v>
      </c>
      <c r="AI21" s="123">
        <v>0</v>
      </c>
      <c r="AJ21" s="124">
        <v>0</v>
      </c>
      <c r="AK21" s="55">
        <v>0</v>
      </c>
      <c r="AL21" s="55">
        <v>0</v>
      </c>
      <c r="AM21" s="55">
        <v>0</v>
      </c>
      <c r="AN21" s="123">
        <v>0</v>
      </c>
      <c r="AO21" s="124">
        <v>0</v>
      </c>
      <c r="AP21" s="55">
        <v>0</v>
      </c>
      <c r="AQ21" s="55">
        <v>0</v>
      </c>
      <c r="AR21" s="55">
        <v>0</v>
      </c>
      <c r="AS21" s="123">
        <v>0</v>
      </c>
      <c r="AT21" s="124">
        <v>0</v>
      </c>
      <c r="AU21" s="55">
        <v>0</v>
      </c>
      <c r="AV21" s="55">
        <v>0</v>
      </c>
      <c r="AW21" s="55">
        <v>0</v>
      </c>
      <c r="AX21" s="123">
        <v>0</v>
      </c>
      <c r="AY21" s="124">
        <v>0</v>
      </c>
      <c r="AZ21" s="55">
        <v>0</v>
      </c>
      <c r="BA21" s="55">
        <v>0</v>
      </c>
      <c r="BB21" s="55">
        <v>0</v>
      </c>
      <c r="BC21" s="125">
        <v>0</v>
      </c>
      <c r="BD21" s="124">
        <v>0</v>
      </c>
      <c r="BE21" s="55">
        <v>0</v>
      </c>
      <c r="BF21" s="55">
        <v>0</v>
      </c>
      <c r="BG21" s="55">
        <v>0</v>
      </c>
      <c r="BH21" s="55">
        <v>0</v>
      </c>
    </row>
    <row r="22" spans="1:60" ht="12.95" customHeight="1" x14ac:dyDescent="0.15"/>
    <row r="23" spans="1:60" ht="12.95" customHeight="1" x14ac:dyDescent="0.15">
      <c r="A23" s="54">
        <v>2</v>
      </c>
      <c r="B23" s="361" t="s">
        <v>108</v>
      </c>
      <c r="C23" s="361"/>
      <c r="D23" s="361"/>
      <c r="E23" s="361" t="s">
        <v>109</v>
      </c>
      <c r="F23" s="361"/>
      <c r="G23" s="361"/>
      <c r="H23" s="361" t="s">
        <v>93</v>
      </c>
      <c r="I23" s="361"/>
      <c r="J23" s="361"/>
      <c r="K23" s="35">
        <v>1</v>
      </c>
      <c r="L23" s="413" t="s">
        <v>54</v>
      </c>
      <c r="M23" s="414"/>
      <c r="N23" s="414"/>
      <c r="O23" s="415"/>
      <c r="P23" s="137">
        <v>2</v>
      </c>
      <c r="Q23" s="413" t="s">
        <v>55</v>
      </c>
      <c r="R23" s="414"/>
      <c r="S23" s="414"/>
      <c r="T23" s="415"/>
      <c r="U23" s="137">
        <v>3</v>
      </c>
      <c r="V23" s="413" t="s">
        <v>56</v>
      </c>
      <c r="W23" s="414"/>
      <c r="X23" s="414"/>
      <c r="Y23" s="415"/>
      <c r="Z23" s="137">
        <v>4</v>
      </c>
      <c r="AA23" s="413" t="s">
        <v>57</v>
      </c>
      <c r="AB23" s="414"/>
      <c r="AC23" s="414"/>
      <c r="AD23" s="415"/>
      <c r="AE23" s="137">
        <v>5</v>
      </c>
      <c r="AF23" s="413" t="s">
        <v>58</v>
      </c>
      <c r="AG23" s="414"/>
      <c r="AH23" s="414"/>
      <c r="AI23" s="415"/>
      <c r="AJ23" s="137">
        <v>6</v>
      </c>
      <c r="AK23" s="413" t="s">
        <v>134</v>
      </c>
      <c r="AL23" s="414"/>
      <c r="AM23" s="414"/>
      <c r="AN23" s="415"/>
      <c r="AO23" s="137">
        <v>7</v>
      </c>
      <c r="AP23" s="413" t="s">
        <v>135</v>
      </c>
      <c r="AQ23" s="414"/>
      <c r="AR23" s="414"/>
      <c r="AS23" s="415"/>
      <c r="AT23" s="137">
        <v>8</v>
      </c>
      <c r="AU23" s="413" t="s">
        <v>61</v>
      </c>
      <c r="AV23" s="414"/>
      <c r="AW23" s="414"/>
      <c r="AX23" s="415"/>
      <c r="AY23" s="137">
        <v>9</v>
      </c>
      <c r="AZ23" s="413" t="s">
        <v>62</v>
      </c>
      <c r="BA23" s="414"/>
      <c r="BB23" s="414"/>
      <c r="BC23" s="417"/>
      <c r="BD23" s="414" t="s">
        <v>50</v>
      </c>
      <c r="BE23" s="414"/>
      <c r="BF23" s="414"/>
      <c r="BG23" s="414"/>
      <c r="BH23" s="416"/>
    </row>
    <row r="24" spans="1:60" ht="12.95" customHeight="1" thickBot="1" x14ac:dyDescent="0.2">
      <c r="A24" s="370" t="s">
        <v>116</v>
      </c>
      <c r="B24" s="412"/>
      <c r="C24" s="412"/>
      <c r="D24" s="412"/>
      <c r="E24" s="412"/>
      <c r="F24" s="412"/>
      <c r="G24" s="412"/>
      <c r="H24" s="412"/>
      <c r="I24" s="412"/>
      <c r="J24" s="412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71"/>
      <c r="B25" s="378" t="s">
        <v>29</v>
      </c>
      <c r="C25" s="378"/>
      <c r="D25" s="378"/>
      <c r="E25" s="378"/>
      <c r="F25" s="378"/>
      <c r="G25" s="378"/>
      <c r="H25" s="378"/>
      <c r="I25" s="378"/>
      <c r="J25" s="378"/>
      <c r="K25" s="68">
        <v>0</v>
      </c>
      <c r="L25" s="68">
        <v>0</v>
      </c>
      <c r="M25" s="68">
        <v>0</v>
      </c>
      <c r="N25" s="68">
        <v>0</v>
      </c>
      <c r="O25" s="119">
        <v>0</v>
      </c>
      <c r="P25" s="120">
        <v>0</v>
      </c>
      <c r="Q25" s="68">
        <v>0</v>
      </c>
      <c r="R25" s="68">
        <v>0</v>
      </c>
      <c r="S25" s="68">
        <v>0</v>
      </c>
      <c r="T25" s="119">
        <v>0</v>
      </c>
      <c r="U25" s="120">
        <v>0</v>
      </c>
      <c r="V25" s="68">
        <v>0</v>
      </c>
      <c r="W25" s="68">
        <v>0</v>
      </c>
      <c r="X25" s="68">
        <v>0</v>
      </c>
      <c r="Y25" s="119">
        <v>0</v>
      </c>
      <c r="Z25" s="120">
        <v>0</v>
      </c>
      <c r="AA25" s="68">
        <v>0</v>
      </c>
      <c r="AB25" s="68">
        <v>0</v>
      </c>
      <c r="AC25" s="68">
        <v>0</v>
      </c>
      <c r="AD25" s="119">
        <v>0</v>
      </c>
      <c r="AE25" s="120">
        <v>0</v>
      </c>
      <c r="AF25" s="68">
        <v>0</v>
      </c>
      <c r="AG25" s="68">
        <v>0</v>
      </c>
      <c r="AH25" s="68">
        <v>0</v>
      </c>
      <c r="AI25" s="119">
        <v>0</v>
      </c>
      <c r="AJ25" s="120">
        <v>0</v>
      </c>
      <c r="AK25" s="68">
        <v>0</v>
      </c>
      <c r="AL25" s="68">
        <v>0</v>
      </c>
      <c r="AM25" s="68">
        <v>0</v>
      </c>
      <c r="AN25" s="119">
        <v>0</v>
      </c>
      <c r="AO25" s="120">
        <v>0</v>
      </c>
      <c r="AP25" s="68">
        <v>0</v>
      </c>
      <c r="AQ25" s="68">
        <v>0</v>
      </c>
      <c r="AR25" s="68">
        <v>0</v>
      </c>
      <c r="AS25" s="119">
        <v>0</v>
      </c>
      <c r="AT25" s="120">
        <v>0</v>
      </c>
      <c r="AU25" s="68">
        <v>0</v>
      </c>
      <c r="AV25" s="68">
        <v>0</v>
      </c>
      <c r="AW25" s="68">
        <v>0</v>
      </c>
      <c r="AX25" s="119">
        <v>0</v>
      </c>
      <c r="AY25" s="120">
        <v>0</v>
      </c>
      <c r="AZ25" s="68">
        <v>0</v>
      </c>
      <c r="BA25" s="68">
        <v>0</v>
      </c>
      <c r="BB25" s="68">
        <v>0</v>
      </c>
      <c r="BC25" s="121">
        <v>0</v>
      </c>
      <c r="BD25" s="120">
        <v>0</v>
      </c>
      <c r="BE25" s="68">
        <v>0</v>
      </c>
      <c r="BF25" s="68">
        <v>0</v>
      </c>
      <c r="BG25" s="68">
        <v>0</v>
      </c>
      <c r="BH25" s="68">
        <v>0</v>
      </c>
    </row>
    <row r="26" spans="1:60" ht="12.95" customHeight="1" x14ac:dyDescent="0.15">
      <c r="A26" s="371"/>
      <c r="B26" s="361"/>
      <c r="C26" s="361"/>
      <c r="D26" s="361"/>
      <c r="E26" s="361" t="s">
        <v>29</v>
      </c>
      <c r="F26" s="361"/>
      <c r="G26" s="361"/>
      <c r="H26" s="361"/>
      <c r="I26" s="361"/>
      <c r="J26" s="361"/>
      <c r="K26" s="55">
        <v>0</v>
      </c>
      <c r="L26" s="122">
        <v>0</v>
      </c>
      <c r="M26" s="55">
        <v>0</v>
      </c>
      <c r="N26" s="55">
        <v>0</v>
      </c>
      <c r="O26" s="123">
        <v>0</v>
      </c>
      <c r="P26" s="124">
        <v>0</v>
      </c>
      <c r="Q26" s="55">
        <v>0</v>
      </c>
      <c r="R26" s="55">
        <v>0</v>
      </c>
      <c r="S26" s="55">
        <v>0</v>
      </c>
      <c r="T26" s="123">
        <v>0</v>
      </c>
      <c r="U26" s="124">
        <v>0</v>
      </c>
      <c r="V26" s="55">
        <v>0</v>
      </c>
      <c r="W26" s="55">
        <v>0</v>
      </c>
      <c r="X26" s="55">
        <v>0</v>
      </c>
      <c r="Y26" s="123">
        <v>0</v>
      </c>
      <c r="Z26" s="124">
        <v>0</v>
      </c>
      <c r="AA26" s="55">
        <v>0</v>
      </c>
      <c r="AB26" s="55">
        <v>0</v>
      </c>
      <c r="AC26" s="55">
        <v>0</v>
      </c>
      <c r="AD26" s="123">
        <v>0</v>
      </c>
      <c r="AE26" s="124">
        <v>0</v>
      </c>
      <c r="AF26" s="55">
        <v>0</v>
      </c>
      <c r="AG26" s="55">
        <v>0</v>
      </c>
      <c r="AH26" s="55">
        <v>0</v>
      </c>
      <c r="AI26" s="123">
        <v>0</v>
      </c>
      <c r="AJ26" s="124">
        <v>0</v>
      </c>
      <c r="AK26" s="55">
        <v>0</v>
      </c>
      <c r="AL26" s="55">
        <v>0</v>
      </c>
      <c r="AM26" s="55">
        <v>0</v>
      </c>
      <c r="AN26" s="123">
        <v>0</v>
      </c>
      <c r="AO26" s="124">
        <v>0</v>
      </c>
      <c r="AP26" s="55">
        <v>0</v>
      </c>
      <c r="AQ26" s="55">
        <v>0</v>
      </c>
      <c r="AR26" s="55">
        <v>0</v>
      </c>
      <c r="AS26" s="123">
        <v>0</v>
      </c>
      <c r="AT26" s="124">
        <v>0</v>
      </c>
      <c r="AU26" s="55">
        <v>0</v>
      </c>
      <c r="AV26" s="55">
        <v>0</v>
      </c>
      <c r="AW26" s="55">
        <v>0</v>
      </c>
      <c r="AX26" s="123">
        <v>0</v>
      </c>
      <c r="AY26" s="124">
        <v>0</v>
      </c>
      <c r="AZ26" s="55">
        <v>0</v>
      </c>
      <c r="BA26" s="55">
        <v>0</v>
      </c>
      <c r="BB26" s="55">
        <v>0</v>
      </c>
      <c r="BC26" s="125">
        <v>0</v>
      </c>
      <c r="BD26" s="124">
        <v>0</v>
      </c>
      <c r="BE26" s="55">
        <v>0</v>
      </c>
      <c r="BF26" s="55">
        <v>0</v>
      </c>
      <c r="BG26" s="55">
        <v>0</v>
      </c>
      <c r="BH26" s="55">
        <v>0</v>
      </c>
    </row>
    <row r="27" spans="1:60" ht="12.95" customHeight="1" x14ac:dyDescent="0.15">
      <c r="A27" s="371"/>
      <c r="B27" s="361"/>
      <c r="C27" s="361"/>
      <c r="D27" s="361"/>
      <c r="E27" s="361"/>
      <c r="F27" s="361"/>
      <c r="G27" s="361"/>
      <c r="H27" s="361" t="s">
        <v>29</v>
      </c>
      <c r="I27" s="361"/>
      <c r="J27" s="361"/>
      <c r="K27" s="55">
        <v>0</v>
      </c>
      <c r="L27" s="55">
        <v>0</v>
      </c>
      <c r="M27" s="55">
        <v>0</v>
      </c>
      <c r="N27" s="55">
        <v>0</v>
      </c>
      <c r="O27" s="123">
        <v>0</v>
      </c>
      <c r="P27" s="124">
        <v>0</v>
      </c>
      <c r="Q27" s="55">
        <v>0</v>
      </c>
      <c r="R27" s="55">
        <v>0</v>
      </c>
      <c r="S27" s="55">
        <v>0</v>
      </c>
      <c r="T27" s="123">
        <v>0</v>
      </c>
      <c r="U27" s="124">
        <v>0</v>
      </c>
      <c r="V27" s="55">
        <v>0</v>
      </c>
      <c r="W27" s="55">
        <v>0</v>
      </c>
      <c r="X27" s="55">
        <v>0</v>
      </c>
      <c r="Y27" s="123">
        <v>0</v>
      </c>
      <c r="Z27" s="124">
        <v>0</v>
      </c>
      <c r="AA27" s="55">
        <v>0</v>
      </c>
      <c r="AB27" s="55">
        <v>0</v>
      </c>
      <c r="AC27" s="55">
        <v>0</v>
      </c>
      <c r="AD27" s="123">
        <v>0</v>
      </c>
      <c r="AE27" s="124">
        <v>0</v>
      </c>
      <c r="AF27" s="55">
        <v>0</v>
      </c>
      <c r="AG27" s="55">
        <v>0</v>
      </c>
      <c r="AH27" s="55">
        <v>0</v>
      </c>
      <c r="AI27" s="123">
        <v>0</v>
      </c>
      <c r="AJ27" s="124">
        <v>0</v>
      </c>
      <c r="AK27" s="55">
        <v>0</v>
      </c>
      <c r="AL27" s="55">
        <v>0</v>
      </c>
      <c r="AM27" s="55">
        <v>0</v>
      </c>
      <c r="AN27" s="123">
        <v>0</v>
      </c>
      <c r="AO27" s="124">
        <v>0</v>
      </c>
      <c r="AP27" s="55">
        <v>0</v>
      </c>
      <c r="AQ27" s="55">
        <v>0</v>
      </c>
      <c r="AR27" s="55">
        <v>0</v>
      </c>
      <c r="AS27" s="123">
        <v>0</v>
      </c>
      <c r="AT27" s="124">
        <v>0</v>
      </c>
      <c r="AU27" s="55">
        <v>0</v>
      </c>
      <c r="AV27" s="55">
        <v>0</v>
      </c>
      <c r="AW27" s="55">
        <v>0</v>
      </c>
      <c r="AX27" s="123">
        <v>0</v>
      </c>
      <c r="AY27" s="124">
        <v>0</v>
      </c>
      <c r="AZ27" s="55">
        <v>0</v>
      </c>
      <c r="BA27" s="55">
        <v>0</v>
      </c>
      <c r="BB27" s="55">
        <v>0</v>
      </c>
      <c r="BC27" s="125">
        <v>0</v>
      </c>
      <c r="BD27" s="124">
        <v>0</v>
      </c>
      <c r="BE27" s="55">
        <v>0</v>
      </c>
      <c r="BF27" s="55">
        <v>0</v>
      </c>
      <c r="BG27" s="55">
        <v>0</v>
      </c>
      <c r="BH27" s="55">
        <v>0</v>
      </c>
    </row>
    <row r="28" spans="1:60" ht="12.95" customHeight="1" x14ac:dyDescent="0.15">
      <c r="A28" s="371"/>
      <c r="B28" s="361" t="s">
        <v>29</v>
      </c>
      <c r="C28" s="361"/>
      <c r="D28" s="361"/>
      <c r="E28" s="361" t="s">
        <v>29</v>
      </c>
      <c r="F28" s="361"/>
      <c r="G28" s="361"/>
      <c r="H28" s="361"/>
      <c r="I28" s="361"/>
      <c r="J28" s="361"/>
      <c r="K28" s="55">
        <v>0</v>
      </c>
      <c r="L28" s="55">
        <v>0</v>
      </c>
      <c r="M28" s="55">
        <v>0</v>
      </c>
      <c r="N28" s="55">
        <v>0</v>
      </c>
      <c r="O28" s="123">
        <v>0</v>
      </c>
      <c r="P28" s="124">
        <v>0</v>
      </c>
      <c r="Q28" s="55">
        <v>0</v>
      </c>
      <c r="R28" s="55">
        <v>0</v>
      </c>
      <c r="S28" s="55">
        <v>0</v>
      </c>
      <c r="T28" s="123">
        <v>0</v>
      </c>
      <c r="U28" s="124">
        <v>0</v>
      </c>
      <c r="V28" s="55">
        <v>0</v>
      </c>
      <c r="W28" s="55">
        <v>0</v>
      </c>
      <c r="X28" s="55">
        <v>0</v>
      </c>
      <c r="Y28" s="123">
        <v>0</v>
      </c>
      <c r="Z28" s="124">
        <v>0</v>
      </c>
      <c r="AA28" s="55">
        <v>0</v>
      </c>
      <c r="AB28" s="55">
        <v>0</v>
      </c>
      <c r="AC28" s="55">
        <v>0</v>
      </c>
      <c r="AD28" s="123">
        <v>0</v>
      </c>
      <c r="AE28" s="124">
        <v>0</v>
      </c>
      <c r="AF28" s="55">
        <v>0</v>
      </c>
      <c r="AG28" s="55">
        <v>0</v>
      </c>
      <c r="AH28" s="55">
        <v>0</v>
      </c>
      <c r="AI28" s="123">
        <v>0</v>
      </c>
      <c r="AJ28" s="124">
        <v>0</v>
      </c>
      <c r="AK28" s="55">
        <v>0</v>
      </c>
      <c r="AL28" s="55">
        <v>0</v>
      </c>
      <c r="AM28" s="55">
        <v>0</v>
      </c>
      <c r="AN28" s="123">
        <v>0</v>
      </c>
      <c r="AO28" s="124">
        <v>0</v>
      </c>
      <c r="AP28" s="55">
        <v>0</v>
      </c>
      <c r="AQ28" s="55">
        <v>0</v>
      </c>
      <c r="AR28" s="55">
        <v>0</v>
      </c>
      <c r="AS28" s="123">
        <v>0</v>
      </c>
      <c r="AT28" s="124">
        <v>0</v>
      </c>
      <c r="AU28" s="55">
        <v>0</v>
      </c>
      <c r="AV28" s="55">
        <v>0</v>
      </c>
      <c r="AW28" s="55">
        <v>0</v>
      </c>
      <c r="AX28" s="123">
        <v>0</v>
      </c>
      <c r="AY28" s="124">
        <v>0</v>
      </c>
      <c r="AZ28" s="55">
        <v>0</v>
      </c>
      <c r="BA28" s="55">
        <v>0</v>
      </c>
      <c r="BB28" s="55">
        <v>0</v>
      </c>
      <c r="BC28" s="125">
        <v>0</v>
      </c>
      <c r="BD28" s="124">
        <v>0</v>
      </c>
      <c r="BE28" s="55">
        <v>0</v>
      </c>
      <c r="BF28" s="55">
        <v>0</v>
      </c>
      <c r="BG28" s="55">
        <v>0</v>
      </c>
      <c r="BH28" s="55">
        <v>0</v>
      </c>
    </row>
    <row r="29" spans="1:60" ht="12.95" customHeight="1" x14ac:dyDescent="0.15">
      <c r="A29" s="371"/>
      <c r="B29" s="361" t="s">
        <v>29</v>
      </c>
      <c r="C29" s="361"/>
      <c r="D29" s="361"/>
      <c r="E29" s="361"/>
      <c r="F29" s="361"/>
      <c r="G29" s="361"/>
      <c r="H29" s="361" t="s">
        <v>29</v>
      </c>
      <c r="I29" s="361"/>
      <c r="J29" s="361"/>
      <c r="K29" s="55">
        <v>0</v>
      </c>
      <c r="L29" s="55">
        <v>0</v>
      </c>
      <c r="M29" s="55">
        <v>0</v>
      </c>
      <c r="N29" s="55">
        <v>0</v>
      </c>
      <c r="O29" s="123">
        <v>0</v>
      </c>
      <c r="P29" s="124">
        <v>0</v>
      </c>
      <c r="Q29" s="55">
        <v>0</v>
      </c>
      <c r="R29" s="55">
        <v>0</v>
      </c>
      <c r="S29" s="55">
        <v>0</v>
      </c>
      <c r="T29" s="123">
        <v>0</v>
      </c>
      <c r="U29" s="124">
        <v>0</v>
      </c>
      <c r="V29" s="55">
        <v>0</v>
      </c>
      <c r="W29" s="55">
        <v>0</v>
      </c>
      <c r="X29" s="55">
        <v>0</v>
      </c>
      <c r="Y29" s="123">
        <v>0</v>
      </c>
      <c r="Z29" s="124">
        <v>0</v>
      </c>
      <c r="AA29" s="55">
        <v>0</v>
      </c>
      <c r="AB29" s="55">
        <v>0</v>
      </c>
      <c r="AC29" s="55">
        <v>0</v>
      </c>
      <c r="AD29" s="123">
        <v>0</v>
      </c>
      <c r="AE29" s="124">
        <v>0</v>
      </c>
      <c r="AF29" s="55">
        <v>0</v>
      </c>
      <c r="AG29" s="55">
        <v>0</v>
      </c>
      <c r="AH29" s="55">
        <v>0</v>
      </c>
      <c r="AI29" s="123">
        <v>0</v>
      </c>
      <c r="AJ29" s="124">
        <v>0</v>
      </c>
      <c r="AK29" s="55">
        <v>0</v>
      </c>
      <c r="AL29" s="55">
        <v>0</v>
      </c>
      <c r="AM29" s="55">
        <v>0</v>
      </c>
      <c r="AN29" s="123">
        <v>0</v>
      </c>
      <c r="AO29" s="124">
        <v>0</v>
      </c>
      <c r="AP29" s="55">
        <v>0</v>
      </c>
      <c r="AQ29" s="55">
        <v>0</v>
      </c>
      <c r="AR29" s="55">
        <v>0</v>
      </c>
      <c r="AS29" s="123">
        <v>0</v>
      </c>
      <c r="AT29" s="124">
        <v>0</v>
      </c>
      <c r="AU29" s="55">
        <v>0</v>
      </c>
      <c r="AV29" s="55">
        <v>0</v>
      </c>
      <c r="AW29" s="55">
        <v>0</v>
      </c>
      <c r="AX29" s="123">
        <v>0</v>
      </c>
      <c r="AY29" s="124">
        <v>0</v>
      </c>
      <c r="AZ29" s="55">
        <v>0</v>
      </c>
      <c r="BA29" s="55">
        <v>0</v>
      </c>
      <c r="BB29" s="55">
        <v>0</v>
      </c>
      <c r="BC29" s="125">
        <v>0</v>
      </c>
      <c r="BD29" s="124">
        <v>0</v>
      </c>
      <c r="BE29" s="55">
        <v>0</v>
      </c>
      <c r="BF29" s="55">
        <v>0</v>
      </c>
      <c r="BG29" s="55">
        <v>0</v>
      </c>
      <c r="BH29" s="55">
        <v>0</v>
      </c>
    </row>
    <row r="30" spans="1:60" ht="12.95" customHeight="1" x14ac:dyDescent="0.15">
      <c r="A30" s="371"/>
      <c r="B30" s="361"/>
      <c r="C30" s="361"/>
      <c r="D30" s="361"/>
      <c r="E30" s="361" t="s">
        <v>29</v>
      </c>
      <c r="F30" s="361"/>
      <c r="G30" s="361"/>
      <c r="H30" s="361" t="s">
        <v>29</v>
      </c>
      <c r="I30" s="361"/>
      <c r="J30" s="361"/>
      <c r="K30" s="55">
        <v>0</v>
      </c>
      <c r="L30" s="55">
        <v>0</v>
      </c>
      <c r="M30" s="55">
        <v>0</v>
      </c>
      <c r="N30" s="55">
        <v>0</v>
      </c>
      <c r="O30" s="123">
        <v>0</v>
      </c>
      <c r="P30" s="124">
        <v>0</v>
      </c>
      <c r="Q30" s="55">
        <v>0</v>
      </c>
      <c r="R30" s="55">
        <v>0</v>
      </c>
      <c r="S30" s="55">
        <v>0</v>
      </c>
      <c r="T30" s="123">
        <v>0</v>
      </c>
      <c r="U30" s="124">
        <v>0</v>
      </c>
      <c r="V30" s="55">
        <v>0</v>
      </c>
      <c r="W30" s="55">
        <v>0</v>
      </c>
      <c r="X30" s="55">
        <v>0</v>
      </c>
      <c r="Y30" s="123">
        <v>0</v>
      </c>
      <c r="Z30" s="124">
        <v>0</v>
      </c>
      <c r="AA30" s="55">
        <v>0</v>
      </c>
      <c r="AB30" s="55">
        <v>0</v>
      </c>
      <c r="AC30" s="55">
        <v>0</v>
      </c>
      <c r="AD30" s="123">
        <v>0</v>
      </c>
      <c r="AE30" s="124">
        <v>0</v>
      </c>
      <c r="AF30" s="55">
        <v>0</v>
      </c>
      <c r="AG30" s="55">
        <v>0</v>
      </c>
      <c r="AH30" s="55">
        <v>0</v>
      </c>
      <c r="AI30" s="123">
        <v>0</v>
      </c>
      <c r="AJ30" s="124">
        <v>0</v>
      </c>
      <c r="AK30" s="55">
        <v>0</v>
      </c>
      <c r="AL30" s="55">
        <v>0</v>
      </c>
      <c r="AM30" s="55">
        <v>0</v>
      </c>
      <c r="AN30" s="123">
        <v>0</v>
      </c>
      <c r="AO30" s="124">
        <v>0</v>
      </c>
      <c r="AP30" s="55">
        <v>0</v>
      </c>
      <c r="AQ30" s="55">
        <v>0</v>
      </c>
      <c r="AR30" s="55">
        <v>0</v>
      </c>
      <c r="AS30" s="123">
        <v>0</v>
      </c>
      <c r="AT30" s="124">
        <v>0</v>
      </c>
      <c r="AU30" s="55">
        <v>0</v>
      </c>
      <c r="AV30" s="55">
        <v>0</v>
      </c>
      <c r="AW30" s="55">
        <v>0</v>
      </c>
      <c r="AX30" s="123">
        <v>0</v>
      </c>
      <c r="AY30" s="124">
        <v>0</v>
      </c>
      <c r="AZ30" s="55">
        <v>0</v>
      </c>
      <c r="BA30" s="55">
        <v>0</v>
      </c>
      <c r="BB30" s="55">
        <v>0</v>
      </c>
      <c r="BC30" s="125">
        <v>0</v>
      </c>
      <c r="BD30" s="124">
        <v>0</v>
      </c>
      <c r="BE30" s="55">
        <v>0</v>
      </c>
      <c r="BF30" s="55">
        <v>0</v>
      </c>
      <c r="BG30" s="55">
        <v>0</v>
      </c>
      <c r="BH30" s="55">
        <v>0</v>
      </c>
    </row>
    <row r="31" spans="1:60" ht="12.95" customHeight="1" x14ac:dyDescent="0.15">
      <c r="A31" s="372"/>
      <c r="B31" s="361" t="s">
        <v>29</v>
      </c>
      <c r="C31" s="361"/>
      <c r="D31" s="361"/>
      <c r="E31" s="361" t="s">
        <v>29</v>
      </c>
      <c r="F31" s="361"/>
      <c r="G31" s="361"/>
      <c r="H31" s="361" t="s">
        <v>29</v>
      </c>
      <c r="I31" s="361"/>
      <c r="J31" s="361"/>
      <c r="K31" s="55">
        <v>0</v>
      </c>
      <c r="L31" s="55">
        <v>0</v>
      </c>
      <c r="M31" s="55">
        <v>0</v>
      </c>
      <c r="N31" s="55">
        <v>0</v>
      </c>
      <c r="O31" s="123">
        <v>0</v>
      </c>
      <c r="P31" s="124">
        <v>0</v>
      </c>
      <c r="Q31" s="55">
        <v>0</v>
      </c>
      <c r="R31" s="55">
        <v>0</v>
      </c>
      <c r="S31" s="55">
        <v>0</v>
      </c>
      <c r="T31" s="123">
        <v>0</v>
      </c>
      <c r="U31" s="124">
        <v>0</v>
      </c>
      <c r="V31" s="55">
        <v>0</v>
      </c>
      <c r="W31" s="55">
        <v>0</v>
      </c>
      <c r="X31" s="55">
        <v>0</v>
      </c>
      <c r="Y31" s="123">
        <v>0</v>
      </c>
      <c r="Z31" s="124">
        <v>0</v>
      </c>
      <c r="AA31" s="55">
        <v>0</v>
      </c>
      <c r="AB31" s="55">
        <v>0</v>
      </c>
      <c r="AC31" s="55">
        <v>0</v>
      </c>
      <c r="AD31" s="123">
        <v>0</v>
      </c>
      <c r="AE31" s="124">
        <v>0</v>
      </c>
      <c r="AF31" s="55">
        <v>0</v>
      </c>
      <c r="AG31" s="55">
        <v>0</v>
      </c>
      <c r="AH31" s="55">
        <v>0</v>
      </c>
      <c r="AI31" s="123">
        <v>0</v>
      </c>
      <c r="AJ31" s="124">
        <v>0</v>
      </c>
      <c r="AK31" s="55">
        <v>0</v>
      </c>
      <c r="AL31" s="55">
        <v>0</v>
      </c>
      <c r="AM31" s="55">
        <v>0</v>
      </c>
      <c r="AN31" s="123">
        <v>0</v>
      </c>
      <c r="AO31" s="124">
        <v>0</v>
      </c>
      <c r="AP31" s="55">
        <v>0</v>
      </c>
      <c r="AQ31" s="55">
        <v>0</v>
      </c>
      <c r="AR31" s="55">
        <v>0</v>
      </c>
      <c r="AS31" s="123">
        <v>0</v>
      </c>
      <c r="AT31" s="124">
        <v>0</v>
      </c>
      <c r="AU31" s="55">
        <v>0</v>
      </c>
      <c r="AV31" s="55">
        <v>0</v>
      </c>
      <c r="AW31" s="55">
        <v>0</v>
      </c>
      <c r="AX31" s="123">
        <v>0</v>
      </c>
      <c r="AY31" s="124">
        <v>0</v>
      </c>
      <c r="AZ31" s="55">
        <v>0</v>
      </c>
      <c r="BA31" s="55">
        <v>0</v>
      </c>
      <c r="BB31" s="55">
        <v>0</v>
      </c>
      <c r="BC31" s="125">
        <v>0</v>
      </c>
      <c r="BD31" s="124">
        <v>0</v>
      </c>
      <c r="BE31" s="55">
        <v>0</v>
      </c>
      <c r="BF31" s="55">
        <v>0</v>
      </c>
      <c r="BG31" s="55">
        <v>0</v>
      </c>
      <c r="BH31" s="55">
        <v>0</v>
      </c>
    </row>
    <row r="32" spans="1:60" ht="12.95" customHeight="1" x14ac:dyDescent="0.15"/>
    <row r="33" spans="1:60" ht="12.95" customHeight="1" x14ac:dyDescent="0.15">
      <c r="A33" s="54">
        <v>3</v>
      </c>
      <c r="B33" s="361" t="s">
        <v>108</v>
      </c>
      <c r="C33" s="361"/>
      <c r="D33" s="361"/>
      <c r="E33" s="361" t="s">
        <v>109</v>
      </c>
      <c r="F33" s="361"/>
      <c r="G33" s="361"/>
      <c r="H33" s="361" t="s">
        <v>93</v>
      </c>
      <c r="I33" s="361"/>
      <c r="J33" s="361"/>
      <c r="K33" s="35">
        <v>1</v>
      </c>
      <c r="L33" s="413" t="s">
        <v>54</v>
      </c>
      <c r="M33" s="414"/>
      <c r="N33" s="414"/>
      <c r="O33" s="415"/>
      <c r="P33" s="137">
        <v>2</v>
      </c>
      <c r="Q33" s="413" t="s">
        <v>55</v>
      </c>
      <c r="R33" s="414"/>
      <c r="S33" s="414"/>
      <c r="T33" s="415"/>
      <c r="U33" s="137">
        <v>3</v>
      </c>
      <c r="V33" s="413" t="s">
        <v>56</v>
      </c>
      <c r="W33" s="414"/>
      <c r="X33" s="414"/>
      <c r="Y33" s="415"/>
      <c r="Z33" s="137">
        <v>4</v>
      </c>
      <c r="AA33" s="413" t="s">
        <v>57</v>
      </c>
      <c r="AB33" s="414"/>
      <c r="AC33" s="414"/>
      <c r="AD33" s="415"/>
      <c r="AE33" s="137">
        <v>5</v>
      </c>
      <c r="AF33" s="413" t="s">
        <v>58</v>
      </c>
      <c r="AG33" s="414"/>
      <c r="AH33" s="414"/>
      <c r="AI33" s="415"/>
      <c r="AJ33" s="137">
        <v>6</v>
      </c>
      <c r="AK33" s="413" t="s">
        <v>134</v>
      </c>
      <c r="AL33" s="414"/>
      <c r="AM33" s="414"/>
      <c r="AN33" s="415"/>
      <c r="AO33" s="137">
        <v>7</v>
      </c>
      <c r="AP33" s="413" t="s">
        <v>135</v>
      </c>
      <c r="AQ33" s="414"/>
      <c r="AR33" s="414"/>
      <c r="AS33" s="415"/>
      <c r="AT33" s="137">
        <v>8</v>
      </c>
      <c r="AU33" s="413" t="s">
        <v>61</v>
      </c>
      <c r="AV33" s="414"/>
      <c r="AW33" s="414"/>
      <c r="AX33" s="415"/>
      <c r="AY33" s="137">
        <v>9</v>
      </c>
      <c r="AZ33" s="413" t="s">
        <v>62</v>
      </c>
      <c r="BA33" s="414"/>
      <c r="BB33" s="414"/>
      <c r="BC33" s="417"/>
      <c r="BD33" s="414" t="s">
        <v>50</v>
      </c>
      <c r="BE33" s="414"/>
      <c r="BF33" s="414"/>
      <c r="BG33" s="414"/>
      <c r="BH33" s="416"/>
    </row>
    <row r="34" spans="1:60" ht="12.95" customHeight="1" thickBot="1" x14ac:dyDescent="0.2">
      <c r="A34" s="370" t="s">
        <v>117</v>
      </c>
      <c r="B34" s="412"/>
      <c r="C34" s="412"/>
      <c r="D34" s="412"/>
      <c r="E34" s="412"/>
      <c r="F34" s="412"/>
      <c r="G34" s="412"/>
      <c r="H34" s="412"/>
      <c r="I34" s="412"/>
      <c r="J34" s="412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71"/>
      <c r="B35" s="378" t="s">
        <v>29</v>
      </c>
      <c r="C35" s="378"/>
      <c r="D35" s="378"/>
      <c r="E35" s="378"/>
      <c r="F35" s="378"/>
      <c r="G35" s="378"/>
      <c r="H35" s="378"/>
      <c r="I35" s="378"/>
      <c r="J35" s="378"/>
      <c r="K35" s="68">
        <v>0</v>
      </c>
      <c r="L35" s="68">
        <v>0</v>
      </c>
      <c r="M35" s="68">
        <v>0</v>
      </c>
      <c r="N35" s="68">
        <v>0</v>
      </c>
      <c r="O35" s="119">
        <v>0</v>
      </c>
      <c r="P35" s="120">
        <v>0</v>
      </c>
      <c r="Q35" s="68">
        <v>0</v>
      </c>
      <c r="R35" s="68">
        <v>0</v>
      </c>
      <c r="S35" s="68">
        <v>0</v>
      </c>
      <c r="T35" s="119">
        <v>0</v>
      </c>
      <c r="U35" s="120">
        <v>0</v>
      </c>
      <c r="V35" s="68">
        <v>0</v>
      </c>
      <c r="W35" s="68">
        <v>0</v>
      </c>
      <c r="X35" s="68">
        <v>0</v>
      </c>
      <c r="Y35" s="119">
        <v>0</v>
      </c>
      <c r="Z35" s="120">
        <v>0</v>
      </c>
      <c r="AA35" s="68">
        <v>0</v>
      </c>
      <c r="AB35" s="68">
        <v>0</v>
      </c>
      <c r="AC35" s="68">
        <v>0</v>
      </c>
      <c r="AD35" s="119">
        <v>0</v>
      </c>
      <c r="AE35" s="120">
        <v>0</v>
      </c>
      <c r="AF35" s="68">
        <v>0</v>
      </c>
      <c r="AG35" s="68">
        <v>0</v>
      </c>
      <c r="AH35" s="68">
        <v>0</v>
      </c>
      <c r="AI35" s="119">
        <v>0</v>
      </c>
      <c r="AJ35" s="120">
        <v>0</v>
      </c>
      <c r="AK35" s="68">
        <v>0</v>
      </c>
      <c r="AL35" s="68">
        <v>0</v>
      </c>
      <c r="AM35" s="68">
        <v>0</v>
      </c>
      <c r="AN35" s="119">
        <v>0</v>
      </c>
      <c r="AO35" s="120">
        <v>0</v>
      </c>
      <c r="AP35" s="68">
        <v>0</v>
      </c>
      <c r="AQ35" s="68">
        <v>0</v>
      </c>
      <c r="AR35" s="68">
        <v>0</v>
      </c>
      <c r="AS35" s="119">
        <v>0</v>
      </c>
      <c r="AT35" s="120">
        <v>0</v>
      </c>
      <c r="AU35" s="68">
        <v>0</v>
      </c>
      <c r="AV35" s="68">
        <v>0</v>
      </c>
      <c r="AW35" s="68">
        <v>0</v>
      </c>
      <c r="AX35" s="119">
        <v>0</v>
      </c>
      <c r="AY35" s="120">
        <v>0</v>
      </c>
      <c r="AZ35" s="68">
        <v>0</v>
      </c>
      <c r="BA35" s="68">
        <v>0</v>
      </c>
      <c r="BB35" s="68">
        <v>0</v>
      </c>
      <c r="BC35" s="121">
        <v>0</v>
      </c>
      <c r="BD35" s="120">
        <v>0</v>
      </c>
      <c r="BE35" s="68">
        <v>0</v>
      </c>
      <c r="BF35" s="68">
        <v>0</v>
      </c>
      <c r="BG35" s="68">
        <v>0</v>
      </c>
      <c r="BH35" s="68">
        <v>0</v>
      </c>
    </row>
    <row r="36" spans="1:60" ht="12.95" customHeight="1" x14ac:dyDescent="0.15">
      <c r="A36" s="371"/>
      <c r="B36" s="361"/>
      <c r="C36" s="361"/>
      <c r="D36" s="361"/>
      <c r="E36" s="361" t="s">
        <v>29</v>
      </c>
      <c r="F36" s="361"/>
      <c r="G36" s="361"/>
      <c r="H36" s="361"/>
      <c r="I36" s="361"/>
      <c r="J36" s="361"/>
      <c r="K36" s="55">
        <v>0</v>
      </c>
      <c r="L36" s="122">
        <v>0</v>
      </c>
      <c r="M36" s="55">
        <v>0</v>
      </c>
      <c r="N36" s="55">
        <v>0</v>
      </c>
      <c r="O36" s="123">
        <v>0</v>
      </c>
      <c r="P36" s="124">
        <v>0</v>
      </c>
      <c r="Q36" s="55">
        <v>0</v>
      </c>
      <c r="R36" s="55">
        <v>0</v>
      </c>
      <c r="S36" s="55">
        <v>0</v>
      </c>
      <c r="T36" s="123">
        <v>0</v>
      </c>
      <c r="U36" s="124">
        <v>0</v>
      </c>
      <c r="V36" s="55">
        <v>0</v>
      </c>
      <c r="W36" s="55">
        <v>0</v>
      </c>
      <c r="X36" s="55">
        <v>0</v>
      </c>
      <c r="Y36" s="123">
        <v>0</v>
      </c>
      <c r="Z36" s="124">
        <v>0</v>
      </c>
      <c r="AA36" s="55">
        <v>0</v>
      </c>
      <c r="AB36" s="55">
        <v>0</v>
      </c>
      <c r="AC36" s="55">
        <v>0</v>
      </c>
      <c r="AD36" s="123">
        <v>0</v>
      </c>
      <c r="AE36" s="124">
        <v>0</v>
      </c>
      <c r="AF36" s="55">
        <v>0</v>
      </c>
      <c r="AG36" s="55">
        <v>0</v>
      </c>
      <c r="AH36" s="55">
        <v>0</v>
      </c>
      <c r="AI36" s="123">
        <v>0</v>
      </c>
      <c r="AJ36" s="124">
        <v>0</v>
      </c>
      <c r="AK36" s="55">
        <v>0</v>
      </c>
      <c r="AL36" s="55">
        <v>0</v>
      </c>
      <c r="AM36" s="55">
        <v>0</v>
      </c>
      <c r="AN36" s="123">
        <v>0</v>
      </c>
      <c r="AO36" s="124">
        <v>0</v>
      </c>
      <c r="AP36" s="55">
        <v>0</v>
      </c>
      <c r="AQ36" s="55">
        <v>0</v>
      </c>
      <c r="AR36" s="55">
        <v>0</v>
      </c>
      <c r="AS36" s="123">
        <v>0</v>
      </c>
      <c r="AT36" s="124">
        <v>0</v>
      </c>
      <c r="AU36" s="55">
        <v>0</v>
      </c>
      <c r="AV36" s="55">
        <v>0</v>
      </c>
      <c r="AW36" s="55">
        <v>0</v>
      </c>
      <c r="AX36" s="123">
        <v>0</v>
      </c>
      <c r="AY36" s="124">
        <v>0</v>
      </c>
      <c r="AZ36" s="55">
        <v>0</v>
      </c>
      <c r="BA36" s="55">
        <v>0</v>
      </c>
      <c r="BB36" s="55">
        <v>0</v>
      </c>
      <c r="BC36" s="125">
        <v>0</v>
      </c>
      <c r="BD36" s="120">
        <v>0</v>
      </c>
      <c r="BE36" s="55">
        <v>0</v>
      </c>
      <c r="BF36" s="55">
        <v>0</v>
      </c>
      <c r="BG36" s="55">
        <v>0</v>
      </c>
      <c r="BH36" s="55">
        <v>0</v>
      </c>
    </row>
    <row r="37" spans="1:60" ht="12.95" customHeight="1" x14ac:dyDescent="0.15">
      <c r="A37" s="371"/>
      <c r="B37" s="361"/>
      <c r="C37" s="361"/>
      <c r="D37" s="361"/>
      <c r="E37" s="361"/>
      <c r="F37" s="361"/>
      <c r="G37" s="361"/>
      <c r="H37" s="361" t="s">
        <v>29</v>
      </c>
      <c r="I37" s="361"/>
      <c r="J37" s="361"/>
      <c r="K37" s="55">
        <v>0</v>
      </c>
      <c r="L37" s="55">
        <v>0</v>
      </c>
      <c r="M37" s="55">
        <v>0</v>
      </c>
      <c r="N37" s="55">
        <v>0</v>
      </c>
      <c r="O37" s="123">
        <v>0</v>
      </c>
      <c r="P37" s="124">
        <v>0</v>
      </c>
      <c r="Q37" s="55">
        <v>0</v>
      </c>
      <c r="R37" s="55">
        <v>0</v>
      </c>
      <c r="S37" s="55">
        <v>0</v>
      </c>
      <c r="T37" s="123">
        <v>0</v>
      </c>
      <c r="U37" s="124">
        <v>0</v>
      </c>
      <c r="V37" s="55">
        <v>0</v>
      </c>
      <c r="W37" s="55">
        <v>0</v>
      </c>
      <c r="X37" s="55">
        <v>0</v>
      </c>
      <c r="Y37" s="123">
        <v>0</v>
      </c>
      <c r="Z37" s="124">
        <v>0</v>
      </c>
      <c r="AA37" s="55">
        <v>0</v>
      </c>
      <c r="AB37" s="55">
        <v>0</v>
      </c>
      <c r="AC37" s="55">
        <v>0</v>
      </c>
      <c r="AD37" s="123">
        <v>0</v>
      </c>
      <c r="AE37" s="124">
        <v>0</v>
      </c>
      <c r="AF37" s="55">
        <v>0</v>
      </c>
      <c r="AG37" s="55">
        <v>0</v>
      </c>
      <c r="AH37" s="55">
        <v>0</v>
      </c>
      <c r="AI37" s="123">
        <v>0</v>
      </c>
      <c r="AJ37" s="124">
        <v>0</v>
      </c>
      <c r="AK37" s="55">
        <v>0</v>
      </c>
      <c r="AL37" s="55">
        <v>0</v>
      </c>
      <c r="AM37" s="55">
        <v>0</v>
      </c>
      <c r="AN37" s="123">
        <v>0</v>
      </c>
      <c r="AO37" s="124">
        <v>0</v>
      </c>
      <c r="AP37" s="55">
        <v>0</v>
      </c>
      <c r="AQ37" s="55">
        <v>0</v>
      </c>
      <c r="AR37" s="55">
        <v>0</v>
      </c>
      <c r="AS37" s="123">
        <v>0</v>
      </c>
      <c r="AT37" s="124">
        <v>0</v>
      </c>
      <c r="AU37" s="55">
        <v>0</v>
      </c>
      <c r="AV37" s="55">
        <v>0</v>
      </c>
      <c r="AW37" s="55">
        <v>0</v>
      </c>
      <c r="AX37" s="123">
        <v>0</v>
      </c>
      <c r="AY37" s="124">
        <v>0</v>
      </c>
      <c r="AZ37" s="55">
        <v>0</v>
      </c>
      <c r="BA37" s="55">
        <v>0</v>
      </c>
      <c r="BB37" s="55">
        <v>0</v>
      </c>
      <c r="BC37" s="125">
        <v>0</v>
      </c>
      <c r="BD37" s="120">
        <v>0</v>
      </c>
      <c r="BE37" s="55">
        <v>0</v>
      </c>
      <c r="BF37" s="55">
        <v>0</v>
      </c>
      <c r="BG37" s="55">
        <v>0</v>
      </c>
      <c r="BH37" s="55">
        <v>0</v>
      </c>
    </row>
    <row r="38" spans="1:60" ht="12.95" customHeight="1" x14ac:dyDescent="0.15">
      <c r="A38" s="371"/>
      <c r="B38" s="361" t="s">
        <v>29</v>
      </c>
      <c r="C38" s="361"/>
      <c r="D38" s="361"/>
      <c r="E38" s="361" t="s">
        <v>29</v>
      </c>
      <c r="F38" s="361"/>
      <c r="G38" s="361"/>
      <c r="H38" s="361"/>
      <c r="I38" s="361"/>
      <c r="J38" s="361"/>
      <c r="K38" s="55">
        <v>0</v>
      </c>
      <c r="L38" s="55">
        <v>0</v>
      </c>
      <c r="M38" s="55">
        <v>0</v>
      </c>
      <c r="N38" s="55">
        <v>0</v>
      </c>
      <c r="O38" s="123">
        <v>0</v>
      </c>
      <c r="P38" s="124">
        <v>0</v>
      </c>
      <c r="Q38" s="55">
        <v>0</v>
      </c>
      <c r="R38" s="55">
        <v>0</v>
      </c>
      <c r="S38" s="55">
        <v>0</v>
      </c>
      <c r="T38" s="123">
        <v>0</v>
      </c>
      <c r="U38" s="124">
        <v>0</v>
      </c>
      <c r="V38" s="55">
        <v>0</v>
      </c>
      <c r="W38" s="55">
        <v>0</v>
      </c>
      <c r="X38" s="55">
        <v>0</v>
      </c>
      <c r="Y38" s="123">
        <v>0</v>
      </c>
      <c r="Z38" s="124">
        <v>0</v>
      </c>
      <c r="AA38" s="55">
        <v>0</v>
      </c>
      <c r="AB38" s="55">
        <v>0</v>
      </c>
      <c r="AC38" s="55">
        <v>0</v>
      </c>
      <c r="AD38" s="123">
        <v>0</v>
      </c>
      <c r="AE38" s="124">
        <v>0</v>
      </c>
      <c r="AF38" s="55">
        <v>0</v>
      </c>
      <c r="AG38" s="55">
        <v>0</v>
      </c>
      <c r="AH38" s="55">
        <v>0</v>
      </c>
      <c r="AI38" s="123">
        <v>0</v>
      </c>
      <c r="AJ38" s="124">
        <v>0</v>
      </c>
      <c r="AK38" s="55">
        <v>0</v>
      </c>
      <c r="AL38" s="55">
        <v>0</v>
      </c>
      <c r="AM38" s="55">
        <v>0</v>
      </c>
      <c r="AN38" s="123">
        <v>0</v>
      </c>
      <c r="AO38" s="124">
        <v>0</v>
      </c>
      <c r="AP38" s="55">
        <v>0</v>
      </c>
      <c r="AQ38" s="55">
        <v>0</v>
      </c>
      <c r="AR38" s="55">
        <v>0</v>
      </c>
      <c r="AS38" s="123">
        <v>0</v>
      </c>
      <c r="AT38" s="124">
        <v>0</v>
      </c>
      <c r="AU38" s="55">
        <v>0</v>
      </c>
      <c r="AV38" s="55">
        <v>0</v>
      </c>
      <c r="AW38" s="55">
        <v>0</v>
      </c>
      <c r="AX38" s="123">
        <v>0</v>
      </c>
      <c r="AY38" s="124">
        <v>0</v>
      </c>
      <c r="AZ38" s="55">
        <v>0</v>
      </c>
      <c r="BA38" s="55">
        <v>0</v>
      </c>
      <c r="BB38" s="55">
        <v>0</v>
      </c>
      <c r="BC38" s="125">
        <v>0</v>
      </c>
      <c r="BD38" s="120">
        <v>0</v>
      </c>
      <c r="BE38" s="55">
        <v>0</v>
      </c>
      <c r="BF38" s="55">
        <v>0</v>
      </c>
      <c r="BG38" s="55">
        <v>0</v>
      </c>
      <c r="BH38" s="55">
        <v>0</v>
      </c>
    </row>
    <row r="39" spans="1:60" ht="12.95" customHeight="1" x14ac:dyDescent="0.15">
      <c r="A39" s="371"/>
      <c r="B39" s="361" t="s">
        <v>29</v>
      </c>
      <c r="C39" s="361"/>
      <c r="D39" s="361"/>
      <c r="E39" s="361"/>
      <c r="F39" s="361"/>
      <c r="G39" s="361"/>
      <c r="H39" s="361" t="s">
        <v>29</v>
      </c>
      <c r="I39" s="361"/>
      <c r="J39" s="361"/>
      <c r="K39" s="55">
        <v>0</v>
      </c>
      <c r="L39" s="55">
        <v>0</v>
      </c>
      <c r="M39" s="55">
        <v>0</v>
      </c>
      <c r="N39" s="55">
        <v>0</v>
      </c>
      <c r="O39" s="123">
        <v>0</v>
      </c>
      <c r="P39" s="124">
        <v>0</v>
      </c>
      <c r="Q39" s="55">
        <v>0</v>
      </c>
      <c r="R39" s="55">
        <v>0</v>
      </c>
      <c r="S39" s="55">
        <v>0</v>
      </c>
      <c r="T39" s="123">
        <v>0</v>
      </c>
      <c r="U39" s="124">
        <v>0</v>
      </c>
      <c r="V39" s="55">
        <v>0</v>
      </c>
      <c r="W39" s="55">
        <v>0</v>
      </c>
      <c r="X39" s="55">
        <v>0</v>
      </c>
      <c r="Y39" s="123">
        <v>0</v>
      </c>
      <c r="Z39" s="124">
        <v>0</v>
      </c>
      <c r="AA39" s="55">
        <v>0</v>
      </c>
      <c r="AB39" s="55">
        <v>0</v>
      </c>
      <c r="AC39" s="55">
        <v>0</v>
      </c>
      <c r="AD39" s="123">
        <v>0</v>
      </c>
      <c r="AE39" s="124">
        <v>0</v>
      </c>
      <c r="AF39" s="55">
        <v>0</v>
      </c>
      <c r="AG39" s="55">
        <v>0</v>
      </c>
      <c r="AH39" s="55">
        <v>0</v>
      </c>
      <c r="AI39" s="123">
        <v>0</v>
      </c>
      <c r="AJ39" s="124">
        <v>0</v>
      </c>
      <c r="AK39" s="55">
        <v>0</v>
      </c>
      <c r="AL39" s="55">
        <v>0</v>
      </c>
      <c r="AM39" s="55">
        <v>0</v>
      </c>
      <c r="AN39" s="123">
        <v>0</v>
      </c>
      <c r="AO39" s="124">
        <v>0</v>
      </c>
      <c r="AP39" s="55">
        <v>0</v>
      </c>
      <c r="AQ39" s="55">
        <v>0</v>
      </c>
      <c r="AR39" s="55">
        <v>0</v>
      </c>
      <c r="AS39" s="123">
        <v>0</v>
      </c>
      <c r="AT39" s="124">
        <v>0</v>
      </c>
      <c r="AU39" s="55">
        <v>0</v>
      </c>
      <c r="AV39" s="55">
        <v>0</v>
      </c>
      <c r="AW39" s="55">
        <v>0</v>
      </c>
      <c r="AX39" s="123">
        <v>0</v>
      </c>
      <c r="AY39" s="124">
        <v>0</v>
      </c>
      <c r="AZ39" s="55">
        <v>0</v>
      </c>
      <c r="BA39" s="55">
        <v>0</v>
      </c>
      <c r="BB39" s="55">
        <v>0</v>
      </c>
      <c r="BC39" s="125">
        <v>0</v>
      </c>
      <c r="BD39" s="120">
        <v>0</v>
      </c>
      <c r="BE39" s="55">
        <v>0</v>
      </c>
      <c r="BF39" s="55">
        <v>0</v>
      </c>
      <c r="BG39" s="55">
        <v>0</v>
      </c>
      <c r="BH39" s="55">
        <v>0</v>
      </c>
    </row>
    <row r="40" spans="1:60" ht="12.95" customHeight="1" x14ac:dyDescent="0.15">
      <c r="A40" s="371"/>
      <c r="B40" s="361"/>
      <c r="C40" s="361"/>
      <c r="D40" s="361"/>
      <c r="E40" s="361" t="s">
        <v>29</v>
      </c>
      <c r="F40" s="361"/>
      <c r="G40" s="361"/>
      <c r="H40" s="361" t="s">
        <v>29</v>
      </c>
      <c r="I40" s="361"/>
      <c r="J40" s="361"/>
      <c r="K40" s="55">
        <v>0</v>
      </c>
      <c r="L40" s="55">
        <v>0</v>
      </c>
      <c r="M40" s="55">
        <v>0</v>
      </c>
      <c r="N40" s="55">
        <v>0</v>
      </c>
      <c r="O40" s="123">
        <v>0</v>
      </c>
      <c r="P40" s="124">
        <v>0</v>
      </c>
      <c r="Q40" s="55">
        <v>0</v>
      </c>
      <c r="R40" s="55">
        <v>0</v>
      </c>
      <c r="S40" s="55">
        <v>0</v>
      </c>
      <c r="T40" s="123">
        <v>0</v>
      </c>
      <c r="U40" s="124">
        <v>0</v>
      </c>
      <c r="V40" s="55">
        <v>0</v>
      </c>
      <c r="W40" s="55">
        <v>0</v>
      </c>
      <c r="X40" s="55">
        <v>0</v>
      </c>
      <c r="Y40" s="123">
        <v>0</v>
      </c>
      <c r="Z40" s="124">
        <v>0</v>
      </c>
      <c r="AA40" s="55">
        <v>0</v>
      </c>
      <c r="AB40" s="55">
        <v>0</v>
      </c>
      <c r="AC40" s="55">
        <v>0</v>
      </c>
      <c r="AD40" s="123">
        <v>0</v>
      </c>
      <c r="AE40" s="124">
        <v>0</v>
      </c>
      <c r="AF40" s="55">
        <v>0</v>
      </c>
      <c r="AG40" s="55">
        <v>0</v>
      </c>
      <c r="AH40" s="55">
        <v>0</v>
      </c>
      <c r="AI40" s="123">
        <v>0</v>
      </c>
      <c r="AJ40" s="124">
        <v>0</v>
      </c>
      <c r="AK40" s="55">
        <v>0</v>
      </c>
      <c r="AL40" s="55">
        <v>0</v>
      </c>
      <c r="AM40" s="55">
        <v>0</v>
      </c>
      <c r="AN40" s="123">
        <v>0</v>
      </c>
      <c r="AO40" s="124">
        <v>0</v>
      </c>
      <c r="AP40" s="55">
        <v>0</v>
      </c>
      <c r="AQ40" s="55">
        <v>0</v>
      </c>
      <c r="AR40" s="55">
        <v>0</v>
      </c>
      <c r="AS40" s="123">
        <v>0</v>
      </c>
      <c r="AT40" s="124">
        <v>0</v>
      </c>
      <c r="AU40" s="55">
        <v>0</v>
      </c>
      <c r="AV40" s="55">
        <v>0</v>
      </c>
      <c r="AW40" s="55">
        <v>0</v>
      </c>
      <c r="AX40" s="123">
        <v>0</v>
      </c>
      <c r="AY40" s="124">
        <v>0</v>
      </c>
      <c r="AZ40" s="55">
        <v>0</v>
      </c>
      <c r="BA40" s="55">
        <v>0</v>
      </c>
      <c r="BB40" s="55">
        <v>0</v>
      </c>
      <c r="BC40" s="125">
        <v>0</v>
      </c>
      <c r="BD40" s="120">
        <v>0</v>
      </c>
      <c r="BE40" s="55">
        <v>0</v>
      </c>
      <c r="BF40" s="55">
        <v>0</v>
      </c>
      <c r="BG40" s="55">
        <v>0</v>
      </c>
      <c r="BH40" s="55">
        <v>0</v>
      </c>
    </row>
    <row r="41" spans="1:60" ht="12.95" customHeight="1" x14ac:dyDescent="0.15">
      <c r="A41" s="372"/>
      <c r="B41" s="361" t="s">
        <v>29</v>
      </c>
      <c r="C41" s="361"/>
      <c r="D41" s="361"/>
      <c r="E41" s="361" t="s">
        <v>29</v>
      </c>
      <c r="F41" s="361"/>
      <c r="G41" s="361"/>
      <c r="H41" s="361" t="s">
        <v>29</v>
      </c>
      <c r="I41" s="361"/>
      <c r="J41" s="361"/>
      <c r="K41" s="55">
        <v>0</v>
      </c>
      <c r="L41" s="55">
        <v>0</v>
      </c>
      <c r="M41" s="55">
        <v>0</v>
      </c>
      <c r="N41" s="55">
        <v>0</v>
      </c>
      <c r="O41" s="123">
        <v>0</v>
      </c>
      <c r="P41" s="124">
        <v>0</v>
      </c>
      <c r="Q41" s="55">
        <v>0</v>
      </c>
      <c r="R41" s="55">
        <v>0</v>
      </c>
      <c r="S41" s="55">
        <v>0</v>
      </c>
      <c r="T41" s="123">
        <v>0</v>
      </c>
      <c r="U41" s="124">
        <v>0</v>
      </c>
      <c r="V41" s="55">
        <v>0</v>
      </c>
      <c r="W41" s="55">
        <v>0</v>
      </c>
      <c r="X41" s="55">
        <v>0</v>
      </c>
      <c r="Y41" s="123">
        <v>0</v>
      </c>
      <c r="Z41" s="124">
        <v>0</v>
      </c>
      <c r="AA41" s="55">
        <v>0</v>
      </c>
      <c r="AB41" s="55">
        <v>0</v>
      </c>
      <c r="AC41" s="55">
        <v>0</v>
      </c>
      <c r="AD41" s="123">
        <v>0</v>
      </c>
      <c r="AE41" s="124">
        <v>0</v>
      </c>
      <c r="AF41" s="55">
        <v>0</v>
      </c>
      <c r="AG41" s="55">
        <v>0</v>
      </c>
      <c r="AH41" s="55">
        <v>0</v>
      </c>
      <c r="AI41" s="123">
        <v>0</v>
      </c>
      <c r="AJ41" s="124">
        <v>0</v>
      </c>
      <c r="AK41" s="55">
        <v>0</v>
      </c>
      <c r="AL41" s="55">
        <v>0</v>
      </c>
      <c r="AM41" s="55">
        <v>0</v>
      </c>
      <c r="AN41" s="123">
        <v>0</v>
      </c>
      <c r="AO41" s="124">
        <v>0</v>
      </c>
      <c r="AP41" s="55">
        <v>0</v>
      </c>
      <c r="AQ41" s="55">
        <v>0</v>
      </c>
      <c r="AR41" s="55">
        <v>0</v>
      </c>
      <c r="AS41" s="123">
        <v>0</v>
      </c>
      <c r="AT41" s="124">
        <v>0</v>
      </c>
      <c r="AU41" s="55">
        <v>0</v>
      </c>
      <c r="AV41" s="55">
        <v>0</v>
      </c>
      <c r="AW41" s="55">
        <v>0</v>
      </c>
      <c r="AX41" s="123">
        <v>0</v>
      </c>
      <c r="AY41" s="124">
        <v>0</v>
      </c>
      <c r="AZ41" s="55">
        <v>0</v>
      </c>
      <c r="BA41" s="55">
        <v>0</v>
      </c>
      <c r="BB41" s="55">
        <v>0</v>
      </c>
      <c r="BC41" s="125">
        <v>0</v>
      </c>
      <c r="BD41" s="120">
        <v>0</v>
      </c>
      <c r="BE41" s="55">
        <v>0</v>
      </c>
      <c r="BF41" s="55">
        <v>0</v>
      </c>
      <c r="BG41" s="55">
        <v>0</v>
      </c>
      <c r="BH41" s="55">
        <v>0</v>
      </c>
    </row>
    <row r="42" spans="1:60" ht="12.95" customHeight="1" x14ac:dyDescent="0.15"/>
    <row r="43" spans="1:60" ht="12.95" customHeight="1" x14ac:dyDescent="0.15">
      <c r="A43" s="54">
        <v>4</v>
      </c>
      <c r="B43" s="361" t="s">
        <v>108</v>
      </c>
      <c r="C43" s="361"/>
      <c r="D43" s="361"/>
      <c r="E43" s="361" t="s">
        <v>109</v>
      </c>
      <c r="F43" s="361"/>
      <c r="G43" s="361"/>
      <c r="H43" s="361" t="s">
        <v>93</v>
      </c>
      <c r="I43" s="361"/>
      <c r="J43" s="361"/>
      <c r="K43" s="35">
        <v>1</v>
      </c>
      <c r="L43" s="413" t="s">
        <v>54</v>
      </c>
      <c r="M43" s="414"/>
      <c r="N43" s="414"/>
      <c r="O43" s="415"/>
      <c r="P43" s="137">
        <v>2</v>
      </c>
      <c r="Q43" s="413" t="s">
        <v>55</v>
      </c>
      <c r="R43" s="414"/>
      <c r="S43" s="414"/>
      <c r="T43" s="415"/>
      <c r="U43" s="137">
        <v>3</v>
      </c>
      <c r="V43" s="413" t="s">
        <v>56</v>
      </c>
      <c r="W43" s="414"/>
      <c r="X43" s="414"/>
      <c r="Y43" s="415"/>
      <c r="Z43" s="137">
        <v>4</v>
      </c>
      <c r="AA43" s="413" t="s">
        <v>57</v>
      </c>
      <c r="AB43" s="414"/>
      <c r="AC43" s="414"/>
      <c r="AD43" s="415"/>
      <c r="AE43" s="137">
        <v>5</v>
      </c>
      <c r="AF43" s="413" t="s">
        <v>58</v>
      </c>
      <c r="AG43" s="414"/>
      <c r="AH43" s="414"/>
      <c r="AI43" s="415"/>
      <c r="AJ43" s="137">
        <v>6</v>
      </c>
      <c r="AK43" s="413" t="s">
        <v>134</v>
      </c>
      <c r="AL43" s="414"/>
      <c r="AM43" s="414"/>
      <c r="AN43" s="415"/>
      <c r="AO43" s="137">
        <v>7</v>
      </c>
      <c r="AP43" s="413" t="s">
        <v>135</v>
      </c>
      <c r="AQ43" s="414"/>
      <c r="AR43" s="414"/>
      <c r="AS43" s="415"/>
      <c r="AT43" s="137">
        <v>8</v>
      </c>
      <c r="AU43" s="413" t="s">
        <v>61</v>
      </c>
      <c r="AV43" s="414"/>
      <c r="AW43" s="414"/>
      <c r="AX43" s="415"/>
      <c r="AY43" s="137">
        <v>9</v>
      </c>
      <c r="AZ43" s="413" t="s">
        <v>62</v>
      </c>
      <c r="BA43" s="414"/>
      <c r="BB43" s="414"/>
      <c r="BC43" s="417"/>
      <c r="BD43" s="414" t="s">
        <v>50</v>
      </c>
      <c r="BE43" s="414"/>
      <c r="BF43" s="414"/>
      <c r="BG43" s="414"/>
      <c r="BH43" s="416"/>
    </row>
    <row r="44" spans="1:60" ht="12.95" customHeight="1" thickBot="1" x14ac:dyDescent="0.2">
      <c r="A44" s="411" t="s">
        <v>110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11"/>
      <c r="B45" s="378" t="s">
        <v>29</v>
      </c>
      <c r="C45" s="378"/>
      <c r="D45" s="378"/>
      <c r="E45" s="378"/>
      <c r="F45" s="378"/>
      <c r="G45" s="378"/>
      <c r="H45" s="378"/>
      <c r="I45" s="378"/>
      <c r="J45" s="378"/>
      <c r="K45" s="68">
        <v>0</v>
      </c>
      <c r="L45" s="68">
        <v>0</v>
      </c>
      <c r="M45" s="68">
        <v>0</v>
      </c>
      <c r="N45" s="68">
        <v>0</v>
      </c>
      <c r="O45" s="119">
        <v>0</v>
      </c>
      <c r="P45" s="120">
        <v>0</v>
      </c>
      <c r="Q45" s="68">
        <v>0</v>
      </c>
      <c r="R45" s="68">
        <v>0</v>
      </c>
      <c r="S45" s="68">
        <v>0</v>
      </c>
      <c r="T45" s="119">
        <v>0</v>
      </c>
      <c r="U45" s="120">
        <v>0</v>
      </c>
      <c r="V45" s="68">
        <v>0</v>
      </c>
      <c r="W45" s="68">
        <v>0</v>
      </c>
      <c r="X45" s="68">
        <v>0</v>
      </c>
      <c r="Y45" s="119">
        <v>0</v>
      </c>
      <c r="Z45" s="120">
        <v>0</v>
      </c>
      <c r="AA45" s="68">
        <v>0</v>
      </c>
      <c r="AB45" s="68">
        <v>0</v>
      </c>
      <c r="AC45" s="68">
        <v>0</v>
      </c>
      <c r="AD45" s="119">
        <v>0</v>
      </c>
      <c r="AE45" s="120">
        <v>0</v>
      </c>
      <c r="AF45" s="68">
        <v>0</v>
      </c>
      <c r="AG45" s="68">
        <v>0</v>
      </c>
      <c r="AH45" s="68">
        <v>0</v>
      </c>
      <c r="AI45" s="119">
        <v>0</v>
      </c>
      <c r="AJ45" s="120">
        <v>0</v>
      </c>
      <c r="AK45" s="68">
        <v>0</v>
      </c>
      <c r="AL45" s="68">
        <v>0</v>
      </c>
      <c r="AM45" s="68">
        <v>0</v>
      </c>
      <c r="AN45" s="119">
        <v>0</v>
      </c>
      <c r="AO45" s="120">
        <v>0</v>
      </c>
      <c r="AP45" s="68">
        <v>0</v>
      </c>
      <c r="AQ45" s="68">
        <v>0</v>
      </c>
      <c r="AR45" s="68">
        <v>0</v>
      </c>
      <c r="AS45" s="119">
        <v>0</v>
      </c>
      <c r="AT45" s="120">
        <v>0</v>
      </c>
      <c r="AU45" s="68">
        <v>0</v>
      </c>
      <c r="AV45" s="68">
        <v>0</v>
      </c>
      <c r="AW45" s="68">
        <v>0</v>
      </c>
      <c r="AX45" s="119">
        <v>0</v>
      </c>
      <c r="AY45" s="120">
        <v>0</v>
      </c>
      <c r="AZ45" s="68">
        <v>0</v>
      </c>
      <c r="BA45" s="68">
        <v>0</v>
      </c>
      <c r="BB45" s="68">
        <v>0</v>
      </c>
      <c r="BC45" s="121">
        <v>0</v>
      </c>
      <c r="BD45" s="120">
        <v>0</v>
      </c>
      <c r="BE45" s="68">
        <v>0</v>
      </c>
      <c r="BF45" s="68">
        <v>0</v>
      </c>
      <c r="BG45" s="68">
        <v>0</v>
      </c>
      <c r="BH45" s="68">
        <v>0</v>
      </c>
    </row>
    <row r="46" spans="1:60" ht="12.95" customHeight="1" x14ac:dyDescent="0.15">
      <c r="A46" s="411"/>
      <c r="B46" s="361"/>
      <c r="C46" s="361"/>
      <c r="D46" s="361"/>
      <c r="E46" s="361" t="s">
        <v>29</v>
      </c>
      <c r="F46" s="361"/>
      <c r="G46" s="361"/>
      <c r="H46" s="361"/>
      <c r="I46" s="361"/>
      <c r="J46" s="361"/>
      <c r="K46" s="55">
        <v>0</v>
      </c>
      <c r="L46" s="122">
        <v>0</v>
      </c>
      <c r="M46" s="55">
        <v>0</v>
      </c>
      <c r="N46" s="55">
        <v>0</v>
      </c>
      <c r="O46" s="123">
        <v>0</v>
      </c>
      <c r="P46" s="124">
        <v>0</v>
      </c>
      <c r="Q46" s="55">
        <v>0</v>
      </c>
      <c r="R46" s="55">
        <v>0</v>
      </c>
      <c r="S46" s="55">
        <v>0</v>
      </c>
      <c r="T46" s="123">
        <v>0</v>
      </c>
      <c r="U46" s="124">
        <v>0</v>
      </c>
      <c r="V46" s="55">
        <v>0</v>
      </c>
      <c r="W46" s="55">
        <v>0</v>
      </c>
      <c r="X46" s="55">
        <v>0</v>
      </c>
      <c r="Y46" s="123">
        <v>0</v>
      </c>
      <c r="Z46" s="124">
        <v>0</v>
      </c>
      <c r="AA46" s="55">
        <v>0</v>
      </c>
      <c r="AB46" s="55">
        <v>0</v>
      </c>
      <c r="AC46" s="55">
        <v>0</v>
      </c>
      <c r="AD46" s="123">
        <v>0</v>
      </c>
      <c r="AE46" s="124">
        <v>0</v>
      </c>
      <c r="AF46" s="55">
        <v>0</v>
      </c>
      <c r="AG46" s="55">
        <v>0</v>
      </c>
      <c r="AH46" s="55">
        <v>0</v>
      </c>
      <c r="AI46" s="123">
        <v>0</v>
      </c>
      <c r="AJ46" s="124">
        <v>0</v>
      </c>
      <c r="AK46" s="55">
        <v>0</v>
      </c>
      <c r="AL46" s="55">
        <v>0</v>
      </c>
      <c r="AM46" s="55">
        <v>0</v>
      </c>
      <c r="AN46" s="123">
        <v>0</v>
      </c>
      <c r="AO46" s="124">
        <v>0</v>
      </c>
      <c r="AP46" s="55">
        <v>0</v>
      </c>
      <c r="AQ46" s="55">
        <v>0</v>
      </c>
      <c r="AR46" s="55">
        <v>0</v>
      </c>
      <c r="AS46" s="123">
        <v>0</v>
      </c>
      <c r="AT46" s="124">
        <v>0</v>
      </c>
      <c r="AU46" s="55">
        <v>0</v>
      </c>
      <c r="AV46" s="55">
        <v>0</v>
      </c>
      <c r="AW46" s="55">
        <v>0</v>
      </c>
      <c r="AX46" s="123">
        <v>0</v>
      </c>
      <c r="AY46" s="124">
        <v>0</v>
      </c>
      <c r="AZ46" s="55">
        <v>0</v>
      </c>
      <c r="BA46" s="55">
        <v>0</v>
      </c>
      <c r="BB46" s="55">
        <v>0</v>
      </c>
      <c r="BC46" s="125">
        <v>0</v>
      </c>
      <c r="BD46" s="124">
        <v>0</v>
      </c>
      <c r="BE46" s="55">
        <v>0</v>
      </c>
      <c r="BF46" s="55">
        <v>0</v>
      </c>
      <c r="BG46" s="55">
        <v>0</v>
      </c>
      <c r="BH46" s="55">
        <v>0</v>
      </c>
    </row>
    <row r="47" spans="1:60" ht="12.95" customHeight="1" x14ac:dyDescent="0.15">
      <c r="A47" s="411"/>
      <c r="B47" s="361"/>
      <c r="C47" s="361"/>
      <c r="D47" s="361"/>
      <c r="E47" s="361"/>
      <c r="F47" s="361"/>
      <c r="G47" s="361"/>
      <c r="H47" s="361" t="s">
        <v>29</v>
      </c>
      <c r="I47" s="361"/>
      <c r="J47" s="361"/>
      <c r="K47" s="55">
        <v>0</v>
      </c>
      <c r="L47" s="55">
        <v>0</v>
      </c>
      <c r="M47" s="55">
        <v>0</v>
      </c>
      <c r="N47" s="55">
        <v>0</v>
      </c>
      <c r="O47" s="123">
        <v>0</v>
      </c>
      <c r="P47" s="124">
        <v>0</v>
      </c>
      <c r="Q47" s="55">
        <v>0</v>
      </c>
      <c r="R47" s="55">
        <v>0</v>
      </c>
      <c r="S47" s="55">
        <v>0</v>
      </c>
      <c r="T47" s="123">
        <v>0</v>
      </c>
      <c r="U47" s="124">
        <v>0</v>
      </c>
      <c r="V47" s="55">
        <v>0</v>
      </c>
      <c r="W47" s="55">
        <v>0</v>
      </c>
      <c r="X47" s="55">
        <v>0</v>
      </c>
      <c r="Y47" s="123">
        <v>0</v>
      </c>
      <c r="Z47" s="124">
        <v>0</v>
      </c>
      <c r="AA47" s="55">
        <v>0</v>
      </c>
      <c r="AB47" s="55">
        <v>0</v>
      </c>
      <c r="AC47" s="55">
        <v>0</v>
      </c>
      <c r="AD47" s="123">
        <v>0</v>
      </c>
      <c r="AE47" s="124">
        <v>0</v>
      </c>
      <c r="AF47" s="55">
        <v>0</v>
      </c>
      <c r="AG47" s="55">
        <v>0</v>
      </c>
      <c r="AH47" s="55">
        <v>0</v>
      </c>
      <c r="AI47" s="123">
        <v>0</v>
      </c>
      <c r="AJ47" s="124">
        <v>0</v>
      </c>
      <c r="AK47" s="55">
        <v>0</v>
      </c>
      <c r="AL47" s="55">
        <v>0</v>
      </c>
      <c r="AM47" s="55">
        <v>0</v>
      </c>
      <c r="AN47" s="123">
        <v>0</v>
      </c>
      <c r="AO47" s="124">
        <v>0</v>
      </c>
      <c r="AP47" s="55">
        <v>0</v>
      </c>
      <c r="AQ47" s="55">
        <v>0</v>
      </c>
      <c r="AR47" s="55">
        <v>0</v>
      </c>
      <c r="AS47" s="123">
        <v>0</v>
      </c>
      <c r="AT47" s="124">
        <v>0</v>
      </c>
      <c r="AU47" s="55">
        <v>0</v>
      </c>
      <c r="AV47" s="55">
        <v>0</v>
      </c>
      <c r="AW47" s="55">
        <v>0</v>
      </c>
      <c r="AX47" s="123">
        <v>0</v>
      </c>
      <c r="AY47" s="124">
        <v>0</v>
      </c>
      <c r="AZ47" s="55">
        <v>0</v>
      </c>
      <c r="BA47" s="55">
        <v>0</v>
      </c>
      <c r="BB47" s="55">
        <v>0</v>
      </c>
      <c r="BC47" s="125">
        <v>0</v>
      </c>
      <c r="BD47" s="124">
        <v>0</v>
      </c>
      <c r="BE47" s="55">
        <v>0</v>
      </c>
      <c r="BF47" s="55">
        <v>0</v>
      </c>
      <c r="BG47" s="55">
        <v>0</v>
      </c>
      <c r="BH47" s="55">
        <v>0</v>
      </c>
    </row>
    <row r="48" spans="1:60" ht="12.95" customHeight="1" x14ac:dyDescent="0.15">
      <c r="A48" s="411"/>
      <c r="B48" s="361" t="s">
        <v>29</v>
      </c>
      <c r="C48" s="361"/>
      <c r="D48" s="361"/>
      <c r="E48" s="361" t="s">
        <v>29</v>
      </c>
      <c r="F48" s="361"/>
      <c r="G48" s="361"/>
      <c r="H48" s="361"/>
      <c r="I48" s="361"/>
      <c r="J48" s="361"/>
      <c r="K48" s="55">
        <v>0</v>
      </c>
      <c r="L48" s="55">
        <v>0</v>
      </c>
      <c r="M48" s="55">
        <v>0</v>
      </c>
      <c r="N48" s="55">
        <v>0</v>
      </c>
      <c r="O48" s="123">
        <v>0</v>
      </c>
      <c r="P48" s="124">
        <v>0</v>
      </c>
      <c r="Q48" s="55">
        <v>0</v>
      </c>
      <c r="R48" s="55">
        <v>0</v>
      </c>
      <c r="S48" s="55">
        <v>0</v>
      </c>
      <c r="T48" s="123">
        <v>0</v>
      </c>
      <c r="U48" s="124">
        <v>0</v>
      </c>
      <c r="V48" s="55">
        <v>0</v>
      </c>
      <c r="W48" s="55">
        <v>0</v>
      </c>
      <c r="X48" s="55">
        <v>0</v>
      </c>
      <c r="Y48" s="123">
        <v>0</v>
      </c>
      <c r="Z48" s="124">
        <v>0</v>
      </c>
      <c r="AA48" s="55">
        <v>0</v>
      </c>
      <c r="AB48" s="55">
        <v>0</v>
      </c>
      <c r="AC48" s="55">
        <v>0</v>
      </c>
      <c r="AD48" s="123">
        <v>0</v>
      </c>
      <c r="AE48" s="124">
        <v>0</v>
      </c>
      <c r="AF48" s="55">
        <v>0</v>
      </c>
      <c r="AG48" s="55">
        <v>0</v>
      </c>
      <c r="AH48" s="55">
        <v>0</v>
      </c>
      <c r="AI48" s="123">
        <v>0</v>
      </c>
      <c r="AJ48" s="124">
        <v>0</v>
      </c>
      <c r="AK48" s="55">
        <v>0</v>
      </c>
      <c r="AL48" s="55">
        <v>0</v>
      </c>
      <c r="AM48" s="55">
        <v>0</v>
      </c>
      <c r="AN48" s="123">
        <v>0</v>
      </c>
      <c r="AO48" s="124">
        <v>0</v>
      </c>
      <c r="AP48" s="55">
        <v>0</v>
      </c>
      <c r="AQ48" s="55">
        <v>0</v>
      </c>
      <c r="AR48" s="55">
        <v>0</v>
      </c>
      <c r="AS48" s="123">
        <v>0</v>
      </c>
      <c r="AT48" s="124">
        <v>0</v>
      </c>
      <c r="AU48" s="55">
        <v>0</v>
      </c>
      <c r="AV48" s="55">
        <v>0</v>
      </c>
      <c r="AW48" s="55">
        <v>0</v>
      </c>
      <c r="AX48" s="123">
        <v>0</v>
      </c>
      <c r="AY48" s="124">
        <v>0</v>
      </c>
      <c r="AZ48" s="55">
        <v>0</v>
      </c>
      <c r="BA48" s="55">
        <v>0</v>
      </c>
      <c r="BB48" s="55">
        <v>0</v>
      </c>
      <c r="BC48" s="125">
        <v>0</v>
      </c>
      <c r="BD48" s="124">
        <v>0</v>
      </c>
      <c r="BE48" s="55">
        <v>0</v>
      </c>
      <c r="BF48" s="55">
        <v>0</v>
      </c>
      <c r="BG48" s="55">
        <v>0</v>
      </c>
      <c r="BH48" s="55">
        <v>0</v>
      </c>
    </row>
    <row r="49" spans="1:60" ht="12.95" customHeight="1" x14ac:dyDescent="0.15">
      <c r="A49" s="411"/>
      <c r="B49" s="361" t="s">
        <v>29</v>
      </c>
      <c r="C49" s="361"/>
      <c r="D49" s="361"/>
      <c r="E49" s="361"/>
      <c r="F49" s="361"/>
      <c r="G49" s="361"/>
      <c r="H49" s="361" t="s">
        <v>29</v>
      </c>
      <c r="I49" s="361"/>
      <c r="J49" s="361"/>
      <c r="K49" s="55">
        <v>0</v>
      </c>
      <c r="L49" s="55">
        <v>0</v>
      </c>
      <c r="M49" s="55">
        <v>0</v>
      </c>
      <c r="N49" s="55">
        <v>0</v>
      </c>
      <c r="O49" s="123">
        <v>0</v>
      </c>
      <c r="P49" s="124">
        <v>0</v>
      </c>
      <c r="Q49" s="55">
        <v>0</v>
      </c>
      <c r="R49" s="55">
        <v>0</v>
      </c>
      <c r="S49" s="55">
        <v>0</v>
      </c>
      <c r="T49" s="123">
        <v>0</v>
      </c>
      <c r="U49" s="124">
        <v>0</v>
      </c>
      <c r="V49" s="55">
        <v>0</v>
      </c>
      <c r="W49" s="55">
        <v>0</v>
      </c>
      <c r="X49" s="55">
        <v>0</v>
      </c>
      <c r="Y49" s="123">
        <v>0</v>
      </c>
      <c r="Z49" s="124">
        <v>0</v>
      </c>
      <c r="AA49" s="55">
        <v>0</v>
      </c>
      <c r="AB49" s="55">
        <v>0</v>
      </c>
      <c r="AC49" s="55">
        <v>0</v>
      </c>
      <c r="AD49" s="123">
        <v>0</v>
      </c>
      <c r="AE49" s="124">
        <v>0</v>
      </c>
      <c r="AF49" s="55">
        <v>0</v>
      </c>
      <c r="AG49" s="55">
        <v>0</v>
      </c>
      <c r="AH49" s="55">
        <v>0</v>
      </c>
      <c r="AI49" s="123">
        <v>0</v>
      </c>
      <c r="AJ49" s="124">
        <v>0</v>
      </c>
      <c r="AK49" s="55">
        <v>0</v>
      </c>
      <c r="AL49" s="55">
        <v>0</v>
      </c>
      <c r="AM49" s="55">
        <v>0</v>
      </c>
      <c r="AN49" s="123">
        <v>0</v>
      </c>
      <c r="AO49" s="124">
        <v>0</v>
      </c>
      <c r="AP49" s="55">
        <v>0</v>
      </c>
      <c r="AQ49" s="55">
        <v>0</v>
      </c>
      <c r="AR49" s="55">
        <v>0</v>
      </c>
      <c r="AS49" s="123">
        <v>0</v>
      </c>
      <c r="AT49" s="124">
        <v>0</v>
      </c>
      <c r="AU49" s="55">
        <v>0</v>
      </c>
      <c r="AV49" s="55">
        <v>0</v>
      </c>
      <c r="AW49" s="55">
        <v>0</v>
      </c>
      <c r="AX49" s="123">
        <v>0</v>
      </c>
      <c r="AY49" s="124">
        <v>0</v>
      </c>
      <c r="AZ49" s="55">
        <v>0</v>
      </c>
      <c r="BA49" s="55">
        <v>0</v>
      </c>
      <c r="BB49" s="55">
        <v>0</v>
      </c>
      <c r="BC49" s="125">
        <v>0</v>
      </c>
      <c r="BD49" s="124">
        <v>0</v>
      </c>
      <c r="BE49" s="55">
        <v>0</v>
      </c>
      <c r="BF49" s="55">
        <v>0</v>
      </c>
      <c r="BG49" s="55">
        <v>0</v>
      </c>
      <c r="BH49" s="55">
        <v>0</v>
      </c>
    </row>
    <row r="50" spans="1:60" ht="12.95" customHeight="1" x14ac:dyDescent="0.15">
      <c r="A50" s="411"/>
      <c r="B50" s="361"/>
      <c r="C50" s="361"/>
      <c r="D50" s="361"/>
      <c r="E50" s="361" t="s">
        <v>29</v>
      </c>
      <c r="F50" s="361"/>
      <c r="G50" s="361"/>
      <c r="H50" s="361" t="s">
        <v>29</v>
      </c>
      <c r="I50" s="361"/>
      <c r="J50" s="361"/>
      <c r="K50" s="55">
        <v>0</v>
      </c>
      <c r="L50" s="55">
        <v>0</v>
      </c>
      <c r="M50" s="55">
        <v>0</v>
      </c>
      <c r="N50" s="55">
        <v>0</v>
      </c>
      <c r="O50" s="123">
        <v>0</v>
      </c>
      <c r="P50" s="124">
        <v>0</v>
      </c>
      <c r="Q50" s="55">
        <v>0</v>
      </c>
      <c r="R50" s="55">
        <v>0</v>
      </c>
      <c r="S50" s="55">
        <v>0</v>
      </c>
      <c r="T50" s="123">
        <v>0</v>
      </c>
      <c r="U50" s="124">
        <v>0</v>
      </c>
      <c r="V50" s="55">
        <v>0</v>
      </c>
      <c r="W50" s="55">
        <v>0</v>
      </c>
      <c r="X50" s="55">
        <v>0</v>
      </c>
      <c r="Y50" s="123">
        <v>0</v>
      </c>
      <c r="Z50" s="124">
        <v>0</v>
      </c>
      <c r="AA50" s="55">
        <v>0</v>
      </c>
      <c r="AB50" s="55">
        <v>0</v>
      </c>
      <c r="AC50" s="55">
        <v>0</v>
      </c>
      <c r="AD50" s="123">
        <v>0</v>
      </c>
      <c r="AE50" s="124">
        <v>0</v>
      </c>
      <c r="AF50" s="55">
        <v>0</v>
      </c>
      <c r="AG50" s="55">
        <v>0</v>
      </c>
      <c r="AH50" s="55">
        <v>0</v>
      </c>
      <c r="AI50" s="123">
        <v>0</v>
      </c>
      <c r="AJ50" s="124">
        <v>0</v>
      </c>
      <c r="AK50" s="55">
        <v>0</v>
      </c>
      <c r="AL50" s="55">
        <v>0</v>
      </c>
      <c r="AM50" s="55">
        <v>0</v>
      </c>
      <c r="AN50" s="123">
        <v>0</v>
      </c>
      <c r="AO50" s="124">
        <v>0</v>
      </c>
      <c r="AP50" s="55">
        <v>0</v>
      </c>
      <c r="AQ50" s="55">
        <v>0</v>
      </c>
      <c r="AR50" s="55">
        <v>0</v>
      </c>
      <c r="AS50" s="123">
        <v>0</v>
      </c>
      <c r="AT50" s="124">
        <v>0</v>
      </c>
      <c r="AU50" s="55">
        <v>0</v>
      </c>
      <c r="AV50" s="55">
        <v>0</v>
      </c>
      <c r="AW50" s="55">
        <v>0</v>
      </c>
      <c r="AX50" s="123">
        <v>0</v>
      </c>
      <c r="AY50" s="124">
        <v>0</v>
      </c>
      <c r="AZ50" s="55">
        <v>0</v>
      </c>
      <c r="BA50" s="55">
        <v>0</v>
      </c>
      <c r="BB50" s="55">
        <v>0</v>
      </c>
      <c r="BC50" s="125">
        <v>0</v>
      </c>
      <c r="BD50" s="124">
        <v>0</v>
      </c>
      <c r="BE50" s="55">
        <v>0</v>
      </c>
      <c r="BF50" s="55">
        <v>0</v>
      </c>
      <c r="BG50" s="55">
        <v>0</v>
      </c>
      <c r="BH50" s="55">
        <v>0</v>
      </c>
    </row>
    <row r="51" spans="1:60" ht="12.95" customHeight="1" x14ac:dyDescent="0.15">
      <c r="A51" s="411"/>
      <c r="B51" s="361" t="s">
        <v>29</v>
      </c>
      <c r="C51" s="361"/>
      <c r="D51" s="361"/>
      <c r="E51" s="361" t="s">
        <v>29</v>
      </c>
      <c r="F51" s="361"/>
      <c r="G51" s="361"/>
      <c r="H51" s="361" t="s">
        <v>29</v>
      </c>
      <c r="I51" s="361"/>
      <c r="J51" s="361"/>
      <c r="K51" s="55">
        <v>0</v>
      </c>
      <c r="L51" s="55">
        <v>0</v>
      </c>
      <c r="M51" s="55">
        <v>0</v>
      </c>
      <c r="N51" s="55">
        <v>0</v>
      </c>
      <c r="O51" s="123">
        <v>0</v>
      </c>
      <c r="P51" s="124">
        <v>0</v>
      </c>
      <c r="Q51" s="55">
        <v>0</v>
      </c>
      <c r="R51" s="55">
        <v>0</v>
      </c>
      <c r="S51" s="55">
        <v>0</v>
      </c>
      <c r="T51" s="123">
        <v>0</v>
      </c>
      <c r="U51" s="124">
        <v>0</v>
      </c>
      <c r="V51" s="55">
        <v>0</v>
      </c>
      <c r="W51" s="55">
        <v>0</v>
      </c>
      <c r="X51" s="55">
        <v>0</v>
      </c>
      <c r="Y51" s="123">
        <v>0</v>
      </c>
      <c r="Z51" s="124">
        <v>0</v>
      </c>
      <c r="AA51" s="55">
        <v>0</v>
      </c>
      <c r="AB51" s="55">
        <v>0</v>
      </c>
      <c r="AC51" s="55">
        <v>0</v>
      </c>
      <c r="AD51" s="123">
        <v>0</v>
      </c>
      <c r="AE51" s="124">
        <v>0</v>
      </c>
      <c r="AF51" s="55">
        <v>0</v>
      </c>
      <c r="AG51" s="55">
        <v>0</v>
      </c>
      <c r="AH51" s="55">
        <v>0</v>
      </c>
      <c r="AI51" s="123">
        <v>0</v>
      </c>
      <c r="AJ51" s="124">
        <v>0</v>
      </c>
      <c r="AK51" s="55">
        <v>0</v>
      </c>
      <c r="AL51" s="55">
        <v>0</v>
      </c>
      <c r="AM51" s="55">
        <v>0</v>
      </c>
      <c r="AN51" s="123">
        <v>0</v>
      </c>
      <c r="AO51" s="124">
        <v>0</v>
      </c>
      <c r="AP51" s="55">
        <v>0</v>
      </c>
      <c r="AQ51" s="55">
        <v>0</v>
      </c>
      <c r="AR51" s="55">
        <v>0</v>
      </c>
      <c r="AS51" s="123">
        <v>0</v>
      </c>
      <c r="AT51" s="124">
        <v>0</v>
      </c>
      <c r="AU51" s="55">
        <v>0</v>
      </c>
      <c r="AV51" s="55">
        <v>0</v>
      </c>
      <c r="AW51" s="55">
        <v>0</v>
      </c>
      <c r="AX51" s="123">
        <v>0</v>
      </c>
      <c r="AY51" s="124">
        <v>0</v>
      </c>
      <c r="AZ51" s="55">
        <v>0</v>
      </c>
      <c r="BA51" s="55">
        <v>0</v>
      </c>
      <c r="BB51" s="55">
        <v>0</v>
      </c>
      <c r="BC51" s="125">
        <v>0</v>
      </c>
      <c r="BD51" s="124">
        <v>0</v>
      </c>
      <c r="BE51" s="55">
        <v>0</v>
      </c>
      <c r="BF51" s="55">
        <v>0</v>
      </c>
      <c r="BG51" s="55">
        <v>0</v>
      </c>
      <c r="BH51" s="55">
        <v>0</v>
      </c>
    </row>
    <row r="52" spans="1:60" ht="12.95" customHeight="1" x14ac:dyDescent="0.15"/>
    <row r="53" spans="1:60" ht="12.95" customHeight="1" x14ac:dyDescent="0.15">
      <c r="A53" s="54">
        <v>5</v>
      </c>
      <c r="B53" s="361" t="s">
        <v>108</v>
      </c>
      <c r="C53" s="361"/>
      <c r="D53" s="361"/>
      <c r="E53" s="361" t="s">
        <v>109</v>
      </c>
      <c r="F53" s="361"/>
      <c r="G53" s="361"/>
      <c r="H53" s="361" t="s">
        <v>93</v>
      </c>
      <c r="I53" s="361"/>
      <c r="J53" s="361"/>
      <c r="K53" s="35">
        <v>1</v>
      </c>
      <c r="L53" s="413" t="s">
        <v>54</v>
      </c>
      <c r="M53" s="414"/>
      <c r="N53" s="414"/>
      <c r="O53" s="415"/>
      <c r="P53" s="137">
        <v>2</v>
      </c>
      <c r="Q53" s="413" t="s">
        <v>55</v>
      </c>
      <c r="R53" s="414"/>
      <c r="S53" s="414"/>
      <c r="T53" s="415"/>
      <c r="U53" s="137">
        <v>3</v>
      </c>
      <c r="V53" s="413" t="s">
        <v>56</v>
      </c>
      <c r="W53" s="414"/>
      <c r="X53" s="414"/>
      <c r="Y53" s="415"/>
      <c r="Z53" s="137">
        <v>4</v>
      </c>
      <c r="AA53" s="413" t="s">
        <v>57</v>
      </c>
      <c r="AB53" s="414"/>
      <c r="AC53" s="414"/>
      <c r="AD53" s="415"/>
      <c r="AE53" s="137">
        <v>5</v>
      </c>
      <c r="AF53" s="413" t="s">
        <v>58</v>
      </c>
      <c r="AG53" s="414"/>
      <c r="AH53" s="414"/>
      <c r="AI53" s="415"/>
      <c r="AJ53" s="137">
        <v>6</v>
      </c>
      <c r="AK53" s="413" t="s">
        <v>134</v>
      </c>
      <c r="AL53" s="414"/>
      <c r="AM53" s="414"/>
      <c r="AN53" s="415"/>
      <c r="AO53" s="137">
        <v>7</v>
      </c>
      <c r="AP53" s="413" t="s">
        <v>135</v>
      </c>
      <c r="AQ53" s="414"/>
      <c r="AR53" s="414"/>
      <c r="AS53" s="415"/>
      <c r="AT53" s="137">
        <v>8</v>
      </c>
      <c r="AU53" s="413" t="s">
        <v>61</v>
      </c>
      <c r="AV53" s="414"/>
      <c r="AW53" s="414"/>
      <c r="AX53" s="415"/>
      <c r="AY53" s="137">
        <v>9</v>
      </c>
      <c r="AZ53" s="413" t="s">
        <v>62</v>
      </c>
      <c r="BA53" s="414"/>
      <c r="BB53" s="414"/>
      <c r="BC53" s="417"/>
      <c r="BD53" s="414" t="s">
        <v>50</v>
      </c>
      <c r="BE53" s="414"/>
      <c r="BF53" s="414"/>
      <c r="BG53" s="414"/>
      <c r="BH53" s="416"/>
    </row>
    <row r="54" spans="1:60" ht="12.95" customHeight="1" thickBot="1" x14ac:dyDescent="0.2">
      <c r="A54" s="418" t="s">
        <v>119</v>
      </c>
      <c r="B54" s="412"/>
      <c r="C54" s="412"/>
      <c r="D54" s="412"/>
      <c r="E54" s="412"/>
      <c r="F54" s="412"/>
      <c r="G54" s="412"/>
      <c r="H54" s="412"/>
      <c r="I54" s="412"/>
      <c r="J54" s="412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18"/>
      <c r="B55" s="378" t="s">
        <v>29</v>
      </c>
      <c r="C55" s="378"/>
      <c r="D55" s="378"/>
      <c r="E55" s="378"/>
      <c r="F55" s="378"/>
      <c r="G55" s="378"/>
      <c r="H55" s="378"/>
      <c r="I55" s="378"/>
      <c r="J55" s="378"/>
      <c r="K55" s="68">
        <v>0</v>
      </c>
      <c r="L55" s="68">
        <v>0</v>
      </c>
      <c r="M55" s="68">
        <v>0</v>
      </c>
      <c r="N55" s="68">
        <v>0</v>
      </c>
      <c r="O55" s="119">
        <v>0</v>
      </c>
      <c r="P55" s="120">
        <v>0</v>
      </c>
      <c r="Q55" s="68">
        <v>0</v>
      </c>
      <c r="R55" s="68">
        <v>0</v>
      </c>
      <c r="S55" s="68">
        <v>0</v>
      </c>
      <c r="T55" s="119">
        <v>0</v>
      </c>
      <c r="U55" s="120">
        <v>0</v>
      </c>
      <c r="V55" s="68">
        <v>0</v>
      </c>
      <c r="W55" s="68">
        <v>0</v>
      </c>
      <c r="X55" s="68">
        <v>0</v>
      </c>
      <c r="Y55" s="119">
        <v>0</v>
      </c>
      <c r="Z55" s="120">
        <v>0</v>
      </c>
      <c r="AA55" s="68">
        <v>0</v>
      </c>
      <c r="AB55" s="68">
        <v>0</v>
      </c>
      <c r="AC55" s="68">
        <v>0</v>
      </c>
      <c r="AD55" s="119">
        <v>0</v>
      </c>
      <c r="AE55" s="120">
        <v>0</v>
      </c>
      <c r="AF55" s="68">
        <v>0</v>
      </c>
      <c r="AG55" s="68">
        <v>0</v>
      </c>
      <c r="AH55" s="68">
        <v>0</v>
      </c>
      <c r="AI55" s="119">
        <v>0</v>
      </c>
      <c r="AJ55" s="120">
        <v>0</v>
      </c>
      <c r="AK55" s="68">
        <v>0</v>
      </c>
      <c r="AL55" s="68">
        <v>0</v>
      </c>
      <c r="AM55" s="68">
        <v>0</v>
      </c>
      <c r="AN55" s="119">
        <v>0</v>
      </c>
      <c r="AO55" s="120">
        <v>0</v>
      </c>
      <c r="AP55" s="68">
        <v>0</v>
      </c>
      <c r="AQ55" s="68">
        <v>0</v>
      </c>
      <c r="AR55" s="68">
        <v>0</v>
      </c>
      <c r="AS55" s="119">
        <v>0</v>
      </c>
      <c r="AT55" s="120">
        <v>0</v>
      </c>
      <c r="AU55" s="68">
        <v>0</v>
      </c>
      <c r="AV55" s="68">
        <v>0</v>
      </c>
      <c r="AW55" s="68">
        <v>0</v>
      </c>
      <c r="AX55" s="119">
        <v>0</v>
      </c>
      <c r="AY55" s="120">
        <v>0</v>
      </c>
      <c r="AZ55" s="68">
        <v>0</v>
      </c>
      <c r="BA55" s="68">
        <v>0</v>
      </c>
      <c r="BB55" s="68">
        <v>0</v>
      </c>
      <c r="BC55" s="121">
        <v>0</v>
      </c>
      <c r="BD55" s="120">
        <v>0</v>
      </c>
      <c r="BE55" s="68">
        <v>0</v>
      </c>
      <c r="BF55" s="68">
        <v>0</v>
      </c>
      <c r="BG55" s="68">
        <v>0</v>
      </c>
      <c r="BH55" s="68">
        <v>0</v>
      </c>
    </row>
    <row r="56" spans="1:60" ht="12.95" customHeight="1" x14ac:dyDescent="0.15">
      <c r="A56" s="418"/>
      <c r="B56" s="361"/>
      <c r="C56" s="361"/>
      <c r="D56" s="361"/>
      <c r="E56" s="361" t="s">
        <v>29</v>
      </c>
      <c r="F56" s="361"/>
      <c r="G56" s="361"/>
      <c r="H56" s="361"/>
      <c r="I56" s="361"/>
      <c r="J56" s="361"/>
      <c r="K56" s="55">
        <v>0</v>
      </c>
      <c r="L56" s="122">
        <v>0</v>
      </c>
      <c r="M56" s="55">
        <v>0</v>
      </c>
      <c r="N56" s="55">
        <v>0</v>
      </c>
      <c r="O56" s="123">
        <v>0</v>
      </c>
      <c r="P56" s="124">
        <v>0</v>
      </c>
      <c r="Q56" s="55">
        <v>0</v>
      </c>
      <c r="R56" s="55">
        <v>0</v>
      </c>
      <c r="S56" s="55">
        <v>0</v>
      </c>
      <c r="T56" s="123">
        <v>0</v>
      </c>
      <c r="U56" s="124">
        <v>0</v>
      </c>
      <c r="V56" s="55">
        <v>0</v>
      </c>
      <c r="W56" s="55">
        <v>0</v>
      </c>
      <c r="X56" s="55">
        <v>0</v>
      </c>
      <c r="Y56" s="123">
        <v>0</v>
      </c>
      <c r="Z56" s="124">
        <v>0</v>
      </c>
      <c r="AA56" s="55">
        <v>0</v>
      </c>
      <c r="AB56" s="55">
        <v>0</v>
      </c>
      <c r="AC56" s="55">
        <v>0</v>
      </c>
      <c r="AD56" s="123">
        <v>0</v>
      </c>
      <c r="AE56" s="124">
        <v>0</v>
      </c>
      <c r="AF56" s="55">
        <v>0</v>
      </c>
      <c r="AG56" s="55">
        <v>0</v>
      </c>
      <c r="AH56" s="55">
        <v>0</v>
      </c>
      <c r="AI56" s="123">
        <v>0</v>
      </c>
      <c r="AJ56" s="124">
        <v>0</v>
      </c>
      <c r="AK56" s="55">
        <v>0</v>
      </c>
      <c r="AL56" s="55">
        <v>0</v>
      </c>
      <c r="AM56" s="55">
        <v>0</v>
      </c>
      <c r="AN56" s="123">
        <v>0</v>
      </c>
      <c r="AO56" s="124">
        <v>0</v>
      </c>
      <c r="AP56" s="55">
        <v>0</v>
      </c>
      <c r="AQ56" s="55">
        <v>0</v>
      </c>
      <c r="AR56" s="55">
        <v>0</v>
      </c>
      <c r="AS56" s="123">
        <v>0</v>
      </c>
      <c r="AT56" s="124">
        <v>0</v>
      </c>
      <c r="AU56" s="55">
        <v>0</v>
      </c>
      <c r="AV56" s="55">
        <v>0</v>
      </c>
      <c r="AW56" s="55">
        <v>0</v>
      </c>
      <c r="AX56" s="123">
        <v>0</v>
      </c>
      <c r="AY56" s="124">
        <v>0</v>
      </c>
      <c r="AZ56" s="55">
        <v>0</v>
      </c>
      <c r="BA56" s="55">
        <v>0</v>
      </c>
      <c r="BB56" s="55">
        <v>0</v>
      </c>
      <c r="BC56" s="125">
        <v>0</v>
      </c>
      <c r="BD56" s="124">
        <v>0</v>
      </c>
      <c r="BE56" s="55">
        <v>0</v>
      </c>
      <c r="BF56" s="55">
        <v>0</v>
      </c>
      <c r="BG56" s="55">
        <v>0</v>
      </c>
      <c r="BH56" s="55">
        <v>0</v>
      </c>
    </row>
    <row r="57" spans="1:60" ht="12.95" customHeight="1" x14ac:dyDescent="0.15">
      <c r="A57" s="418"/>
      <c r="B57" s="361"/>
      <c r="C57" s="361"/>
      <c r="D57" s="361"/>
      <c r="E57" s="361"/>
      <c r="F57" s="361"/>
      <c r="G57" s="361"/>
      <c r="H57" s="361" t="s">
        <v>29</v>
      </c>
      <c r="I57" s="361"/>
      <c r="J57" s="361"/>
      <c r="K57" s="55">
        <v>0</v>
      </c>
      <c r="L57" s="55">
        <v>0</v>
      </c>
      <c r="M57" s="55">
        <v>0</v>
      </c>
      <c r="N57" s="55">
        <v>0</v>
      </c>
      <c r="O57" s="123">
        <v>0</v>
      </c>
      <c r="P57" s="124">
        <v>0</v>
      </c>
      <c r="Q57" s="55">
        <v>0</v>
      </c>
      <c r="R57" s="55">
        <v>0</v>
      </c>
      <c r="S57" s="55">
        <v>0</v>
      </c>
      <c r="T57" s="123">
        <v>0</v>
      </c>
      <c r="U57" s="124">
        <v>0</v>
      </c>
      <c r="V57" s="55">
        <v>0</v>
      </c>
      <c r="W57" s="55">
        <v>0</v>
      </c>
      <c r="X57" s="55">
        <v>0</v>
      </c>
      <c r="Y57" s="123">
        <v>0</v>
      </c>
      <c r="Z57" s="124">
        <v>0</v>
      </c>
      <c r="AA57" s="55">
        <v>0</v>
      </c>
      <c r="AB57" s="55">
        <v>0</v>
      </c>
      <c r="AC57" s="55">
        <v>0</v>
      </c>
      <c r="AD57" s="123">
        <v>0</v>
      </c>
      <c r="AE57" s="124">
        <v>0</v>
      </c>
      <c r="AF57" s="55">
        <v>0</v>
      </c>
      <c r="AG57" s="55">
        <v>0</v>
      </c>
      <c r="AH57" s="55">
        <v>0</v>
      </c>
      <c r="AI57" s="123">
        <v>0</v>
      </c>
      <c r="AJ57" s="124">
        <v>0</v>
      </c>
      <c r="AK57" s="55">
        <v>0</v>
      </c>
      <c r="AL57" s="55">
        <v>0</v>
      </c>
      <c r="AM57" s="55">
        <v>0</v>
      </c>
      <c r="AN57" s="123">
        <v>0</v>
      </c>
      <c r="AO57" s="124">
        <v>0</v>
      </c>
      <c r="AP57" s="55">
        <v>0</v>
      </c>
      <c r="AQ57" s="55">
        <v>0</v>
      </c>
      <c r="AR57" s="55">
        <v>0</v>
      </c>
      <c r="AS57" s="123">
        <v>0</v>
      </c>
      <c r="AT57" s="124">
        <v>0</v>
      </c>
      <c r="AU57" s="55">
        <v>0</v>
      </c>
      <c r="AV57" s="55">
        <v>0</v>
      </c>
      <c r="AW57" s="55">
        <v>0</v>
      </c>
      <c r="AX57" s="123">
        <v>0</v>
      </c>
      <c r="AY57" s="124">
        <v>0</v>
      </c>
      <c r="AZ57" s="55">
        <v>0</v>
      </c>
      <c r="BA57" s="55">
        <v>0</v>
      </c>
      <c r="BB57" s="55">
        <v>0</v>
      </c>
      <c r="BC57" s="125">
        <v>0</v>
      </c>
      <c r="BD57" s="124">
        <v>0</v>
      </c>
      <c r="BE57" s="55">
        <v>0</v>
      </c>
      <c r="BF57" s="55">
        <v>0</v>
      </c>
      <c r="BG57" s="55">
        <v>0</v>
      </c>
      <c r="BH57" s="55">
        <v>0</v>
      </c>
    </row>
    <row r="58" spans="1:60" ht="12.95" customHeight="1" x14ac:dyDescent="0.15">
      <c r="A58" s="418"/>
      <c r="B58" s="361" t="s">
        <v>29</v>
      </c>
      <c r="C58" s="361"/>
      <c r="D58" s="361"/>
      <c r="E58" s="361" t="s">
        <v>29</v>
      </c>
      <c r="F58" s="361"/>
      <c r="G58" s="361"/>
      <c r="H58" s="361"/>
      <c r="I58" s="361"/>
      <c r="J58" s="361"/>
      <c r="K58" s="55">
        <v>0</v>
      </c>
      <c r="L58" s="55">
        <v>0</v>
      </c>
      <c r="M58" s="55">
        <v>0</v>
      </c>
      <c r="N58" s="55">
        <v>0</v>
      </c>
      <c r="O58" s="123">
        <v>0</v>
      </c>
      <c r="P58" s="124">
        <v>0</v>
      </c>
      <c r="Q58" s="55">
        <v>0</v>
      </c>
      <c r="R58" s="55">
        <v>0</v>
      </c>
      <c r="S58" s="55">
        <v>0</v>
      </c>
      <c r="T58" s="123">
        <v>0</v>
      </c>
      <c r="U58" s="124">
        <v>0</v>
      </c>
      <c r="V58" s="55">
        <v>0</v>
      </c>
      <c r="W58" s="55">
        <v>0</v>
      </c>
      <c r="X58" s="55">
        <v>0</v>
      </c>
      <c r="Y58" s="123">
        <v>0</v>
      </c>
      <c r="Z58" s="124">
        <v>0</v>
      </c>
      <c r="AA58" s="55">
        <v>0</v>
      </c>
      <c r="AB58" s="55">
        <v>0</v>
      </c>
      <c r="AC58" s="55">
        <v>0</v>
      </c>
      <c r="AD58" s="123">
        <v>0</v>
      </c>
      <c r="AE58" s="124">
        <v>0</v>
      </c>
      <c r="AF58" s="55">
        <v>0</v>
      </c>
      <c r="AG58" s="55">
        <v>0</v>
      </c>
      <c r="AH58" s="55">
        <v>0</v>
      </c>
      <c r="AI58" s="123">
        <v>0</v>
      </c>
      <c r="AJ58" s="124">
        <v>0</v>
      </c>
      <c r="AK58" s="55">
        <v>0</v>
      </c>
      <c r="AL58" s="55">
        <v>0</v>
      </c>
      <c r="AM58" s="55">
        <v>0</v>
      </c>
      <c r="AN58" s="123">
        <v>0</v>
      </c>
      <c r="AO58" s="124">
        <v>0</v>
      </c>
      <c r="AP58" s="55">
        <v>0</v>
      </c>
      <c r="AQ58" s="55">
        <v>0</v>
      </c>
      <c r="AR58" s="55">
        <v>0</v>
      </c>
      <c r="AS58" s="123">
        <v>0</v>
      </c>
      <c r="AT58" s="124">
        <v>0</v>
      </c>
      <c r="AU58" s="55">
        <v>0</v>
      </c>
      <c r="AV58" s="55">
        <v>0</v>
      </c>
      <c r="AW58" s="55">
        <v>0</v>
      </c>
      <c r="AX58" s="123">
        <v>0</v>
      </c>
      <c r="AY58" s="124">
        <v>0</v>
      </c>
      <c r="AZ58" s="55">
        <v>0</v>
      </c>
      <c r="BA58" s="55">
        <v>0</v>
      </c>
      <c r="BB58" s="55">
        <v>0</v>
      </c>
      <c r="BC58" s="125">
        <v>0</v>
      </c>
      <c r="BD58" s="124">
        <v>0</v>
      </c>
      <c r="BE58" s="55">
        <v>0</v>
      </c>
      <c r="BF58" s="55">
        <v>0</v>
      </c>
      <c r="BG58" s="55">
        <v>0</v>
      </c>
      <c r="BH58" s="55">
        <v>0</v>
      </c>
    </row>
    <row r="59" spans="1:60" ht="12.95" customHeight="1" x14ac:dyDescent="0.15">
      <c r="A59" s="418"/>
      <c r="B59" s="361" t="s">
        <v>29</v>
      </c>
      <c r="C59" s="361"/>
      <c r="D59" s="361"/>
      <c r="E59" s="361"/>
      <c r="F59" s="361"/>
      <c r="G59" s="361"/>
      <c r="H59" s="361" t="s">
        <v>29</v>
      </c>
      <c r="I59" s="361"/>
      <c r="J59" s="361"/>
      <c r="K59" s="55">
        <v>0</v>
      </c>
      <c r="L59" s="55">
        <v>0</v>
      </c>
      <c r="M59" s="55">
        <v>0</v>
      </c>
      <c r="N59" s="55">
        <v>0</v>
      </c>
      <c r="O59" s="123">
        <v>0</v>
      </c>
      <c r="P59" s="124">
        <v>0</v>
      </c>
      <c r="Q59" s="55">
        <v>0</v>
      </c>
      <c r="R59" s="55">
        <v>0</v>
      </c>
      <c r="S59" s="55">
        <v>0</v>
      </c>
      <c r="T59" s="123">
        <v>0</v>
      </c>
      <c r="U59" s="124">
        <v>0</v>
      </c>
      <c r="V59" s="55">
        <v>0</v>
      </c>
      <c r="W59" s="55">
        <v>0</v>
      </c>
      <c r="X59" s="55">
        <v>0</v>
      </c>
      <c r="Y59" s="123">
        <v>0</v>
      </c>
      <c r="Z59" s="124">
        <v>0</v>
      </c>
      <c r="AA59" s="55">
        <v>0</v>
      </c>
      <c r="AB59" s="55">
        <v>0</v>
      </c>
      <c r="AC59" s="55">
        <v>0</v>
      </c>
      <c r="AD59" s="123">
        <v>0</v>
      </c>
      <c r="AE59" s="124">
        <v>0</v>
      </c>
      <c r="AF59" s="55">
        <v>0</v>
      </c>
      <c r="AG59" s="55">
        <v>0</v>
      </c>
      <c r="AH59" s="55">
        <v>0</v>
      </c>
      <c r="AI59" s="123">
        <v>0</v>
      </c>
      <c r="AJ59" s="124">
        <v>0</v>
      </c>
      <c r="AK59" s="55">
        <v>0</v>
      </c>
      <c r="AL59" s="55">
        <v>0</v>
      </c>
      <c r="AM59" s="55">
        <v>0</v>
      </c>
      <c r="AN59" s="123">
        <v>0</v>
      </c>
      <c r="AO59" s="124">
        <v>0</v>
      </c>
      <c r="AP59" s="55">
        <v>0</v>
      </c>
      <c r="AQ59" s="55">
        <v>0</v>
      </c>
      <c r="AR59" s="55">
        <v>0</v>
      </c>
      <c r="AS59" s="123">
        <v>0</v>
      </c>
      <c r="AT59" s="124">
        <v>0</v>
      </c>
      <c r="AU59" s="55">
        <v>0</v>
      </c>
      <c r="AV59" s="55">
        <v>0</v>
      </c>
      <c r="AW59" s="55">
        <v>0</v>
      </c>
      <c r="AX59" s="123">
        <v>0</v>
      </c>
      <c r="AY59" s="124">
        <v>0</v>
      </c>
      <c r="AZ59" s="55">
        <v>0</v>
      </c>
      <c r="BA59" s="55">
        <v>0</v>
      </c>
      <c r="BB59" s="55">
        <v>0</v>
      </c>
      <c r="BC59" s="125">
        <v>0</v>
      </c>
      <c r="BD59" s="124">
        <v>0</v>
      </c>
      <c r="BE59" s="55">
        <v>0</v>
      </c>
      <c r="BF59" s="55">
        <v>0</v>
      </c>
      <c r="BG59" s="55">
        <v>0</v>
      </c>
      <c r="BH59" s="55">
        <v>0</v>
      </c>
    </row>
    <row r="60" spans="1:60" ht="12.95" customHeight="1" x14ac:dyDescent="0.15">
      <c r="A60" s="418"/>
      <c r="B60" s="361"/>
      <c r="C60" s="361"/>
      <c r="D60" s="361"/>
      <c r="E60" s="361" t="s">
        <v>29</v>
      </c>
      <c r="F60" s="361"/>
      <c r="G60" s="361"/>
      <c r="H60" s="361" t="s">
        <v>29</v>
      </c>
      <c r="I60" s="361"/>
      <c r="J60" s="361"/>
      <c r="K60" s="55">
        <v>0</v>
      </c>
      <c r="L60" s="55">
        <v>0</v>
      </c>
      <c r="M60" s="55">
        <v>0</v>
      </c>
      <c r="N60" s="55">
        <v>0</v>
      </c>
      <c r="O60" s="123">
        <v>0</v>
      </c>
      <c r="P60" s="124">
        <v>0</v>
      </c>
      <c r="Q60" s="55">
        <v>0</v>
      </c>
      <c r="R60" s="55">
        <v>0</v>
      </c>
      <c r="S60" s="55">
        <v>0</v>
      </c>
      <c r="T60" s="123">
        <v>0</v>
      </c>
      <c r="U60" s="124">
        <v>0</v>
      </c>
      <c r="V60" s="55">
        <v>0</v>
      </c>
      <c r="W60" s="55">
        <v>0</v>
      </c>
      <c r="X60" s="55">
        <v>0</v>
      </c>
      <c r="Y60" s="123">
        <v>0</v>
      </c>
      <c r="Z60" s="124">
        <v>0</v>
      </c>
      <c r="AA60" s="55">
        <v>0</v>
      </c>
      <c r="AB60" s="55">
        <v>0</v>
      </c>
      <c r="AC60" s="55">
        <v>0</v>
      </c>
      <c r="AD60" s="123">
        <v>0</v>
      </c>
      <c r="AE60" s="124">
        <v>0</v>
      </c>
      <c r="AF60" s="55">
        <v>0</v>
      </c>
      <c r="AG60" s="55">
        <v>0</v>
      </c>
      <c r="AH60" s="55">
        <v>0</v>
      </c>
      <c r="AI60" s="123">
        <v>0</v>
      </c>
      <c r="AJ60" s="124">
        <v>0</v>
      </c>
      <c r="AK60" s="55">
        <v>0</v>
      </c>
      <c r="AL60" s="55">
        <v>0</v>
      </c>
      <c r="AM60" s="55">
        <v>0</v>
      </c>
      <c r="AN60" s="123">
        <v>0</v>
      </c>
      <c r="AO60" s="124">
        <v>0</v>
      </c>
      <c r="AP60" s="55">
        <v>0</v>
      </c>
      <c r="AQ60" s="55">
        <v>0</v>
      </c>
      <c r="AR60" s="55">
        <v>0</v>
      </c>
      <c r="AS60" s="123">
        <v>0</v>
      </c>
      <c r="AT60" s="124">
        <v>0</v>
      </c>
      <c r="AU60" s="55">
        <v>0</v>
      </c>
      <c r="AV60" s="55">
        <v>0</v>
      </c>
      <c r="AW60" s="55">
        <v>0</v>
      </c>
      <c r="AX60" s="123">
        <v>0</v>
      </c>
      <c r="AY60" s="124">
        <v>0</v>
      </c>
      <c r="AZ60" s="55">
        <v>0</v>
      </c>
      <c r="BA60" s="55">
        <v>0</v>
      </c>
      <c r="BB60" s="55">
        <v>0</v>
      </c>
      <c r="BC60" s="125">
        <v>0</v>
      </c>
      <c r="BD60" s="124">
        <v>0</v>
      </c>
      <c r="BE60" s="55">
        <v>0</v>
      </c>
      <c r="BF60" s="55">
        <v>0</v>
      </c>
      <c r="BG60" s="55">
        <v>0</v>
      </c>
      <c r="BH60" s="55">
        <v>0</v>
      </c>
    </row>
    <row r="61" spans="1:60" ht="12.95" customHeight="1" x14ac:dyDescent="0.15">
      <c r="A61" s="418"/>
      <c r="B61" s="361" t="s">
        <v>29</v>
      </c>
      <c r="C61" s="361"/>
      <c r="D61" s="361"/>
      <c r="E61" s="361" t="s">
        <v>29</v>
      </c>
      <c r="F61" s="361"/>
      <c r="G61" s="361"/>
      <c r="H61" s="361" t="s">
        <v>29</v>
      </c>
      <c r="I61" s="361"/>
      <c r="J61" s="361"/>
      <c r="K61" s="55">
        <v>0</v>
      </c>
      <c r="L61" s="55">
        <v>0</v>
      </c>
      <c r="M61" s="55">
        <v>0</v>
      </c>
      <c r="N61" s="55">
        <v>0</v>
      </c>
      <c r="O61" s="123">
        <v>0</v>
      </c>
      <c r="P61" s="124">
        <v>0</v>
      </c>
      <c r="Q61" s="55">
        <v>0</v>
      </c>
      <c r="R61" s="55">
        <v>0</v>
      </c>
      <c r="S61" s="55">
        <v>0</v>
      </c>
      <c r="T61" s="123">
        <v>0</v>
      </c>
      <c r="U61" s="124">
        <v>0</v>
      </c>
      <c r="V61" s="55">
        <v>0</v>
      </c>
      <c r="W61" s="55">
        <v>0</v>
      </c>
      <c r="X61" s="55">
        <v>0</v>
      </c>
      <c r="Y61" s="123">
        <v>0</v>
      </c>
      <c r="Z61" s="124">
        <v>0</v>
      </c>
      <c r="AA61" s="55">
        <v>0</v>
      </c>
      <c r="AB61" s="55">
        <v>0</v>
      </c>
      <c r="AC61" s="55">
        <v>0</v>
      </c>
      <c r="AD61" s="123">
        <v>0</v>
      </c>
      <c r="AE61" s="124">
        <v>0</v>
      </c>
      <c r="AF61" s="55">
        <v>0</v>
      </c>
      <c r="AG61" s="55">
        <v>0</v>
      </c>
      <c r="AH61" s="55">
        <v>0</v>
      </c>
      <c r="AI61" s="123">
        <v>0</v>
      </c>
      <c r="AJ61" s="124">
        <v>0</v>
      </c>
      <c r="AK61" s="55">
        <v>0</v>
      </c>
      <c r="AL61" s="55">
        <v>0</v>
      </c>
      <c r="AM61" s="55">
        <v>0</v>
      </c>
      <c r="AN61" s="123">
        <v>0</v>
      </c>
      <c r="AO61" s="124">
        <v>0</v>
      </c>
      <c r="AP61" s="55">
        <v>0</v>
      </c>
      <c r="AQ61" s="55">
        <v>0</v>
      </c>
      <c r="AR61" s="55">
        <v>0</v>
      </c>
      <c r="AS61" s="123">
        <v>0</v>
      </c>
      <c r="AT61" s="124">
        <v>0</v>
      </c>
      <c r="AU61" s="55">
        <v>0</v>
      </c>
      <c r="AV61" s="55">
        <v>0</v>
      </c>
      <c r="AW61" s="55">
        <v>0</v>
      </c>
      <c r="AX61" s="123">
        <v>0</v>
      </c>
      <c r="AY61" s="124">
        <v>0</v>
      </c>
      <c r="AZ61" s="55">
        <v>0</v>
      </c>
      <c r="BA61" s="55">
        <v>0</v>
      </c>
      <c r="BB61" s="55">
        <v>0</v>
      </c>
      <c r="BC61" s="125">
        <v>0</v>
      </c>
      <c r="BD61" s="124">
        <v>0</v>
      </c>
      <c r="BE61" s="55">
        <v>0</v>
      </c>
      <c r="BF61" s="55">
        <v>0</v>
      </c>
      <c r="BG61" s="55">
        <v>0</v>
      </c>
      <c r="BH61" s="55">
        <v>0</v>
      </c>
    </row>
    <row r="62" spans="1:60" ht="12.95" customHeight="1" x14ac:dyDescent="0.15"/>
    <row r="63" spans="1:60" ht="12.95" customHeight="1" x14ac:dyDescent="0.15">
      <c r="A63" s="54">
        <v>6</v>
      </c>
      <c r="B63" s="361" t="s">
        <v>108</v>
      </c>
      <c r="C63" s="361"/>
      <c r="D63" s="361"/>
      <c r="E63" s="361" t="s">
        <v>109</v>
      </c>
      <c r="F63" s="361"/>
      <c r="G63" s="361"/>
      <c r="H63" s="361" t="s">
        <v>93</v>
      </c>
      <c r="I63" s="361"/>
      <c r="J63" s="361"/>
      <c r="K63" s="35">
        <v>1</v>
      </c>
      <c r="L63" s="413" t="s">
        <v>54</v>
      </c>
      <c r="M63" s="414"/>
      <c r="N63" s="414"/>
      <c r="O63" s="415"/>
      <c r="P63" s="137">
        <v>2</v>
      </c>
      <c r="Q63" s="413" t="s">
        <v>55</v>
      </c>
      <c r="R63" s="414"/>
      <c r="S63" s="414"/>
      <c r="T63" s="415"/>
      <c r="U63" s="137">
        <v>3</v>
      </c>
      <c r="V63" s="413" t="s">
        <v>56</v>
      </c>
      <c r="W63" s="414"/>
      <c r="X63" s="414"/>
      <c r="Y63" s="415"/>
      <c r="Z63" s="137">
        <v>4</v>
      </c>
      <c r="AA63" s="413" t="s">
        <v>57</v>
      </c>
      <c r="AB63" s="414"/>
      <c r="AC63" s="414"/>
      <c r="AD63" s="415"/>
      <c r="AE63" s="137">
        <v>5</v>
      </c>
      <c r="AF63" s="413" t="s">
        <v>58</v>
      </c>
      <c r="AG63" s="414"/>
      <c r="AH63" s="414"/>
      <c r="AI63" s="415"/>
      <c r="AJ63" s="137">
        <v>6</v>
      </c>
      <c r="AK63" s="413" t="s">
        <v>134</v>
      </c>
      <c r="AL63" s="414"/>
      <c r="AM63" s="414"/>
      <c r="AN63" s="415"/>
      <c r="AO63" s="137">
        <v>7</v>
      </c>
      <c r="AP63" s="413" t="s">
        <v>135</v>
      </c>
      <c r="AQ63" s="414"/>
      <c r="AR63" s="414"/>
      <c r="AS63" s="415"/>
      <c r="AT63" s="137">
        <v>8</v>
      </c>
      <c r="AU63" s="413" t="s">
        <v>61</v>
      </c>
      <c r="AV63" s="414"/>
      <c r="AW63" s="414"/>
      <c r="AX63" s="415"/>
      <c r="AY63" s="137">
        <v>9</v>
      </c>
      <c r="AZ63" s="413" t="s">
        <v>62</v>
      </c>
      <c r="BA63" s="414"/>
      <c r="BB63" s="414"/>
      <c r="BC63" s="417"/>
      <c r="BD63" s="414" t="s">
        <v>50</v>
      </c>
      <c r="BE63" s="414"/>
      <c r="BF63" s="414"/>
      <c r="BG63" s="414"/>
      <c r="BH63" s="416"/>
    </row>
    <row r="64" spans="1:60" ht="12.95" customHeight="1" thickBot="1" x14ac:dyDescent="0.2">
      <c r="A64" s="370" t="s">
        <v>120</v>
      </c>
      <c r="B64" s="412"/>
      <c r="C64" s="412"/>
      <c r="D64" s="412"/>
      <c r="E64" s="412"/>
      <c r="F64" s="412"/>
      <c r="G64" s="412"/>
      <c r="H64" s="412"/>
      <c r="I64" s="412"/>
      <c r="J64" s="412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71"/>
      <c r="B65" s="378" t="s">
        <v>29</v>
      </c>
      <c r="C65" s="378"/>
      <c r="D65" s="378"/>
      <c r="E65" s="378"/>
      <c r="F65" s="378"/>
      <c r="G65" s="378"/>
      <c r="H65" s="378"/>
      <c r="I65" s="378"/>
      <c r="J65" s="378"/>
      <c r="K65" s="68">
        <v>0</v>
      </c>
      <c r="L65" s="68">
        <v>0</v>
      </c>
      <c r="M65" s="68">
        <v>0</v>
      </c>
      <c r="N65" s="68">
        <v>0</v>
      </c>
      <c r="O65" s="119">
        <v>0</v>
      </c>
      <c r="P65" s="120">
        <v>0</v>
      </c>
      <c r="Q65" s="68">
        <v>0</v>
      </c>
      <c r="R65" s="68">
        <v>0</v>
      </c>
      <c r="S65" s="68">
        <v>0</v>
      </c>
      <c r="T65" s="119">
        <v>0</v>
      </c>
      <c r="U65" s="120">
        <v>0</v>
      </c>
      <c r="V65" s="68">
        <v>0</v>
      </c>
      <c r="W65" s="68">
        <v>0</v>
      </c>
      <c r="X65" s="68">
        <v>0</v>
      </c>
      <c r="Y65" s="119">
        <v>0</v>
      </c>
      <c r="Z65" s="120">
        <v>0</v>
      </c>
      <c r="AA65" s="68">
        <v>0</v>
      </c>
      <c r="AB65" s="68">
        <v>0</v>
      </c>
      <c r="AC65" s="68">
        <v>0</v>
      </c>
      <c r="AD65" s="119">
        <v>0</v>
      </c>
      <c r="AE65" s="120">
        <v>0</v>
      </c>
      <c r="AF65" s="68">
        <v>0</v>
      </c>
      <c r="AG65" s="68">
        <v>0</v>
      </c>
      <c r="AH65" s="68">
        <v>0</v>
      </c>
      <c r="AI65" s="119">
        <v>0</v>
      </c>
      <c r="AJ65" s="120">
        <v>0</v>
      </c>
      <c r="AK65" s="68">
        <v>0</v>
      </c>
      <c r="AL65" s="68">
        <v>0</v>
      </c>
      <c r="AM65" s="68">
        <v>0</v>
      </c>
      <c r="AN65" s="119">
        <v>0</v>
      </c>
      <c r="AO65" s="120">
        <v>0</v>
      </c>
      <c r="AP65" s="68">
        <v>0</v>
      </c>
      <c r="AQ65" s="68">
        <v>0</v>
      </c>
      <c r="AR65" s="68">
        <v>0</v>
      </c>
      <c r="AS65" s="119">
        <v>0</v>
      </c>
      <c r="AT65" s="120">
        <v>0</v>
      </c>
      <c r="AU65" s="68">
        <v>0</v>
      </c>
      <c r="AV65" s="68">
        <v>0</v>
      </c>
      <c r="AW65" s="68">
        <v>0</v>
      </c>
      <c r="AX65" s="119">
        <v>0</v>
      </c>
      <c r="AY65" s="120">
        <v>0</v>
      </c>
      <c r="AZ65" s="68">
        <v>0</v>
      </c>
      <c r="BA65" s="68">
        <v>0</v>
      </c>
      <c r="BB65" s="68">
        <v>0</v>
      </c>
      <c r="BC65" s="121">
        <v>0</v>
      </c>
      <c r="BD65" s="120">
        <v>0</v>
      </c>
      <c r="BE65" s="68">
        <v>0</v>
      </c>
      <c r="BF65" s="68">
        <v>0</v>
      </c>
      <c r="BG65" s="68">
        <v>0</v>
      </c>
      <c r="BH65" s="68">
        <v>0</v>
      </c>
    </row>
    <row r="66" spans="1:60" ht="12.95" customHeight="1" x14ac:dyDescent="0.15">
      <c r="A66" s="371"/>
      <c r="B66" s="361"/>
      <c r="C66" s="361"/>
      <c r="D66" s="361"/>
      <c r="E66" s="361" t="s">
        <v>29</v>
      </c>
      <c r="F66" s="361"/>
      <c r="G66" s="361"/>
      <c r="H66" s="361"/>
      <c r="I66" s="361"/>
      <c r="J66" s="361"/>
      <c r="K66" s="55">
        <v>0</v>
      </c>
      <c r="L66" s="122">
        <v>0</v>
      </c>
      <c r="M66" s="55">
        <v>0</v>
      </c>
      <c r="N66" s="55">
        <v>0</v>
      </c>
      <c r="O66" s="123">
        <v>0</v>
      </c>
      <c r="P66" s="124">
        <v>0</v>
      </c>
      <c r="Q66" s="55">
        <v>0</v>
      </c>
      <c r="R66" s="55">
        <v>0</v>
      </c>
      <c r="S66" s="55">
        <v>0</v>
      </c>
      <c r="T66" s="123">
        <v>0</v>
      </c>
      <c r="U66" s="124">
        <v>0</v>
      </c>
      <c r="V66" s="55">
        <v>0</v>
      </c>
      <c r="W66" s="55">
        <v>0</v>
      </c>
      <c r="X66" s="55">
        <v>0</v>
      </c>
      <c r="Y66" s="123">
        <v>0</v>
      </c>
      <c r="Z66" s="124">
        <v>0</v>
      </c>
      <c r="AA66" s="55">
        <v>0</v>
      </c>
      <c r="AB66" s="55">
        <v>0</v>
      </c>
      <c r="AC66" s="55">
        <v>0</v>
      </c>
      <c r="AD66" s="123">
        <v>0</v>
      </c>
      <c r="AE66" s="124">
        <v>0</v>
      </c>
      <c r="AF66" s="55">
        <v>0</v>
      </c>
      <c r="AG66" s="55">
        <v>0</v>
      </c>
      <c r="AH66" s="55">
        <v>0</v>
      </c>
      <c r="AI66" s="123">
        <v>0</v>
      </c>
      <c r="AJ66" s="124">
        <v>0</v>
      </c>
      <c r="AK66" s="55">
        <v>0</v>
      </c>
      <c r="AL66" s="55">
        <v>0</v>
      </c>
      <c r="AM66" s="55">
        <v>0</v>
      </c>
      <c r="AN66" s="123">
        <v>0</v>
      </c>
      <c r="AO66" s="124">
        <v>0</v>
      </c>
      <c r="AP66" s="55">
        <v>0</v>
      </c>
      <c r="AQ66" s="55">
        <v>0</v>
      </c>
      <c r="AR66" s="55">
        <v>0</v>
      </c>
      <c r="AS66" s="123">
        <v>0</v>
      </c>
      <c r="AT66" s="124">
        <v>0</v>
      </c>
      <c r="AU66" s="55">
        <v>0</v>
      </c>
      <c r="AV66" s="55">
        <v>0</v>
      </c>
      <c r="AW66" s="55">
        <v>0</v>
      </c>
      <c r="AX66" s="123">
        <v>0</v>
      </c>
      <c r="AY66" s="124">
        <v>0</v>
      </c>
      <c r="AZ66" s="55">
        <v>0</v>
      </c>
      <c r="BA66" s="55">
        <v>0</v>
      </c>
      <c r="BB66" s="55">
        <v>0</v>
      </c>
      <c r="BC66" s="125">
        <v>0</v>
      </c>
      <c r="BD66" s="124">
        <v>0</v>
      </c>
      <c r="BE66" s="55">
        <v>0</v>
      </c>
      <c r="BF66" s="55">
        <v>0</v>
      </c>
      <c r="BG66" s="55">
        <v>0</v>
      </c>
      <c r="BH66" s="55">
        <v>0</v>
      </c>
    </row>
    <row r="67" spans="1:60" ht="12.95" customHeight="1" x14ac:dyDescent="0.15">
      <c r="A67" s="371"/>
      <c r="B67" s="361"/>
      <c r="C67" s="361"/>
      <c r="D67" s="361"/>
      <c r="E67" s="361"/>
      <c r="F67" s="361"/>
      <c r="G67" s="361"/>
      <c r="H67" s="361" t="s">
        <v>29</v>
      </c>
      <c r="I67" s="361"/>
      <c r="J67" s="361"/>
      <c r="K67" s="55">
        <v>0</v>
      </c>
      <c r="L67" s="55">
        <v>0</v>
      </c>
      <c r="M67" s="55">
        <v>0</v>
      </c>
      <c r="N67" s="55">
        <v>0</v>
      </c>
      <c r="O67" s="123">
        <v>0</v>
      </c>
      <c r="P67" s="124">
        <v>0</v>
      </c>
      <c r="Q67" s="55">
        <v>0</v>
      </c>
      <c r="R67" s="55">
        <v>0</v>
      </c>
      <c r="S67" s="55">
        <v>0</v>
      </c>
      <c r="T67" s="123">
        <v>0</v>
      </c>
      <c r="U67" s="124">
        <v>0</v>
      </c>
      <c r="V67" s="55">
        <v>0</v>
      </c>
      <c r="W67" s="55">
        <v>0</v>
      </c>
      <c r="X67" s="55">
        <v>0</v>
      </c>
      <c r="Y67" s="123">
        <v>0</v>
      </c>
      <c r="Z67" s="124">
        <v>0</v>
      </c>
      <c r="AA67" s="55">
        <v>0</v>
      </c>
      <c r="AB67" s="55">
        <v>0</v>
      </c>
      <c r="AC67" s="55">
        <v>0</v>
      </c>
      <c r="AD67" s="123">
        <v>0</v>
      </c>
      <c r="AE67" s="124">
        <v>0</v>
      </c>
      <c r="AF67" s="55">
        <v>0</v>
      </c>
      <c r="AG67" s="55">
        <v>0</v>
      </c>
      <c r="AH67" s="55">
        <v>0</v>
      </c>
      <c r="AI67" s="123">
        <v>0</v>
      </c>
      <c r="AJ67" s="124">
        <v>0</v>
      </c>
      <c r="AK67" s="55">
        <v>0</v>
      </c>
      <c r="AL67" s="55">
        <v>0</v>
      </c>
      <c r="AM67" s="55">
        <v>0</v>
      </c>
      <c r="AN67" s="123">
        <v>0</v>
      </c>
      <c r="AO67" s="124">
        <v>0</v>
      </c>
      <c r="AP67" s="55">
        <v>0</v>
      </c>
      <c r="AQ67" s="55">
        <v>0</v>
      </c>
      <c r="AR67" s="55">
        <v>0</v>
      </c>
      <c r="AS67" s="123">
        <v>0</v>
      </c>
      <c r="AT67" s="124">
        <v>0</v>
      </c>
      <c r="AU67" s="55">
        <v>0</v>
      </c>
      <c r="AV67" s="55">
        <v>0</v>
      </c>
      <c r="AW67" s="55">
        <v>0</v>
      </c>
      <c r="AX67" s="123">
        <v>0</v>
      </c>
      <c r="AY67" s="124">
        <v>0</v>
      </c>
      <c r="AZ67" s="55">
        <v>0</v>
      </c>
      <c r="BA67" s="55">
        <v>0</v>
      </c>
      <c r="BB67" s="55">
        <v>0</v>
      </c>
      <c r="BC67" s="125">
        <v>0</v>
      </c>
      <c r="BD67" s="124">
        <v>0</v>
      </c>
      <c r="BE67" s="55">
        <v>0</v>
      </c>
      <c r="BF67" s="55">
        <v>0</v>
      </c>
      <c r="BG67" s="55">
        <v>0</v>
      </c>
      <c r="BH67" s="55">
        <v>0</v>
      </c>
    </row>
    <row r="68" spans="1:60" ht="12.95" customHeight="1" x14ac:dyDescent="0.15">
      <c r="A68" s="371"/>
      <c r="B68" s="361" t="s">
        <v>29</v>
      </c>
      <c r="C68" s="361"/>
      <c r="D68" s="361"/>
      <c r="E68" s="361" t="s">
        <v>29</v>
      </c>
      <c r="F68" s="361"/>
      <c r="G68" s="361"/>
      <c r="H68" s="361"/>
      <c r="I68" s="361"/>
      <c r="J68" s="361"/>
      <c r="K68" s="55">
        <v>0</v>
      </c>
      <c r="L68" s="55">
        <v>0</v>
      </c>
      <c r="M68" s="55">
        <v>0</v>
      </c>
      <c r="N68" s="55">
        <v>0</v>
      </c>
      <c r="O68" s="123">
        <v>0</v>
      </c>
      <c r="P68" s="124">
        <v>0</v>
      </c>
      <c r="Q68" s="55">
        <v>0</v>
      </c>
      <c r="R68" s="55">
        <v>0</v>
      </c>
      <c r="S68" s="55">
        <v>0</v>
      </c>
      <c r="T68" s="123">
        <v>0</v>
      </c>
      <c r="U68" s="124">
        <v>0</v>
      </c>
      <c r="V68" s="55">
        <v>0</v>
      </c>
      <c r="W68" s="55">
        <v>0</v>
      </c>
      <c r="X68" s="55">
        <v>0</v>
      </c>
      <c r="Y68" s="123">
        <v>0</v>
      </c>
      <c r="Z68" s="124">
        <v>0</v>
      </c>
      <c r="AA68" s="55">
        <v>0</v>
      </c>
      <c r="AB68" s="55">
        <v>0</v>
      </c>
      <c r="AC68" s="55">
        <v>0</v>
      </c>
      <c r="AD68" s="123">
        <v>0</v>
      </c>
      <c r="AE68" s="124">
        <v>0</v>
      </c>
      <c r="AF68" s="55">
        <v>0</v>
      </c>
      <c r="AG68" s="55">
        <v>0</v>
      </c>
      <c r="AH68" s="55">
        <v>0</v>
      </c>
      <c r="AI68" s="123">
        <v>0</v>
      </c>
      <c r="AJ68" s="124">
        <v>0</v>
      </c>
      <c r="AK68" s="55">
        <v>0</v>
      </c>
      <c r="AL68" s="55">
        <v>0</v>
      </c>
      <c r="AM68" s="55">
        <v>0</v>
      </c>
      <c r="AN68" s="123">
        <v>0</v>
      </c>
      <c r="AO68" s="124">
        <v>0</v>
      </c>
      <c r="AP68" s="55">
        <v>0</v>
      </c>
      <c r="AQ68" s="55">
        <v>0</v>
      </c>
      <c r="AR68" s="55">
        <v>0</v>
      </c>
      <c r="AS68" s="123">
        <v>0</v>
      </c>
      <c r="AT68" s="124">
        <v>0</v>
      </c>
      <c r="AU68" s="55">
        <v>0</v>
      </c>
      <c r="AV68" s="55">
        <v>0</v>
      </c>
      <c r="AW68" s="55">
        <v>0</v>
      </c>
      <c r="AX68" s="123">
        <v>0</v>
      </c>
      <c r="AY68" s="124">
        <v>0</v>
      </c>
      <c r="AZ68" s="55">
        <v>0</v>
      </c>
      <c r="BA68" s="55">
        <v>0</v>
      </c>
      <c r="BB68" s="55">
        <v>0</v>
      </c>
      <c r="BC68" s="125">
        <v>0</v>
      </c>
      <c r="BD68" s="124">
        <v>0</v>
      </c>
      <c r="BE68" s="55">
        <v>0</v>
      </c>
      <c r="BF68" s="55">
        <v>0</v>
      </c>
      <c r="BG68" s="55">
        <v>0</v>
      </c>
      <c r="BH68" s="55">
        <v>0</v>
      </c>
    </row>
    <row r="69" spans="1:60" ht="12.95" customHeight="1" x14ac:dyDescent="0.15">
      <c r="A69" s="371"/>
      <c r="B69" s="361" t="s">
        <v>29</v>
      </c>
      <c r="C69" s="361"/>
      <c r="D69" s="361"/>
      <c r="E69" s="361"/>
      <c r="F69" s="361"/>
      <c r="G69" s="361"/>
      <c r="H69" s="361" t="s">
        <v>29</v>
      </c>
      <c r="I69" s="361"/>
      <c r="J69" s="361"/>
      <c r="K69" s="55">
        <v>0</v>
      </c>
      <c r="L69" s="55">
        <v>0</v>
      </c>
      <c r="M69" s="55">
        <v>0</v>
      </c>
      <c r="N69" s="55">
        <v>0</v>
      </c>
      <c r="O69" s="123">
        <v>0</v>
      </c>
      <c r="P69" s="124">
        <v>0</v>
      </c>
      <c r="Q69" s="55">
        <v>0</v>
      </c>
      <c r="R69" s="55">
        <v>0</v>
      </c>
      <c r="S69" s="55">
        <v>0</v>
      </c>
      <c r="T69" s="123">
        <v>0</v>
      </c>
      <c r="U69" s="124">
        <v>0</v>
      </c>
      <c r="V69" s="55">
        <v>0</v>
      </c>
      <c r="W69" s="55">
        <v>0</v>
      </c>
      <c r="X69" s="55">
        <v>0</v>
      </c>
      <c r="Y69" s="123">
        <v>0</v>
      </c>
      <c r="Z69" s="124">
        <v>0</v>
      </c>
      <c r="AA69" s="55">
        <v>0</v>
      </c>
      <c r="AB69" s="55">
        <v>0</v>
      </c>
      <c r="AC69" s="55">
        <v>0</v>
      </c>
      <c r="AD69" s="123">
        <v>0</v>
      </c>
      <c r="AE69" s="124">
        <v>0</v>
      </c>
      <c r="AF69" s="55">
        <v>0</v>
      </c>
      <c r="AG69" s="55">
        <v>0</v>
      </c>
      <c r="AH69" s="55">
        <v>0</v>
      </c>
      <c r="AI69" s="123">
        <v>0</v>
      </c>
      <c r="AJ69" s="124">
        <v>0</v>
      </c>
      <c r="AK69" s="55">
        <v>0</v>
      </c>
      <c r="AL69" s="55">
        <v>0</v>
      </c>
      <c r="AM69" s="55">
        <v>0</v>
      </c>
      <c r="AN69" s="123">
        <v>0</v>
      </c>
      <c r="AO69" s="124">
        <v>0</v>
      </c>
      <c r="AP69" s="55">
        <v>0</v>
      </c>
      <c r="AQ69" s="55">
        <v>0</v>
      </c>
      <c r="AR69" s="55">
        <v>0</v>
      </c>
      <c r="AS69" s="123">
        <v>0</v>
      </c>
      <c r="AT69" s="124">
        <v>0</v>
      </c>
      <c r="AU69" s="55">
        <v>0</v>
      </c>
      <c r="AV69" s="55">
        <v>0</v>
      </c>
      <c r="AW69" s="55">
        <v>0</v>
      </c>
      <c r="AX69" s="123">
        <v>0</v>
      </c>
      <c r="AY69" s="124">
        <v>0</v>
      </c>
      <c r="AZ69" s="55">
        <v>0</v>
      </c>
      <c r="BA69" s="55">
        <v>0</v>
      </c>
      <c r="BB69" s="55">
        <v>0</v>
      </c>
      <c r="BC69" s="125">
        <v>0</v>
      </c>
      <c r="BD69" s="124">
        <v>0</v>
      </c>
      <c r="BE69" s="55">
        <v>0</v>
      </c>
      <c r="BF69" s="55">
        <v>0</v>
      </c>
      <c r="BG69" s="55">
        <v>0</v>
      </c>
      <c r="BH69" s="55">
        <v>0</v>
      </c>
    </row>
    <row r="70" spans="1:60" ht="12.95" customHeight="1" x14ac:dyDescent="0.15">
      <c r="A70" s="371"/>
      <c r="B70" s="361"/>
      <c r="C70" s="361"/>
      <c r="D70" s="361"/>
      <c r="E70" s="361" t="s">
        <v>29</v>
      </c>
      <c r="F70" s="361"/>
      <c r="G70" s="361"/>
      <c r="H70" s="361" t="s">
        <v>29</v>
      </c>
      <c r="I70" s="361"/>
      <c r="J70" s="361"/>
      <c r="K70" s="55">
        <v>0</v>
      </c>
      <c r="L70" s="55">
        <v>0</v>
      </c>
      <c r="M70" s="55">
        <v>0</v>
      </c>
      <c r="N70" s="55">
        <v>0</v>
      </c>
      <c r="O70" s="123">
        <v>0</v>
      </c>
      <c r="P70" s="124">
        <v>0</v>
      </c>
      <c r="Q70" s="55">
        <v>0</v>
      </c>
      <c r="R70" s="55">
        <v>0</v>
      </c>
      <c r="S70" s="55">
        <v>0</v>
      </c>
      <c r="T70" s="123">
        <v>0</v>
      </c>
      <c r="U70" s="124">
        <v>0</v>
      </c>
      <c r="V70" s="55">
        <v>0</v>
      </c>
      <c r="W70" s="55">
        <v>0</v>
      </c>
      <c r="X70" s="55">
        <v>0</v>
      </c>
      <c r="Y70" s="123">
        <v>0</v>
      </c>
      <c r="Z70" s="124">
        <v>0</v>
      </c>
      <c r="AA70" s="55">
        <v>0</v>
      </c>
      <c r="AB70" s="55">
        <v>0</v>
      </c>
      <c r="AC70" s="55">
        <v>0</v>
      </c>
      <c r="AD70" s="123">
        <v>0</v>
      </c>
      <c r="AE70" s="124">
        <v>0</v>
      </c>
      <c r="AF70" s="55">
        <v>0</v>
      </c>
      <c r="AG70" s="55">
        <v>0</v>
      </c>
      <c r="AH70" s="55">
        <v>0</v>
      </c>
      <c r="AI70" s="123">
        <v>0</v>
      </c>
      <c r="AJ70" s="124">
        <v>0</v>
      </c>
      <c r="AK70" s="55">
        <v>0</v>
      </c>
      <c r="AL70" s="55">
        <v>0</v>
      </c>
      <c r="AM70" s="55">
        <v>0</v>
      </c>
      <c r="AN70" s="123">
        <v>0</v>
      </c>
      <c r="AO70" s="124">
        <v>0</v>
      </c>
      <c r="AP70" s="55">
        <v>0</v>
      </c>
      <c r="AQ70" s="55">
        <v>0</v>
      </c>
      <c r="AR70" s="55">
        <v>0</v>
      </c>
      <c r="AS70" s="123">
        <v>0</v>
      </c>
      <c r="AT70" s="124">
        <v>0</v>
      </c>
      <c r="AU70" s="55">
        <v>0</v>
      </c>
      <c r="AV70" s="55">
        <v>0</v>
      </c>
      <c r="AW70" s="55">
        <v>0</v>
      </c>
      <c r="AX70" s="123">
        <v>0</v>
      </c>
      <c r="AY70" s="124">
        <v>0</v>
      </c>
      <c r="AZ70" s="55">
        <v>0</v>
      </c>
      <c r="BA70" s="55">
        <v>0</v>
      </c>
      <c r="BB70" s="55">
        <v>0</v>
      </c>
      <c r="BC70" s="125">
        <v>0</v>
      </c>
      <c r="BD70" s="124">
        <v>0</v>
      </c>
      <c r="BE70" s="55">
        <v>0</v>
      </c>
      <c r="BF70" s="55">
        <v>0</v>
      </c>
      <c r="BG70" s="55">
        <v>0</v>
      </c>
      <c r="BH70" s="55">
        <v>0</v>
      </c>
    </row>
    <row r="71" spans="1:60" ht="12.95" customHeight="1" x14ac:dyDescent="0.15">
      <c r="A71" s="372"/>
      <c r="B71" s="361" t="s">
        <v>29</v>
      </c>
      <c r="C71" s="361"/>
      <c r="D71" s="361"/>
      <c r="E71" s="361" t="s">
        <v>29</v>
      </c>
      <c r="F71" s="361"/>
      <c r="G71" s="361"/>
      <c r="H71" s="361" t="s">
        <v>29</v>
      </c>
      <c r="I71" s="361"/>
      <c r="J71" s="361"/>
      <c r="K71" s="55">
        <v>0</v>
      </c>
      <c r="L71" s="55">
        <v>0</v>
      </c>
      <c r="M71" s="55">
        <v>0</v>
      </c>
      <c r="N71" s="55">
        <v>0</v>
      </c>
      <c r="O71" s="123">
        <v>0</v>
      </c>
      <c r="P71" s="124">
        <v>0</v>
      </c>
      <c r="Q71" s="55">
        <v>0</v>
      </c>
      <c r="R71" s="55">
        <v>0</v>
      </c>
      <c r="S71" s="55">
        <v>0</v>
      </c>
      <c r="T71" s="123">
        <v>0</v>
      </c>
      <c r="U71" s="124">
        <v>0</v>
      </c>
      <c r="V71" s="55">
        <v>0</v>
      </c>
      <c r="W71" s="55">
        <v>0</v>
      </c>
      <c r="X71" s="55">
        <v>0</v>
      </c>
      <c r="Y71" s="123">
        <v>0</v>
      </c>
      <c r="Z71" s="124">
        <v>0</v>
      </c>
      <c r="AA71" s="55">
        <v>0</v>
      </c>
      <c r="AB71" s="55">
        <v>0</v>
      </c>
      <c r="AC71" s="55">
        <v>0</v>
      </c>
      <c r="AD71" s="123">
        <v>0</v>
      </c>
      <c r="AE71" s="124">
        <v>0</v>
      </c>
      <c r="AF71" s="55">
        <v>0</v>
      </c>
      <c r="AG71" s="55">
        <v>0</v>
      </c>
      <c r="AH71" s="55">
        <v>0</v>
      </c>
      <c r="AI71" s="123">
        <v>0</v>
      </c>
      <c r="AJ71" s="124">
        <v>0</v>
      </c>
      <c r="AK71" s="55">
        <v>0</v>
      </c>
      <c r="AL71" s="55">
        <v>0</v>
      </c>
      <c r="AM71" s="55">
        <v>0</v>
      </c>
      <c r="AN71" s="123">
        <v>0</v>
      </c>
      <c r="AO71" s="124">
        <v>0</v>
      </c>
      <c r="AP71" s="55">
        <v>0</v>
      </c>
      <c r="AQ71" s="55">
        <v>0</v>
      </c>
      <c r="AR71" s="55">
        <v>0</v>
      </c>
      <c r="AS71" s="123">
        <v>0</v>
      </c>
      <c r="AT71" s="124">
        <v>0</v>
      </c>
      <c r="AU71" s="55">
        <v>0</v>
      </c>
      <c r="AV71" s="55">
        <v>0</v>
      </c>
      <c r="AW71" s="55">
        <v>0</v>
      </c>
      <c r="AX71" s="123">
        <v>0</v>
      </c>
      <c r="AY71" s="124">
        <v>0</v>
      </c>
      <c r="AZ71" s="55">
        <v>0</v>
      </c>
      <c r="BA71" s="55">
        <v>0</v>
      </c>
      <c r="BB71" s="55">
        <v>0</v>
      </c>
      <c r="BC71" s="125">
        <v>0</v>
      </c>
      <c r="BD71" s="124">
        <v>0</v>
      </c>
      <c r="BE71" s="55">
        <v>0</v>
      </c>
      <c r="BF71" s="55">
        <v>0</v>
      </c>
      <c r="BG71" s="55">
        <v>0</v>
      </c>
      <c r="BH71" s="55">
        <v>0</v>
      </c>
    </row>
    <row r="72" spans="1:60" ht="12.95" customHeight="1" x14ac:dyDescent="0.15"/>
    <row r="73" spans="1:60" ht="12.95" customHeight="1" x14ac:dyDescent="0.15">
      <c r="A73" s="54">
        <v>7</v>
      </c>
      <c r="B73" s="361" t="s">
        <v>108</v>
      </c>
      <c r="C73" s="361"/>
      <c r="D73" s="361"/>
      <c r="E73" s="361" t="s">
        <v>109</v>
      </c>
      <c r="F73" s="361"/>
      <c r="G73" s="361"/>
      <c r="H73" s="361" t="s">
        <v>93</v>
      </c>
      <c r="I73" s="361"/>
      <c r="J73" s="361"/>
      <c r="K73" s="35">
        <v>1</v>
      </c>
      <c r="L73" s="413" t="s">
        <v>54</v>
      </c>
      <c r="M73" s="414"/>
      <c r="N73" s="414"/>
      <c r="O73" s="415"/>
      <c r="P73" s="137">
        <v>2</v>
      </c>
      <c r="Q73" s="413" t="s">
        <v>55</v>
      </c>
      <c r="R73" s="414"/>
      <c r="S73" s="414"/>
      <c r="T73" s="415"/>
      <c r="U73" s="137">
        <v>3</v>
      </c>
      <c r="V73" s="413" t="s">
        <v>56</v>
      </c>
      <c r="W73" s="414"/>
      <c r="X73" s="414"/>
      <c r="Y73" s="415"/>
      <c r="Z73" s="137">
        <v>4</v>
      </c>
      <c r="AA73" s="413" t="s">
        <v>57</v>
      </c>
      <c r="AB73" s="414"/>
      <c r="AC73" s="414"/>
      <c r="AD73" s="415"/>
      <c r="AE73" s="137">
        <v>5</v>
      </c>
      <c r="AF73" s="413" t="s">
        <v>58</v>
      </c>
      <c r="AG73" s="414"/>
      <c r="AH73" s="414"/>
      <c r="AI73" s="415"/>
      <c r="AJ73" s="137">
        <v>6</v>
      </c>
      <c r="AK73" s="413" t="s">
        <v>134</v>
      </c>
      <c r="AL73" s="414"/>
      <c r="AM73" s="414"/>
      <c r="AN73" s="415"/>
      <c r="AO73" s="137">
        <v>7</v>
      </c>
      <c r="AP73" s="413" t="s">
        <v>135</v>
      </c>
      <c r="AQ73" s="414"/>
      <c r="AR73" s="414"/>
      <c r="AS73" s="415"/>
      <c r="AT73" s="137">
        <v>8</v>
      </c>
      <c r="AU73" s="413" t="s">
        <v>61</v>
      </c>
      <c r="AV73" s="414"/>
      <c r="AW73" s="414"/>
      <c r="AX73" s="415"/>
      <c r="AY73" s="137">
        <v>9</v>
      </c>
      <c r="AZ73" s="413" t="s">
        <v>62</v>
      </c>
      <c r="BA73" s="414"/>
      <c r="BB73" s="414"/>
      <c r="BC73" s="417"/>
      <c r="BD73" s="414" t="s">
        <v>50</v>
      </c>
      <c r="BE73" s="414"/>
      <c r="BF73" s="414"/>
      <c r="BG73" s="414"/>
      <c r="BH73" s="416"/>
    </row>
    <row r="74" spans="1:60" ht="12.95" customHeight="1" thickBot="1" x14ac:dyDescent="0.2">
      <c r="A74" s="370" t="s">
        <v>121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71"/>
      <c r="B75" s="378" t="s">
        <v>29</v>
      </c>
      <c r="C75" s="378"/>
      <c r="D75" s="378"/>
      <c r="E75" s="378"/>
      <c r="F75" s="378"/>
      <c r="G75" s="378"/>
      <c r="H75" s="378"/>
      <c r="I75" s="378"/>
      <c r="J75" s="378"/>
      <c r="K75" s="68">
        <v>0</v>
      </c>
      <c r="L75" s="68">
        <v>0</v>
      </c>
      <c r="M75" s="68">
        <v>0</v>
      </c>
      <c r="N75" s="68">
        <v>0</v>
      </c>
      <c r="O75" s="119">
        <v>0</v>
      </c>
      <c r="P75" s="120">
        <v>0</v>
      </c>
      <c r="Q75" s="68">
        <v>0</v>
      </c>
      <c r="R75" s="68">
        <v>0</v>
      </c>
      <c r="S75" s="68">
        <v>0</v>
      </c>
      <c r="T75" s="119">
        <v>0</v>
      </c>
      <c r="U75" s="120">
        <v>0</v>
      </c>
      <c r="V75" s="68">
        <v>0</v>
      </c>
      <c r="W75" s="68">
        <v>0</v>
      </c>
      <c r="X75" s="68">
        <v>0</v>
      </c>
      <c r="Y75" s="119">
        <v>0</v>
      </c>
      <c r="Z75" s="120">
        <v>0</v>
      </c>
      <c r="AA75" s="68">
        <v>0</v>
      </c>
      <c r="AB75" s="68">
        <v>0</v>
      </c>
      <c r="AC75" s="68">
        <v>0</v>
      </c>
      <c r="AD75" s="119">
        <v>0</v>
      </c>
      <c r="AE75" s="120">
        <v>0</v>
      </c>
      <c r="AF75" s="68">
        <v>0</v>
      </c>
      <c r="AG75" s="68">
        <v>0</v>
      </c>
      <c r="AH75" s="68">
        <v>0</v>
      </c>
      <c r="AI75" s="119">
        <v>0</v>
      </c>
      <c r="AJ75" s="120">
        <v>0</v>
      </c>
      <c r="AK75" s="68">
        <v>0</v>
      </c>
      <c r="AL75" s="68">
        <v>0</v>
      </c>
      <c r="AM75" s="68">
        <v>0</v>
      </c>
      <c r="AN75" s="119">
        <v>0</v>
      </c>
      <c r="AO75" s="120">
        <v>0</v>
      </c>
      <c r="AP75" s="68">
        <v>0</v>
      </c>
      <c r="AQ75" s="68">
        <v>0</v>
      </c>
      <c r="AR75" s="68">
        <v>0</v>
      </c>
      <c r="AS75" s="119">
        <v>0</v>
      </c>
      <c r="AT75" s="120">
        <v>0</v>
      </c>
      <c r="AU75" s="68">
        <v>0</v>
      </c>
      <c r="AV75" s="68">
        <v>0</v>
      </c>
      <c r="AW75" s="68">
        <v>0</v>
      </c>
      <c r="AX75" s="119">
        <v>0</v>
      </c>
      <c r="AY75" s="120">
        <v>0</v>
      </c>
      <c r="AZ75" s="68">
        <v>0</v>
      </c>
      <c r="BA75" s="68">
        <v>0</v>
      </c>
      <c r="BB75" s="68">
        <v>0</v>
      </c>
      <c r="BC75" s="121">
        <v>0</v>
      </c>
      <c r="BD75" s="120">
        <v>0</v>
      </c>
      <c r="BE75" s="68">
        <v>0</v>
      </c>
      <c r="BF75" s="68">
        <v>0</v>
      </c>
      <c r="BG75" s="68">
        <v>0</v>
      </c>
      <c r="BH75" s="68">
        <v>0</v>
      </c>
    </row>
    <row r="76" spans="1:60" ht="12.95" customHeight="1" x14ac:dyDescent="0.15">
      <c r="A76" s="371"/>
      <c r="B76" s="361"/>
      <c r="C76" s="361"/>
      <c r="D76" s="361"/>
      <c r="E76" s="361" t="s">
        <v>29</v>
      </c>
      <c r="F76" s="361"/>
      <c r="G76" s="361"/>
      <c r="H76" s="361"/>
      <c r="I76" s="361"/>
      <c r="J76" s="361"/>
      <c r="K76" s="55">
        <v>0</v>
      </c>
      <c r="L76" s="122">
        <v>0</v>
      </c>
      <c r="M76" s="55">
        <v>0</v>
      </c>
      <c r="N76" s="55">
        <v>0</v>
      </c>
      <c r="O76" s="123">
        <v>0</v>
      </c>
      <c r="P76" s="124">
        <v>0</v>
      </c>
      <c r="Q76" s="55">
        <v>0</v>
      </c>
      <c r="R76" s="55">
        <v>0</v>
      </c>
      <c r="S76" s="55">
        <v>0</v>
      </c>
      <c r="T76" s="123">
        <v>0</v>
      </c>
      <c r="U76" s="124">
        <v>0</v>
      </c>
      <c r="V76" s="55">
        <v>0</v>
      </c>
      <c r="W76" s="55">
        <v>0</v>
      </c>
      <c r="X76" s="55">
        <v>0</v>
      </c>
      <c r="Y76" s="123">
        <v>0</v>
      </c>
      <c r="Z76" s="124">
        <v>0</v>
      </c>
      <c r="AA76" s="55">
        <v>0</v>
      </c>
      <c r="AB76" s="55">
        <v>0</v>
      </c>
      <c r="AC76" s="55">
        <v>0</v>
      </c>
      <c r="AD76" s="123">
        <v>0</v>
      </c>
      <c r="AE76" s="124">
        <v>0</v>
      </c>
      <c r="AF76" s="55">
        <v>0</v>
      </c>
      <c r="AG76" s="55">
        <v>0</v>
      </c>
      <c r="AH76" s="55">
        <v>0</v>
      </c>
      <c r="AI76" s="123">
        <v>0</v>
      </c>
      <c r="AJ76" s="124">
        <v>0</v>
      </c>
      <c r="AK76" s="55">
        <v>0</v>
      </c>
      <c r="AL76" s="55">
        <v>0</v>
      </c>
      <c r="AM76" s="55">
        <v>0</v>
      </c>
      <c r="AN76" s="123">
        <v>0</v>
      </c>
      <c r="AO76" s="124">
        <v>0</v>
      </c>
      <c r="AP76" s="55">
        <v>0</v>
      </c>
      <c r="AQ76" s="55">
        <v>0</v>
      </c>
      <c r="AR76" s="55">
        <v>0</v>
      </c>
      <c r="AS76" s="123">
        <v>0</v>
      </c>
      <c r="AT76" s="124">
        <v>0</v>
      </c>
      <c r="AU76" s="55">
        <v>0</v>
      </c>
      <c r="AV76" s="55">
        <v>0</v>
      </c>
      <c r="AW76" s="55">
        <v>0</v>
      </c>
      <c r="AX76" s="123">
        <v>0</v>
      </c>
      <c r="AY76" s="124">
        <v>0</v>
      </c>
      <c r="AZ76" s="55">
        <v>0</v>
      </c>
      <c r="BA76" s="55">
        <v>0</v>
      </c>
      <c r="BB76" s="55">
        <v>0</v>
      </c>
      <c r="BC76" s="125">
        <v>0</v>
      </c>
      <c r="BD76" s="124">
        <v>0</v>
      </c>
      <c r="BE76" s="55">
        <v>0</v>
      </c>
      <c r="BF76" s="55">
        <v>0</v>
      </c>
      <c r="BG76" s="55">
        <v>0</v>
      </c>
      <c r="BH76" s="55">
        <v>0</v>
      </c>
    </row>
    <row r="77" spans="1:60" ht="12.95" customHeight="1" x14ac:dyDescent="0.15">
      <c r="A77" s="371"/>
      <c r="B77" s="361"/>
      <c r="C77" s="361"/>
      <c r="D77" s="361"/>
      <c r="E77" s="361"/>
      <c r="F77" s="361"/>
      <c r="G77" s="361"/>
      <c r="H77" s="361" t="s">
        <v>29</v>
      </c>
      <c r="I77" s="361"/>
      <c r="J77" s="361"/>
      <c r="K77" s="55">
        <v>0</v>
      </c>
      <c r="L77" s="55">
        <v>0</v>
      </c>
      <c r="M77" s="55">
        <v>0</v>
      </c>
      <c r="N77" s="55">
        <v>0</v>
      </c>
      <c r="O77" s="123">
        <v>0</v>
      </c>
      <c r="P77" s="124">
        <v>0</v>
      </c>
      <c r="Q77" s="55">
        <v>0</v>
      </c>
      <c r="R77" s="55">
        <v>0</v>
      </c>
      <c r="S77" s="55">
        <v>0</v>
      </c>
      <c r="T77" s="123">
        <v>0</v>
      </c>
      <c r="U77" s="124">
        <v>0</v>
      </c>
      <c r="V77" s="55">
        <v>0</v>
      </c>
      <c r="W77" s="55">
        <v>0</v>
      </c>
      <c r="X77" s="55">
        <v>0</v>
      </c>
      <c r="Y77" s="123">
        <v>0</v>
      </c>
      <c r="Z77" s="124">
        <v>0</v>
      </c>
      <c r="AA77" s="55">
        <v>0</v>
      </c>
      <c r="AB77" s="55">
        <v>0</v>
      </c>
      <c r="AC77" s="55">
        <v>0</v>
      </c>
      <c r="AD77" s="123">
        <v>0</v>
      </c>
      <c r="AE77" s="124">
        <v>0</v>
      </c>
      <c r="AF77" s="55">
        <v>0</v>
      </c>
      <c r="AG77" s="55">
        <v>0</v>
      </c>
      <c r="AH77" s="55">
        <v>0</v>
      </c>
      <c r="AI77" s="123">
        <v>0</v>
      </c>
      <c r="AJ77" s="124">
        <v>0</v>
      </c>
      <c r="AK77" s="55">
        <v>0</v>
      </c>
      <c r="AL77" s="55">
        <v>0</v>
      </c>
      <c r="AM77" s="55">
        <v>0</v>
      </c>
      <c r="AN77" s="123">
        <v>0</v>
      </c>
      <c r="AO77" s="124">
        <v>0</v>
      </c>
      <c r="AP77" s="55">
        <v>0</v>
      </c>
      <c r="AQ77" s="55">
        <v>0</v>
      </c>
      <c r="AR77" s="55">
        <v>0</v>
      </c>
      <c r="AS77" s="123">
        <v>0</v>
      </c>
      <c r="AT77" s="124">
        <v>0</v>
      </c>
      <c r="AU77" s="55">
        <v>0</v>
      </c>
      <c r="AV77" s="55">
        <v>0</v>
      </c>
      <c r="AW77" s="55">
        <v>0</v>
      </c>
      <c r="AX77" s="123">
        <v>0</v>
      </c>
      <c r="AY77" s="124">
        <v>0</v>
      </c>
      <c r="AZ77" s="55">
        <v>0</v>
      </c>
      <c r="BA77" s="55">
        <v>0</v>
      </c>
      <c r="BB77" s="55">
        <v>0</v>
      </c>
      <c r="BC77" s="125">
        <v>0</v>
      </c>
      <c r="BD77" s="124">
        <v>0</v>
      </c>
      <c r="BE77" s="55">
        <v>0</v>
      </c>
      <c r="BF77" s="55">
        <v>0</v>
      </c>
      <c r="BG77" s="55">
        <v>0</v>
      </c>
      <c r="BH77" s="55">
        <v>0</v>
      </c>
    </row>
    <row r="78" spans="1:60" ht="12.95" customHeight="1" x14ac:dyDescent="0.15">
      <c r="A78" s="371"/>
      <c r="B78" s="361" t="s">
        <v>29</v>
      </c>
      <c r="C78" s="361"/>
      <c r="D78" s="361"/>
      <c r="E78" s="361" t="s">
        <v>29</v>
      </c>
      <c r="F78" s="361"/>
      <c r="G78" s="361"/>
      <c r="H78" s="361"/>
      <c r="I78" s="361"/>
      <c r="J78" s="361"/>
      <c r="K78" s="55">
        <v>0</v>
      </c>
      <c r="L78" s="55">
        <v>0</v>
      </c>
      <c r="M78" s="55">
        <v>0</v>
      </c>
      <c r="N78" s="55">
        <v>0</v>
      </c>
      <c r="O78" s="123">
        <v>0</v>
      </c>
      <c r="P78" s="124">
        <v>0</v>
      </c>
      <c r="Q78" s="55">
        <v>0</v>
      </c>
      <c r="R78" s="55">
        <v>0</v>
      </c>
      <c r="S78" s="55">
        <v>0</v>
      </c>
      <c r="T78" s="123">
        <v>0</v>
      </c>
      <c r="U78" s="124">
        <v>0</v>
      </c>
      <c r="V78" s="55">
        <v>0</v>
      </c>
      <c r="W78" s="55">
        <v>0</v>
      </c>
      <c r="X78" s="55">
        <v>0</v>
      </c>
      <c r="Y78" s="123">
        <v>0</v>
      </c>
      <c r="Z78" s="124">
        <v>0</v>
      </c>
      <c r="AA78" s="55">
        <v>0</v>
      </c>
      <c r="AB78" s="55">
        <v>0</v>
      </c>
      <c r="AC78" s="55">
        <v>0</v>
      </c>
      <c r="AD78" s="123">
        <v>0</v>
      </c>
      <c r="AE78" s="124">
        <v>0</v>
      </c>
      <c r="AF78" s="55">
        <v>0</v>
      </c>
      <c r="AG78" s="55">
        <v>0</v>
      </c>
      <c r="AH78" s="55">
        <v>0</v>
      </c>
      <c r="AI78" s="123">
        <v>0</v>
      </c>
      <c r="AJ78" s="124">
        <v>0</v>
      </c>
      <c r="AK78" s="55">
        <v>0</v>
      </c>
      <c r="AL78" s="55">
        <v>0</v>
      </c>
      <c r="AM78" s="55">
        <v>0</v>
      </c>
      <c r="AN78" s="123">
        <v>0</v>
      </c>
      <c r="AO78" s="124">
        <v>0</v>
      </c>
      <c r="AP78" s="55">
        <v>0</v>
      </c>
      <c r="AQ78" s="55">
        <v>0</v>
      </c>
      <c r="AR78" s="55">
        <v>0</v>
      </c>
      <c r="AS78" s="123">
        <v>0</v>
      </c>
      <c r="AT78" s="124">
        <v>0</v>
      </c>
      <c r="AU78" s="55">
        <v>0</v>
      </c>
      <c r="AV78" s="55">
        <v>0</v>
      </c>
      <c r="AW78" s="55">
        <v>0</v>
      </c>
      <c r="AX78" s="123">
        <v>0</v>
      </c>
      <c r="AY78" s="124">
        <v>0</v>
      </c>
      <c r="AZ78" s="55">
        <v>0</v>
      </c>
      <c r="BA78" s="55">
        <v>0</v>
      </c>
      <c r="BB78" s="55">
        <v>0</v>
      </c>
      <c r="BC78" s="125">
        <v>0</v>
      </c>
      <c r="BD78" s="124">
        <v>0</v>
      </c>
      <c r="BE78" s="55">
        <v>0</v>
      </c>
      <c r="BF78" s="55">
        <v>0</v>
      </c>
      <c r="BG78" s="55">
        <v>0</v>
      </c>
      <c r="BH78" s="55">
        <v>0</v>
      </c>
    </row>
    <row r="79" spans="1:60" ht="12.95" customHeight="1" x14ac:dyDescent="0.15">
      <c r="A79" s="371"/>
      <c r="B79" s="361" t="s">
        <v>29</v>
      </c>
      <c r="C79" s="361"/>
      <c r="D79" s="361"/>
      <c r="E79" s="361"/>
      <c r="F79" s="361"/>
      <c r="G79" s="361"/>
      <c r="H79" s="361" t="s">
        <v>29</v>
      </c>
      <c r="I79" s="361"/>
      <c r="J79" s="361"/>
      <c r="K79" s="55">
        <v>0</v>
      </c>
      <c r="L79" s="55">
        <v>0</v>
      </c>
      <c r="M79" s="55">
        <v>0</v>
      </c>
      <c r="N79" s="55">
        <v>0</v>
      </c>
      <c r="O79" s="123">
        <v>0</v>
      </c>
      <c r="P79" s="124">
        <v>0</v>
      </c>
      <c r="Q79" s="55">
        <v>0</v>
      </c>
      <c r="R79" s="55">
        <v>0</v>
      </c>
      <c r="S79" s="55">
        <v>0</v>
      </c>
      <c r="T79" s="123">
        <v>0</v>
      </c>
      <c r="U79" s="124">
        <v>0</v>
      </c>
      <c r="V79" s="55">
        <v>0</v>
      </c>
      <c r="W79" s="55">
        <v>0</v>
      </c>
      <c r="X79" s="55">
        <v>0</v>
      </c>
      <c r="Y79" s="123">
        <v>0</v>
      </c>
      <c r="Z79" s="124">
        <v>0</v>
      </c>
      <c r="AA79" s="55">
        <v>0</v>
      </c>
      <c r="AB79" s="55">
        <v>0</v>
      </c>
      <c r="AC79" s="55">
        <v>0</v>
      </c>
      <c r="AD79" s="123">
        <v>0</v>
      </c>
      <c r="AE79" s="124">
        <v>0</v>
      </c>
      <c r="AF79" s="55">
        <v>0</v>
      </c>
      <c r="AG79" s="55">
        <v>0</v>
      </c>
      <c r="AH79" s="55">
        <v>0</v>
      </c>
      <c r="AI79" s="123">
        <v>0</v>
      </c>
      <c r="AJ79" s="124">
        <v>0</v>
      </c>
      <c r="AK79" s="55">
        <v>0</v>
      </c>
      <c r="AL79" s="55">
        <v>0</v>
      </c>
      <c r="AM79" s="55">
        <v>0</v>
      </c>
      <c r="AN79" s="123">
        <v>0</v>
      </c>
      <c r="AO79" s="124">
        <v>0</v>
      </c>
      <c r="AP79" s="55">
        <v>0</v>
      </c>
      <c r="AQ79" s="55">
        <v>0</v>
      </c>
      <c r="AR79" s="55">
        <v>0</v>
      </c>
      <c r="AS79" s="123">
        <v>0</v>
      </c>
      <c r="AT79" s="124">
        <v>0</v>
      </c>
      <c r="AU79" s="55">
        <v>0</v>
      </c>
      <c r="AV79" s="55">
        <v>0</v>
      </c>
      <c r="AW79" s="55">
        <v>0</v>
      </c>
      <c r="AX79" s="123">
        <v>0</v>
      </c>
      <c r="AY79" s="124">
        <v>0</v>
      </c>
      <c r="AZ79" s="55">
        <v>0</v>
      </c>
      <c r="BA79" s="55">
        <v>0</v>
      </c>
      <c r="BB79" s="55">
        <v>0</v>
      </c>
      <c r="BC79" s="125">
        <v>0</v>
      </c>
      <c r="BD79" s="124">
        <v>0</v>
      </c>
      <c r="BE79" s="55">
        <v>0</v>
      </c>
      <c r="BF79" s="55">
        <v>0</v>
      </c>
      <c r="BG79" s="55">
        <v>0</v>
      </c>
      <c r="BH79" s="55">
        <v>0</v>
      </c>
    </row>
    <row r="80" spans="1:60" ht="12.95" customHeight="1" x14ac:dyDescent="0.15">
      <c r="A80" s="371"/>
      <c r="B80" s="361"/>
      <c r="C80" s="361"/>
      <c r="D80" s="361"/>
      <c r="E80" s="361" t="s">
        <v>29</v>
      </c>
      <c r="F80" s="361"/>
      <c r="G80" s="361"/>
      <c r="H80" s="361" t="s">
        <v>29</v>
      </c>
      <c r="I80" s="361"/>
      <c r="J80" s="361"/>
      <c r="K80" s="55">
        <v>0</v>
      </c>
      <c r="L80" s="55">
        <v>0</v>
      </c>
      <c r="M80" s="55">
        <v>0</v>
      </c>
      <c r="N80" s="55">
        <v>0</v>
      </c>
      <c r="O80" s="123">
        <v>0</v>
      </c>
      <c r="P80" s="124">
        <v>0</v>
      </c>
      <c r="Q80" s="55">
        <v>0</v>
      </c>
      <c r="R80" s="55">
        <v>0</v>
      </c>
      <c r="S80" s="55">
        <v>0</v>
      </c>
      <c r="T80" s="123">
        <v>0</v>
      </c>
      <c r="U80" s="124">
        <v>0</v>
      </c>
      <c r="V80" s="55">
        <v>0</v>
      </c>
      <c r="W80" s="55">
        <v>0</v>
      </c>
      <c r="X80" s="55">
        <v>0</v>
      </c>
      <c r="Y80" s="123">
        <v>0</v>
      </c>
      <c r="Z80" s="124">
        <v>0</v>
      </c>
      <c r="AA80" s="55">
        <v>0</v>
      </c>
      <c r="AB80" s="55">
        <v>0</v>
      </c>
      <c r="AC80" s="55">
        <v>0</v>
      </c>
      <c r="AD80" s="123">
        <v>0</v>
      </c>
      <c r="AE80" s="124">
        <v>0</v>
      </c>
      <c r="AF80" s="55">
        <v>0</v>
      </c>
      <c r="AG80" s="55">
        <v>0</v>
      </c>
      <c r="AH80" s="55">
        <v>0</v>
      </c>
      <c r="AI80" s="123">
        <v>0</v>
      </c>
      <c r="AJ80" s="124">
        <v>0</v>
      </c>
      <c r="AK80" s="55">
        <v>0</v>
      </c>
      <c r="AL80" s="55">
        <v>0</v>
      </c>
      <c r="AM80" s="55">
        <v>0</v>
      </c>
      <c r="AN80" s="123">
        <v>0</v>
      </c>
      <c r="AO80" s="124">
        <v>0</v>
      </c>
      <c r="AP80" s="55">
        <v>0</v>
      </c>
      <c r="AQ80" s="55">
        <v>0</v>
      </c>
      <c r="AR80" s="55">
        <v>0</v>
      </c>
      <c r="AS80" s="123">
        <v>0</v>
      </c>
      <c r="AT80" s="124">
        <v>0</v>
      </c>
      <c r="AU80" s="55">
        <v>0</v>
      </c>
      <c r="AV80" s="55">
        <v>0</v>
      </c>
      <c r="AW80" s="55">
        <v>0</v>
      </c>
      <c r="AX80" s="123">
        <v>0</v>
      </c>
      <c r="AY80" s="124">
        <v>0</v>
      </c>
      <c r="AZ80" s="55">
        <v>0</v>
      </c>
      <c r="BA80" s="55">
        <v>0</v>
      </c>
      <c r="BB80" s="55">
        <v>0</v>
      </c>
      <c r="BC80" s="125">
        <v>0</v>
      </c>
      <c r="BD80" s="124">
        <v>0</v>
      </c>
      <c r="BE80" s="55">
        <v>0</v>
      </c>
      <c r="BF80" s="55">
        <v>0</v>
      </c>
      <c r="BG80" s="55">
        <v>0</v>
      </c>
      <c r="BH80" s="55">
        <v>0</v>
      </c>
    </row>
    <row r="81" spans="1:60" ht="12.95" customHeight="1" x14ac:dyDescent="0.15">
      <c r="A81" s="372"/>
      <c r="B81" s="361" t="s">
        <v>29</v>
      </c>
      <c r="C81" s="361"/>
      <c r="D81" s="361"/>
      <c r="E81" s="361" t="s">
        <v>29</v>
      </c>
      <c r="F81" s="361"/>
      <c r="G81" s="361"/>
      <c r="H81" s="361" t="s">
        <v>29</v>
      </c>
      <c r="I81" s="361"/>
      <c r="J81" s="361"/>
      <c r="K81" s="55">
        <v>0</v>
      </c>
      <c r="L81" s="55">
        <v>0</v>
      </c>
      <c r="M81" s="55">
        <v>0</v>
      </c>
      <c r="N81" s="55">
        <v>0</v>
      </c>
      <c r="O81" s="123">
        <v>0</v>
      </c>
      <c r="P81" s="124">
        <v>0</v>
      </c>
      <c r="Q81" s="55">
        <v>0</v>
      </c>
      <c r="R81" s="55">
        <v>0</v>
      </c>
      <c r="S81" s="55">
        <v>0</v>
      </c>
      <c r="T81" s="123">
        <v>0</v>
      </c>
      <c r="U81" s="124">
        <v>0</v>
      </c>
      <c r="V81" s="55">
        <v>0</v>
      </c>
      <c r="W81" s="55">
        <v>0</v>
      </c>
      <c r="X81" s="55">
        <v>0</v>
      </c>
      <c r="Y81" s="123">
        <v>0</v>
      </c>
      <c r="Z81" s="124">
        <v>0</v>
      </c>
      <c r="AA81" s="55">
        <v>0</v>
      </c>
      <c r="AB81" s="55">
        <v>0</v>
      </c>
      <c r="AC81" s="55">
        <v>0</v>
      </c>
      <c r="AD81" s="123">
        <v>0</v>
      </c>
      <c r="AE81" s="124">
        <v>0</v>
      </c>
      <c r="AF81" s="55">
        <v>0</v>
      </c>
      <c r="AG81" s="55">
        <v>0</v>
      </c>
      <c r="AH81" s="55">
        <v>0</v>
      </c>
      <c r="AI81" s="123">
        <v>0</v>
      </c>
      <c r="AJ81" s="124">
        <v>0</v>
      </c>
      <c r="AK81" s="55">
        <v>0</v>
      </c>
      <c r="AL81" s="55">
        <v>0</v>
      </c>
      <c r="AM81" s="55">
        <v>0</v>
      </c>
      <c r="AN81" s="123">
        <v>0</v>
      </c>
      <c r="AO81" s="124">
        <v>0</v>
      </c>
      <c r="AP81" s="55">
        <v>0</v>
      </c>
      <c r="AQ81" s="55">
        <v>0</v>
      </c>
      <c r="AR81" s="55">
        <v>0</v>
      </c>
      <c r="AS81" s="123">
        <v>0</v>
      </c>
      <c r="AT81" s="124">
        <v>0</v>
      </c>
      <c r="AU81" s="55">
        <v>0</v>
      </c>
      <c r="AV81" s="55">
        <v>0</v>
      </c>
      <c r="AW81" s="55">
        <v>0</v>
      </c>
      <c r="AX81" s="123">
        <v>0</v>
      </c>
      <c r="AY81" s="124">
        <v>0</v>
      </c>
      <c r="AZ81" s="55">
        <v>0</v>
      </c>
      <c r="BA81" s="55">
        <v>0</v>
      </c>
      <c r="BB81" s="55">
        <v>0</v>
      </c>
      <c r="BC81" s="125">
        <v>0</v>
      </c>
      <c r="BD81" s="124">
        <v>0</v>
      </c>
      <c r="BE81" s="55">
        <v>0</v>
      </c>
      <c r="BF81" s="55">
        <v>0</v>
      </c>
      <c r="BG81" s="55">
        <v>0</v>
      </c>
      <c r="BH81" s="5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4">
        <v>8</v>
      </c>
      <c r="B84" s="361" t="s">
        <v>108</v>
      </c>
      <c r="C84" s="361"/>
      <c r="D84" s="361"/>
      <c r="E84" s="361" t="s">
        <v>109</v>
      </c>
      <c r="F84" s="361"/>
      <c r="G84" s="361"/>
      <c r="H84" s="361" t="s">
        <v>93</v>
      </c>
      <c r="I84" s="361"/>
      <c r="J84" s="361"/>
      <c r="K84" s="35">
        <v>1</v>
      </c>
      <c r="L84" s="413" t="s">
        <v>54</v>
      </c>
      <c r="M84" s="414"/>
      <c r="N84" s="414"/>
      <c r="O84" s="415"/>
      <c r="P84" s="137">
        <v>2</v>
      </c>
      <c r="Q84" s="413" t="s">
        <v>55</v>
      </c>
      <c r="R84" s="414"/>
      <c r="S84" s="414"/>
      <c r="T84" s="415"/>
      <c r="U84" s="137">
        <v>3</v>
      </c>
      <c r="V84" s="413" t="s">
        <v>56</v>
      </c>
      <c r="W84" s="414"/>
      <c r="X84" s="414"/>
      <c r="Y84" s="415"/>
      <c r="Z84" s="137">
        <v>4</v>
      </c>
      <c r="AA84" s="413" t="s">
        <v>57</v>
      </c>
      <c r="AB84" s="414"/>
      <c r="AC84" s="414"/>
      <c r="AD84" s="415"/>
      <c r="AE84" s="137">
        <v>5</v>
      </c>
      <c r="AF84" s="413" t="s">
        <v>58</v>
      </c>
      <c r="AG84" s="414"/>
      <c r="AH84" s="414"/>
      <c r="AI84" s="415"/>
      <c r="AJ84" s="137">
        <v>6</v>
      </c>
      <c r="AK84" s="413" t="s">
        <v>134</v>
      </c>
      <c r="AL84" s="414"/>
      <c r="AM84" s="414"/>
      <c r="AN84" s="415"/>
      <c r="AO84" s="137">
        <v>7</v>
      </c>
      <c r="AP84" s="413" t="s">
        <v>135</v>
      </c>
      <c r="AQ84" s="414"/>
      <c r="AR84" s="414"/>
      <c r="AS84" s="415"/>
      <c r="AT84" s="137">
        <v>8</v>
      </c>
      <c r="AU84" s="413" t="s">
        <v>61</v>
      </c>
      <c r="AV84" s="414"/>
      <c r="AW84" s="414"/>
      <c r="AX84" s="415"/>
      <c r="AY84" s="137">
        <v>9</v>
      </c>
      <c r="AZ84" s="413" t="s">
        <v>62</v>
      </c>
      <c r="BA84" s="414"/>
      <c r="BB84" s="414"/>
      <c r="BC84" s="417"/>
      <c r="BD84" s="414" t="s">
        <v>50</v>
      </c>
      <c r="BE84" s="414"/>
      <c r="BF84" s="414"/>
      <c r="BG84" s="414"/>
      <c r="BH84" s="416"/>
    </row>
    <row r="85" spans="1:60" ht="12.95" customHeight="1" thickBot="1" x14ac:dyDescent="0.2">
      <c r="A85" s="411" t="s">
        <v>122</v>
      </c>
      <c r="B85" s="412"/>
      <c r="C85" s="412"/>
      <c r="D85" s="412"/>
      <c r="E85" s="412"/>
      <c r="F85" s="412"/>
      <c r="G85" s="412"/>
      <c r="H85" s="412"/>
      <c r="I85" s="412"/>
      <c r="J85" s="412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11"/>
      <c r="B86" s="378" t="s">
        <v>29</v>
      </c>
      <c r="C86" s="378"/>
      <c r="D86" s="378"/>
      <c r="E86" s="378"/>
      <c r="F86" s="378"/>
      <c r="G86" s="378"/>
      <c r="H86" s="378"/>
      <c r="I86" s="378"/>
      <c r="J86" s="378"/>
      <c r="K86" s="68">
        <v>0</v>
      </c>
      <c r="L86" s="68">
        <v>0</v>
      </c>
      <c r="M86" s="68">
        <v>0</v>
      </c>
      <c r="N86" s="68">
        <v>0</v>
      </c>
      <c r="O86" s="119">
        <v>0</v>
      </c>
      <c r="P86" s="120">
        <v>0</v>
      </c>
      <c r="Q86" s="68">
        <v>0</v>
      </c>
      <c r="R86" s="68">
        <v>0</v>
      </c>
      <c r="S86" s="68">
        <v>0</v>
      </c>
      <c r="T86" s="119">
        <v>0</v>
      </c>
      <c r="U86" s="120">
        <v>0</v>
      </c>
      <c r="V86" s="68">
        <v>0</v>
      </c>
      <c r="W86" s="68">
        <v>0</v>
      </c>
      <c r="X86" s="68">
        <v>0</v>
      </c>
      <c r="Y86" s="119">
        <v>0</v>
      </c>
      <c r="Z86" s="120">
        <v>0</v>
      </c>
      <c r="AA86" s="68">
        <v>0</v>
      </c>
      <c r="AB86" s="68">
        <v>0</v>
      </c>
      <c r="AC86" s="68">
        <v>0</v>
      </c>
      <c r="AD86" s="119">
        <v>0</v>
      </c>
      <c r="AE86" s="120">
        <v>0</v>
      </c>
      <c r="AF86" s="68">
        <v>0</v>
      </c>
      <c r="AG86" s="68">
        <v>0</v>
      </c>
      <c r="AH86" s="68">
        <v>0</v>
      </c>
      <c r="AI86" s="119">
        <v>0</v>
      </c>
      <c r="AJ86" s="120">
        <v>0</v>
      </c>
      <c r="AK86" s="68">
        <v>0</v>
      </c>
      <c r="AL86" s="68">
        <v>0</v>
      </c>
      <c r="AM86" s="68">
        <v>0</v>
      </c>
      <c r="AN86" s="119">
        <v>0</v>
      </c>
      <c r="AO86" s="120">
        <v>0</v>
      </c>
      <c r="AP86" s="68">
        <v>0</v>
      </c>
      <c r="AQ86" s="68">
        <v>0</v>
      </c>
      <c r="AR86" s="68">
        <v>0</v>
      </c>
      <c r="AS86" s="119">
        <v>0</v>
      </c>
      <c r="AT86" s="120">
        <v>0</v>
      </c>
      <c r="AU86" s="68">
        <v>0</v>
      </c>
      <c r="AV86" s="68">
        <v>0</v>
      </c>
      <c r="AW86" s="68">
        <v>0</v>
      </c>
      <c r="AX86" s="119">
        <v>0</v>
      </c>
      <c r="AY86" s="120">
        <v>0</v>
      </c>
      <c r="AZ86" s="68">
        <v>0</v>
      </c>
      <c r="BA86" s="68">
        <v>0</v>
      </c>
      <c r="BB86" s="68">
        <v>0</v>
      </c>
      <c r="BC86" s="121">
        <v>0</v>
      </c>
      <c r="BD86" s="120">
        <v>0</v>
      </c>
      <c r="BE86" s="68">
        <v>0</v>
      </c>
      <c r="BF86" s="68">
        <v>0</v>
      </c>
      <c r="BG86" s="68">
        <v>0</v>
      </c>
      <c r="BH86" s="68">
        <v>0</v>
      </c>
    </row>
    <row r="87" spans="1:60" ht="12.95" customHeight="1" x14ac:dyDescent="0.15">
      <c r="A87" s="411"/>
      <c r="B87" s="361"/>
      <c r="C87" s="361"/>
      <c r="D87" s="361"/>
      <c r="E87" s="361" t="s">
        <v>29</v>
      </c>
      <c r="F87" s="361"/>
      <c r="G87" s="361"/>
      <c r="H87" s="361"/>
      <c r="I87" s="361"/>
      <c r="J87" s="361"/>
      <c r="K87" s="55">
        <v>0</v>
      </c>
      <c r="L87" s="122">
        <v>0</v>
      </c>
      <c r="M87" s="55">
        <v>0</v>
      </c>
      <c r="N87" s="55">
        <v>0</v>
      </c>
      <c r="O87" s="123">
        <v>0</v>
      </c>
      <c r="P87" s="124">
        <v>0</v>
      </c>
      <c r="Q87" s="55">
        <v>0</v>
      </c>
      <c r="R87" s="55">
        <v>0</v>
      </c>
      <c r="S87" s="55">
        <v>0</v>
      </c>
      <c r="T87" s="123">
        <v>0</v>
      </c>
      <c r="U87" s="124">
        <v>0</v>
      </c>
      <c r="V87" s="55">
        <v>0</v>
      </c>
      <c r="W87" s="55">
        <v>0</v>
      </c>
      <c r="X87" s="55">
        <v>0</v>
      </c>
      <c r="Y87" s="123">
        <v>0</v>
      </c>
      <c r="Z87" s="124">
        <v>0</v>
      </c>
      <c r="AA87" s="55">
        <v>0</v>
      </c>
      <c r="AB87" s="55">
        <v>0</v>
      </c>
      <c r="AC87" s="55">
        <v>0</v>
      </c>
      <c r="AD87" s="123">
        <v>0</v>
      </c>
      <c r="AE87" s="124">
        <v>0</v>
      </c>
      <c r="AF87" s="55">
        <v>0</v>
      </c>
      <c r="AG87" s="55">
        <v>0</v>
      </c>
      <c r="AH87" s="55">
        <v>0</v>
      </c>
      <c r="AI87" s="123">
        <v>0</v>
      </c>
      <c r="AJ87" s="124">
        <v>0</v>
      </c>
      <c r="AK87" s="55">
        <v>0</v>
      </c>
      <c r="AL87" s="55">
        <v>0</v>
      </c>
      <c r="AM87" s="55">
        <v>0</v>
      </c>
      <c r="AN87" s="123">
        <v>0</v>
      </c>
      <c r="AO87" s="124">
        <v>0</v>
      </c>
      <c r="AP87" s="55">
        <v>0</v>
      </c>
      <c r="AQ87" s="55">
        <v>0</v>
      </c>
      <c r="AR87" s="55">
        <v>0</v>
      </c>
      <c r="AS87" s="123">
        <v>0</v>
      </c>
      <c r="AT87" s="124">
        <v>0</v>
      </c>
      <c r="AU87" s="55">
        <v>0</v>
      </c>
      <c r="AV87" s="55">
        <v>0</v>
      </c>
      <c r="AW87" s="55">
        <v>0</v>
      </c>
      <c r="AX87" s="123">
        <v>0</v>
      </c>
      <c r="AY87" s="124">
        <v>0</v>
      </c>
      <c r="AZ87" s="55">
        <v>0</v>
      </c>
      <c r="BA87" s="55">
        <v>0</v>
      </c>
      <c r="BB87" s="55">
        <v>0</v>
      </c>
      <c r="BC87" s="125">
        <v>0</v>
      </c>
      <c r="BD87" s="124">
        <v>0</v>
      </c>
      <c r="BE87" s="55">
        <v>0</v>
      </c>
      <c r="BF87" s="55">
        <v>0</v>
      </c>
      <c r="BG87" s="55">
        <v>0</v>
      </c>
      <c r="BH87" s="55">
        <v>0</v>
      </c>
    </row>
    <row r="88" spans="1:60" ht="12.95" customHeight="1" x14ac:dyDescent="0.15">
      <c r="A88" s="411"/>
      <c r="B88" s="361"/>
      <c r="C88" s="361"/>
      <c r="D88" s="361"/>
      <c r="E88" s="361"/>
      <c r="F88" s="361"/>
      <c r="G88" s="361"/>
      <c r="H88" s="361" t="s">
        <v>29</v>
      </c>
      <c r="I88" s="361"/>
      <c r="J88" s="361"/>
      <c r="K88" s="55">
        <v>0</v>
      </c>
      <c r="L88" s="55">
        <v>0</v>
      </c>
      <c r="M88" s="55">
        <v>0</v>
      </c>
      <c r="N88" s="55">
        <v>0</v>
      </c>
      <c r="O88" s="123">
        <v>0</v>
      </c>
      <c r="P88" s="124">
        <v>0</v>
      </c>
      <c r="Q88" s="55">
        <v>0</v>
      </c>
      <c r="R88" s="55">
        <v>0</v>
      </c>
      <c r="S88" s="55">
        <v>0</v>
      </c>
      <c r="T88" s="123">
        <v>0</v>
      </c>
      <c r="U88" s="124">
        <v>0</v>
      </c>
      <c r="V88" s="55">
        <v>0</v>
      </c>
      <c r="W88" s="55">
        <v>0</v>
      </c>
      <c r="X88" s="55">
        <v>0</v>
      </c>
      <c r="Y88" s="123">
        <v>0</v>
      </c>
      <c r="Z88" s="124">
        <v>0</v>
      </c>
      <c r="AA88" s="55">
        <v>0</v>
      </c>
      <c r="AB88" s="55">
        <v>0</v>
      </c>
      <c r="AC88" s="55">
        <v>0</v>
      </c>
      <c r="AD88" s="123">
        <v>0</v>
      </c>
      <c r="AE88" s="124">
        <v>0</v>
      </c>
      <c r="AF88" s="55">
        <v>0</v>
      </c>
      <c r="AG88" s="55">
        <v>0</v>
      </c>
      <c r="AH88" s="55">
        <v>0</v>
      </c>
      <c r="AI88" s="123">
        <v>0</v>
      </c>
      <c r="AJ88" s="124">
        <v>0</v>
      </c>
      <c r="AK88" s="55">
        <v>0</v>
      </c>
      <c r="AL88" s="55">
        <v>0</v>
      </c>
      <c r="AM88" s="55">
        <v>0</v>
      </c>
      <c r="AN88" s="123">
        <v>0</v>
      </c>
      <c r="AO88" s="124">
        <v>0</v>
      </c>
      <c r="AP88" s="55">
        <v>0</v>
      </c>
      <c r="AQ88" s="55">
        <v>0</v>
      </c>
      <c r="AR88" s="55">
        <v>0</v>
      </c>
      <c r="AS88" s="123">
        <v>0</v>
      </c>
      <c r="AT88" s="124">
        <v>0</v>
      </c>
      <c r="AU88" s="55">
        <v>0</v>
      </c>
      <c r="AV88" s="55">
        <v>0</v>
      </c>
      <c r="AW88" s="55">
        <v>0</v>
      </c>
      <c r="AX88" s="123">
        <v>0</v>
      </c>
      <c r="AY88" s="124">
        <v>0</v>
      </c>
      <c r="AZ88" s="55">
        <v>0</v>
      </c>
      <c r="BA88" s="55">
        <v>0</v>
      </c>
      <c r="BB88" s="55">
        <v>0</v>
      </c>
      <c r="BC88" s="125">
        <v>0</v>
      </c>
      <c r="BD88" s="124">
        <v>0</v>
      </c>
      <c r="BE88" s="55">
        <v>0</v>
      </c>
      <c r="BF88" s="55">
        <v>0</v>
      </c>
      <c r="BG88" s="55">
        <v>0</v>
      </c>
      <c r="BH88" s="55">
        <v>0</v>
      </c>
    </row>
    <row r="89" spans="1:60" ht="12.95" customHeight="1" x14ac:dyDescent="0.15">
      <c r="A89" s="411"/>
      <c r="B89" s="361" t="s">
        <v>29</v>
      </c>
      <c r="C89" s="361"/>
      <c r="D89" s="361"/>
      <c r="E89" s="361" t="s">
        <v>29</v>
      </c>
      <c r="F89" s="361"/>
      <c r="G89" s="361"/>
      <c r="H89" s="361"/>
      <c r="I89" s="361"/>
      <c r="J89" s="361"/>
      <c r="K89" s="55">
        <v>0</v>
      </c>
      <c r="L89" s="55">
        <v>0</v>
      </c>
      <c r="M89" s="55">
        <v>0</v>
      </c>
      <c r="N89" s="55">
        <v>0</v>
      </c>
      <c r="O89" s="123">
        <v>0</v>
      </c>
      <c r="P89" s="124">
        <v>0</v>
      </c>
      <c r="Q89" s="55">
        <v>0</v>
      </c>
      <c r="R89" s="55">
        <v>0</v>
      </c>
      <c r="S89" s="55">
        <v>0</v>
      </c>
      <c r="T89" s="123">
        <v>0</v>
      </c>
      <c r="U89" s="124">
        <v>0</v>
      </c>
      <c r="V89" s="55">
        <v>0</v>
      </c>
      <c r="W89" s="55">
        <v>0</v>
      </c>
      <c r="X89" s="55">
        <v>0</v>
      </c>
      <c r="Y89" s="123">
        <v>0</v>
      </c>
      <c r="Z89" s="124">
        <v>0</v>
      </c>
      <c r="AA89" s="55">
        <v>0</v>
      </c>
      <c r="AB89" s="55">
        <v>0</v>
      </c>
      <c r="AC89" s="55">
        <v>0</v>
      </c>
      <c r="AD89" s="123">
        <v>0</v>
      </c>
      <c r="AE89" s="124">
        <v>0</v>
      </c>
      <c r="AF89" s="55">
        <v>0</v>
      </c>
      <c r="AG89" s="55">
        <v>0</v>
      </c>
      <c r="AH89" s="55">
        <v>0</v>
      </c>
      <c r="AI89" s="123">
        <v>0</v>
      </c>
      <c r="AJ89" s="124">
        <v>0</v>
      </c>
      <c r="AK89" s="55">
        <v>0</v>
      </c>
      <c r="AL89" s="55">
        <v>0</v>
      </c>
      <c r="AM89" s="55">
        <v>0</v>
      </c>
      <c r="AN89" s="123">
        <v>0</v>
      </c>
      <c r="AO89" s="124">
        <v>0</v>
      </c>
      <c r="AP89" s="55">
        <v>0</v>
      </c>
      <c r="AQ89" s="55">
        <v>0</v>
      </c>
      <c r="AR89" s="55">
        <v>0</v>
      </c>
      <c r="AS89" s="123">
        <v>0</v>
      </c>
      <c r="AT89" s="124">
        <v>0</v>
      </c>
      <c r="AU89" s="55">
        <v>0</v>
      </c>
      <c r="AV89" s="55">
        <v>0</v>
      </c>
      <c r="AW89" s="55">
        <v>0</v>
      </c>
      <c r="AX89" s="123">
        <v>0</v>
      </c>
      <c r="AY89" s="124">
        <v>0</v>
      </c>
      <c r="AZ89" s="55">
        <v>0</v>
      </c>
      <c r="BA89" s="55">
        <v>0</v>
      </c>
      <c r="BB89" s="55">
        <v>0</v>
      </c>
      <c r="BC89" s="125">
        <v>0</v>
      </c>
      <c r="BD89" s="124">
        <v>0</v>
      </c>
      <c r="BE89" s="55">
        <v>0</v>
      </c>
      <c r="BF89" s="55">
        <v>0</v>
      </c>
      <c r="BG89" s="55">
        <v>0</v>
      </c>
      <c r="BH89" s="55">
        <v>0</v>
      </c>
    </row>
    <row r="90" spans="1:60" ht="12.95" customHeight="1" x14ac:dyDescent="0.15">
      <c r="A90" s="411"/>
      <c r="B90" s="361" t="s">
        <v>29</v>
      </c>
      <c r="C90" s="361"/>
      <c r="D90" s="361"/>
      <c r="E90" s="361"/>
      <c r="F90" s="361"/>
      <c r="G90" s="361"/>
      <c r="H90" s="361" t="s">
        <v>29</v>
      </c>
      <c r="I90" s="361"/>
      <c r="J90" s="361"/>
      <c r="K90" s="55">
        <v>0</v>
      </c>
      <c r="L90" s="55">
        <v>0</v>
      </c>
      <c r="M90" s="55">
        <v>0</v>
      </c>
      <c r="N90" s="55">
        <v>0</v>
      </c>
      <c r="O90" s="123">
        <v>0</v>
      </c>
      <c r="P90" s="124">
        <v>0</v>
      </c>
      <c r="Q90" s="55">
        <v>0</v>
      </c>
      <c r="R90" s="55">
        <v>0</v>
      </c>
      <c r="S90" s="55">
        <v>0</v>
      </c>
      <c r="T90" s="123">
        <v>0</v>
      </c>
      <c r="U90" s="124">
        <v>0</v>
      </c>
      <c r="V90" s="55">
        <v>0</v>
      </c>
      <c r="W90" s="55">
        <v>0</v>
      </c>
      <c r="X90" s="55">
        <v>0</v>
      </c>
      <c r="Y90" s="123">
        <v>0</v>
      </c>
      <c r="Z90" s="124">
        <v>0</v>
      </c>
      <c r="AA90" s="55">
        <v>0</v>
      </c>
      <c r="AB90" s="55">
        <v>0</v>
      </c>
      <c r="AC90" s="55">
        <v>0</v>
      </c>
      <c r="AD90" s="123">
        <v>0</v>
      </c>
      <c r="AE90" s="124">
        <v>0</v>
      </c>
      <c r="AF90" s="55">
        <v>0</v>
      </c>
      <c r="AG90" s="55">
        <v>0</v>
      </c>
      <c r="AH90" s="55">
        <v>0</v>
      </c>
      <c r="AI90" s="123">
        <v>0</v>
      </c>
      <c r="AJ90" s="124">
        <v>0</v>
      </c>
      <c r="AK90" s="55">
        <v>0</v>
      </c>
      <c r="AL90" s="55">
        <v>0</v>
      </c>
      <c r="AM90" s="55">
        <v>0</v>
      </c>
      <c r="AN90" s="123">
        <v>0</v>
      </c>
      <c r="AO90" s="124">
        <v>0</v>
      </c>
      <c r="AP90" s="55">
        <v>0</v>
      </c>
      <c r="AQ90" s="55">
        <v>0</v>
      </c>
      <c r="AR90" s="55">
        <v>0</v>
      </c>
      <c r="AS90" s="123">
        <v>0</v>
      </c>
      <c r="AT90" s="124">
        <v>0</v>
      </c>
      <c r="AU90" s="55">
        <v>0</v>
      </c>
      <c r="AV90" s="55">
        <v>0</v>
      </c>
      <c r="AW90" s="55">
        <v>0</v>
      </c>
      <c r="AX90" s="123">
        <v>0</v>
      </c>
      <c r="AY90" s="124">
        <v>0</v>
      </c>
      <c r="AZ90" s="55">
        <v>0</v>
      </c>
      <c r="BA90" s="55">
        <v>0</v>
      </c>
      <c r="BB90" s="55">
        <v>0</v>
      </c>
      <c r="BC90" s="125">
        <v>0</v>
      </c>
      <c r="BD90" s="124">
        <v>0</v>
      </c>
      <c r="BE90" s="55">
        <v>0</v>
      </c>
      <c r="BF90" s="55">
        <v>0</v>
      </c>
      <c r="BG90" s="55">
        <v>0</v>
      </c>
      <c r="BH90" s="55">
        <v>0</v>
      </c>
    </row>
    <row r="91" spans="1:60" ht="12.95" customHeight="1" x14ac:dyDescent="0.15">
      <c r="A91" s="411"/>
      <c r="B91" s="361"/>
      <c r="C91" s="361"/>
      <c r="D91" s="361"/>
      <c r="E91" s="361" t="s">
        <v>29</v>
      </c>
      <c r="F91" s="361"/>
      <c r="G91" s="361"/>
      <c r="H91" s="361" t="s">
        <v>29</v>
      </c>
      <c r="I91" s="361"/>
      <c r="J91" s="361"/>
      <c r="K91" s="55">
        <v>0</v>
      </c>
      <c r="L91" s="55">
        <v>0</v>
      </c>
      <c r="M91" s="55">
        <v>0</v>
      </c>
      <c r="N91" s="55">
        <v>0</v>
      </c>
      <c r="O91" s="123">
        <v>0</v>
      </c>
      <c r="P91" s="124">
        <v>0</v>
      </c>
      <c r="Q91" s="55">
        <v>0</v>
      </c>
      <c r="R91" s="55">
        <v>0</v>
      </c>
      <c r="S91" s="55">
        <v>0</v>
      </c>
      <c r="T91" s="123">
        <v>0</v>
      </c>
      <c r="U91" s="124">
        <v>0</v>
      </c>
      <c r="V91" s="55">
        <v>0</v>
      </c>
      <c r="W91" s="55">
        <v>0</v>
      </c>
      <c r="X91" s="55">
        <v>0</v>
      </c>
      <c r="Y91" s="123">
        <v>0</v>
      </c>
      <c r="Z91" s="124">
        <v>0</v>
      </c>
      <c r="AA91" s="55">
        <v>0</v>
      </c>
      <c r="AB91" s="55">
        <v>0</v>
      </c>
      <c r="AC91" s="55">
        <v>0</v>
      </c>
      <c r="AD91" s="123">
        <v>0</v>
      </c>
      <c r="AE91" s="124">
        <v>0</v>
      </c>
      <c r="AF91" s="55">
        <v>0</v>
      </c>
      <c r="AG91" s="55">
        <v>0</v>
      </c>
      <c r="AH91" s="55">
        <v>0</v>
      </c>
      <c r="AI91" s="123">
        <v>0</v>
      </c>
      <c r="AJ91" s="124">
        <v>0</v>
      </c>
      <c r="AK91" s="55">
        <v>0</v>
      </c>
      <c r="AL91" s="55">
        <v>0</v>
      </c>
      <c r="AM91" s="55">
        <v>0</v>
      </c>
      <c r="AN91" s="123">
        <v>0</v>
      </c>
      <c r="AO91" s="124">
        <v>0</v>
      </c>
      <c r="AP91" s="55">
        <v>0</v>
      </c>
      <c r="AQ91" s="55">
        <v>0</v>
      </c>
      <c r="AR91" s="55">
        <v>0</v>
      </c>
      <c r="AS91" s="123">
        <v>0</v>
      </c>
      <c r="AT91" s="124">
        <v>0</v>
      </c>
      <c r="AU91" s="55">
        <v>0</v>
      </c>
      <c r="AV91" s="55">
        <v>0</v>
      </c>
      <c r="AW91" s="55">
        <v>0</v>
      </c>
      <c r="AX91" s="123">
        <v>0</v>
      </c>
      <c r="AY91" s="124">
        <v>0</v>
      </c>
      <c r="AZ91" s="55">
        <v>0</v>
      </c>
      <c r="BA91" s="55">
        <v>0</v>
      </c>
      <c r="BB91" s="55">
        <v>0</v>
      </c>
      <c r="BC91" s="125">
        <v>0</v>
      </c>
      <c r="BD91" s="124">
        <v>0</v>
      </c>
      <c r="BE91" s="55">
        <v>0</v>
      </c>
      <c r="BF91" s="55">
        <v>0</v>
      </c>
      <c r="BG91" s="55">
        <v>0</v>
      </c>
      <c r="BH91" s="55">
        <v>0</v>
      </c>
    </row>
    <row r="92" spans="1:60" ht="12.95" customHeight="1" x14ac:dyDescent="0.15">
      <c r="A92" s="411"/>
      <c r="B92" s="361" t="s">
        <v>29</v>
      </c>
      <c r="C92" s="361"/>
      <c r="D92" s="361"/>
      <c r="E92" s="361" t="s">
        <v>29</v>
      </c>
      <c r="F92" s="361"/>
      <c r="G92" s="361"/>
      <c r="H92" s="361" t="s">
        <v>29</v>
      </c>
      <c r="I92" s="361"/>
      <c r="J92" s="361"/>
      <c r="K92" s="55">
        <v>0</v>
      </c>
      <c r="L92" s="55">
        <v>0</v>
      </c>
      <c r="M92" s="55">
        <v>0</v>
      </c>
      <c r="N92" s="55">
        <v>0</v>
      </c>
      <c r="O92" s="123">
        <v>0</v>
      </c>
      <c r="P92" s="124">
        <v>0</v>
      </c>
      <c r="Q92" s="55">
        <v>0</v>
      </c>
      <c r="R92" s="55">
        <v>0</v>
      </c>
      <c r="S92" s="55">
        <v>0</v>
      </c>
      <c r="T92" s="123">
        <v>0</v>
      </c>
      <c r="U92" s="124">
        <v>0</v>
      </c>
      <c r="V92" s="55">
        <v>0</v>
      </c>
      <c r="W92" s="55">
        <v>0</v>
      </c>
      <c r="X92" s="55">
        <v>0</v>
      </c>
      <c r="Y92" s="123">
        <v>0</v>
      </c>
      <c r="Z92" s="124">
        <v>0</v>
      </c>
      <c r="AA92" s="55">
        <v>0</v>
      </c>
      <c r="AB92" s="55">
        <v>0</v>
      </c>
      <c r="AC92" s="55">
        <v>0</v>
      </c>
      <c r="AD92" s="123">
        <v>0</v>
      </c>
      <c r="AE92" s="124">
        <v>0</v>
      </c>
      <c r="AF92" s="55">
        <v>0</v>
      </c>
      <c r="AG92" s="55">
        <v>0</v>
      </c>
      <c r="AH92" s="55">
        <v>0</v>
      </c>
      <c r="AI92" s="123">
        <v>0</v>
      </c>
      <c r="AJ92" s="124">
        <v>0</v>
      </c>
      <c r="AK92" s="55">
        <v>0</v>
      </c>
      <c r="AL92" s="55">
        <v>0</v>
      </c>
      <c r="AM92" s="55">
        <v>0</v>
      </c>
      <c r="AN92" s="123">
        <v>0</v>
      </c>
      <c r="AO92" s="124">
        <v>0</v>
      </c>
      <c r="AP92" s="55">
        <v>0</v>
      </c>
      <c r="AQ92" s="55">
        <v>0</v>
      </c>
      <c r="AR92" s="55">
        <v>0</v>
      </c>
      <c r="AS92" s="123">
        <v>0</v>
      </c>
      <c r="AT92" s="124">
        <v>0</v>
      </c>
      <c r="AU92" s="55">
        <v>0</v>
      </c>
      <c r="AV92" s="55">
        <v>0</v>
      </c>
      <c r="AW92" s="55">
        <v>0</v>
      </c>
      <c r="AX92" s="123">
        <v>0</v>
      </c>
      <c r="AY92" s="124">
        <v>0</v>
      </c>
      <c r="AZ92" s="55">
        <v>0</v>
      </c>
      <c r="BA92" s="55">
        <v>0</v>
      </c>
      <c r="BB92" s="55">
        <v>0</v>
      </c>
      <c r="BC92" s="125">
        <v>0</v>
      </c>
      <c r="BD92" s="124">
        <v>0</v>
      </c>
      <c r="BE92" s="55">
        <v>0</v>
      </c>
      <c r="BF92" s="55">
        <v>0</v>
      </c>
      <c r="BG92" s="55">
        <v>0</v>
      </c>
      <c r="BH92" s="55">
        <v>0</v>
      </c>
    </row>
    <row r="93" spans="1:60" ht="12.95" customHeight="1" x14ac:dyDescent="0.15"/>
    <row r="94" spans="1:60" ht="12.95" customHeight="1" x14ac:dyDescent="0.15">
      <c r="A94" s="54">
        <v>9</v>
      </c>
      <c r="B94" s="361" t="s">
        <v>108</v>
      </c>
      <c r="C94" s="361"/>
      <c r="D94" s="361"/>
      <c r="E94" s="361" t="s">
        <v>109</v>
      </c>
      <c r="F94" s="361"/>
      <c r="G94" s="361"/>
      <c r="H94" s="361" t="s">
        <v>93</v>
      </c>
      <c r="I94" s="361"/>
      <c r="J94" s="361"/>
      <c r="K94" s="35">
        <v>1</v>
      </c>
      <c r="L94" s="413" t="s">
        <v>54</v>
      </c>
      <c r="M94" s="414"/>
      <c r="N94" s="414"/>
      <c r="O94" s="415"/>
      <c r="P94" s="137">
        <v>2</v>
      </c>
      <c r="Q94" s="413" t="s">
        <v>55</v>
      </c>
      <c r="R94" s="414"/>
      <c r="S94" s="414"/>
      <c r="T94" s="415"/>
      <c r="U94" s="137">
        <v>3</v>
      </c>
      <c r="V94" s="413" t="s">
        <v>56</v>
      </c>
      <c r="W94" s="414"/>
      <c r="X94" s="414"/>
      <c r="Y94" s="415"/>
      <c r="Z94" s="137">
        <v>4</v>
      </c>
      <c r="AA94" s="413" t="s">
        <v>57</v>
      </c>
      <c r="AB94" s="414"/>
      <c r="AC94" s="414"/>
      <c r="AD94" s="415"/>
      <c r="AE94" s="137">
        <v>5</v>
      </c>
      <c r="AF94" s="413" t="s">
        <v>58</v>
      </c>
      <c r="AG94" s="414"/>
      <c r="AH94" s="414"/>
      <c r="AI94" s="415"/>
      <c r="AJ94" s="137">
        <v>6</v>
      </c>
      <c r="AK94" s="413" t="s">
        <v>134</v>
      </c>
      <c r="AL94" s="414"/>
      <c r="AM94" s="414"/>
      <c r="AN94" s="415"/>
      <c r="AO94" s="137">
        <v>7</v>
      </c>
      <c r="AP94" s="413" t="s">
        <v>135</v>
      </c>
      <c r="AQ94" s="414"/>
      <c r="AR94" s="414"/>
      <c r="AS94" s="415"/>
      <c r="AT94" s="137">
        <v>8</v>
      </c>
      <c r="AU94" s="413" t="s">
        <v>61</v>
      </c>
      <c r="AV94" s="414"/>
      <c r="AW94" s="414"/>
      <c r="AX94" s="415"/>
      <c r="AY94" s="137">
        <v>9</v>
      </c>
      <c r="AZ94" s="413" t="s">
        <v>62</v>
      </c>
      <c r="BA94" s="414"/>
      <c r="BB94" s="414"/>
      <c r="BC94" s="417"/>
      <c r="BD94" s="414" t="s">
        <v>50</v>
      </c>
      <c r="BE94" s="414"/>
      <c r="BF94" s="414"/>
      <c r="BG94" s="414"/>
      <c r="BH94" s="416"/>
    </row>
    <row r="95" spans="1:60" ht="12.95" customHeight="1" thickBot="1" x14ac:dyDescent="0.2">
      <c r="A95" s="418" t="s">
        <v>123</v>
      </c>
      <c r="B95" s="412"/>
      <c r="C95" s="412"/>
      <c r="D95" s="412"/>
      <c r="E95" s="412"/>
      <c r="F95" s="412"/>
      <c r="G95" s="412"/>
      <c r="H95" s="412"/>
      <c r="I95" s="412"/>
      <c r="J95" s="412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18"/>
      <c r="B96" s="378" t="s">
        <v>29</v>
      </c>
      <c r="C96" s="378"/>
      <c r="D96" s="378"/>
      <c r="E96" s="378"/>
      <c r="F96" s="378"/>
      <c r="G96" s="378"/>
      <c r="H96" s="378"/>
      <c r="I96" s="378"/>
      <c r="J96" s="378"/>
      <c r="K96" s="68">
        <v>0</v>
      </c>
      <c r="L96" s="68">
        <v>0</v>
      </c>
      <c r="M96" s="68">
        <v>0</v>
      </c>
      <c r="N96" s="68">
        <v>0</v>
      </c>
      <c r="O96" s="119">
        <v>0</v>
      </c>
      <c r="P96" s="120">
        <v>0</v>
      </c>
      <c r="Q96" s="68">
        <v>0</v>
      </c>
      <c r="R96" s="68">
        <v>0</v>
      </c>
      <c r="S96" s="68">
        <v>0</v>
      </c>
      <c r="T96" s="119">
        <v>0</v>
      </c>
      <c r="U96" s="120">
        <v>0</v>
      </c>
      <c r="V96" s="68">
        <v>0</v>
      </c>
      <c r="W96" s="68">
        <v>0</v>
      </c>
      <c r="X96" s="68">
        <v>0</v>
      </c>
      <c r="Y96" s="119">
        <v>0</v>
      </c>
      <c r="Z96" s="120">
        <v>0</v>
      </c>
      <c r="AA96" s="68">
        <v>0</v>
      </c>
      <c r="AB96" s="68">
        <v>0</v>
      </c>
      <c r="AC96" s="68">
        <v>0</v>
      </c>
      <c r="AD96" s="119">
        <v>0</v>
      </c>
      <c r="AE96" s="120">
        <v>0</v>
      </c>
      <c r="AF96" s="68">
        <v>0</v>
      </c>
      <c r="AG96" s="68">
        <v>0</v>
      </c>
      <c r="AH96" s="68">
        <v>0</v>
      </c>
      <c r="AI96" s="119">
        <v>0</v>
      </c>
      <c r="AJ96" s="120">
        <v>0</v>
      </c>
      <c r="AK96" s="68">
        <v>0</v>
      </c>
      <c r="AL96" s="68">
        <v>0</v>
      </c>
      <c r="AM96" s="68">
        <v>0</v>
      </c>
      <c r="AN96" s="119">
        <v>0</v>
      </c>
      <c r="AO96" s="120">
        <v>0</v>
      </c>
      <c r="AP96" s="68">
        <v>0</v>
      </c>
      <c r="AQ96" s="68">
        <v>0</v>
      </c>
      <c r="AR96" s="68">
        <v>0</v>
      </c>
      <c r="AS96" s="119">
        <v>0</v>
      </c>
      <c r="AT96" s="120">
        <v>0</v>
      </c>
      <c r="AU96" s="68">
        <v>0</v>
      </c>
      <c r="AV96" s="68">
        <v>0</v>
      </c>
      <c r="AW96" s="68">
        <v>0</v>
      </c>
      <c r="AX96" s="119">
        <v>0</v>
      </c>
      <c r="AY96" s="120">
        <v>0</v>
      </c>
      <c r="AZ96" s="68">
        <v>0</v>
      </c>
      <c r="BA96" s="68">
        <v>0</v>
      </c>
      <c r="BB96" s="68">
        <v>0</v>
      </c>
      <c r="BC96" s="121">
        <v>0</v>
      </c>
      <c r="BD96" s="120">
        <v>0</v>
      </c>
      <c r="BE96" s="68">
        <v>0</v>
      </c>
      <c r="BF96" s="68">
        <v>0</v>
      </c>
      <c r="BG96" s="68">
        <v>0</v>
      </c>
      <c r="BH96" s="68">
        <v>0</v>
      </c>
    </row>
    <row r="97" spans="1:60" ht="12.95" customHeight="1" x14ac:dyDescent="0.15">
      <c r="A97" s="418"/>
      <c r="B97" s="361"/>
      <c r="C97" s="361"/>
      <c r="D97" s="361"/>
      <c r="E97" s="361" t="s">
        <v>29</v>
      </c>
      <c r="F97" s="361"/>
      <c r="G97" s="361"/>
      <c r="H97" s="361"/>
      <c r="I97" s="361"/>
      <c r="J97" s="361"/>
      <c r="K97" s="55">
        <v>0</v>
      </c>
      <c r="L97" s="122">
        <v>0</v>
      </c>
      <c r="M97" s="55">
        <v>0</v>
      </c>
      <c r="N97" s="55">
        <v>0</v>
      </c>
      <c r="O97" s="123">
        <v>0</v>
      </c>
      <c r="P97" s="124">
        <v>0</v>
      </c>
      <c r="Q97" s="55">
        <v>0</v>
      </c>
      <c r="R97" s="55">
        <v>0</v>
      </c>
      <c r="S97" s="55">
        <v>0</v>
      </c>
      <c r="T97" s="123">
        <v>0</v>
      </c>
      <c r="U97" s="124">
        <v>0</v>
      </c>
      <c r="V97" s="55">
        <v>0</v>
      </c>
      <c r="W97" s="55">
        <v>0</v>
      </c>
      <c r="X97" s="55">
        <v>0</v>
      </c>
      <c r="Y97" s="123">
        <v>0</v>
      </c>
      <c r="Z97" s="124">
        <v>0</v>
      </c>
      <c r="AA97" s="55">
        <v>0</v>
      </c>
      <c r="AB97" s="55">
        <v>0</v>
      </c>
      <c r="AC97" s="55">
        <v>0</v>
      </c>
      <c r="AD97" s="123">
        <v>0</v>
      </c>
      <c r="AE97" s="124">
        <v>0</v>
      </c>
      <c r="AF97" s="55">
        <v>0</v>
      </c>
      <c r="AG97" s="55">
        <v>0</v>
      </c>
      <c r="AH97" s="55">
        <v>0</v>
      </c>
      <c r="AI97" s="123">
        <v>0</v>
      </c>
      <c r="AJ97" s="124">
        <v>0</v>
      </c>
      <c r="AK97" s="55">
        <v>0</v>
      </c>
      <c r="AL97" s="55">
        <v>0</v>
      </c>
      <c r="AM97" s="55">
        <v>0</v>
      </c>
      <c r="AN97" s="123">
        <v>0</v>
      </c>
      <c r="AO97" s="124">
        <v>0</v>
      </c>
      <c r="AP97" s="55">
        <v>0</v>
      </c>
      <c r="AQ97" s="55">
        <v>0</v>
      </c>
      <c r="AR97" s="55">
        <v>0</v>
      </c>
      <c r="AS97" s="123">
        <v>0</v>
      </c>
      <c r="AT97" s="124">
        <v>0</v>
      </c>
      <c r="AU97" s="55">
        <v>0</v>
      </c>
      <c r="AV97" s="55">
        <v>0</v>
      </c>
      <c r="AW97" s="55">
        <v>0</v>
      </c>
      <c r="AX97" s="123">
        <v>0</v>
      </c>
      <c r="AY97" s="124">
        <v>0</v>
      </c>
      <c r="AZ97" s="55">
        <v>0</v>
      </c>
      <c r="BA97" s="55">
        <v>0</v>
      </c>
      <c r="BB97" s="55">
        <v>0</v>
      </c>
      <c r="BC97" s="125">
        <v>0</v>
      </c>
      <c r="BD97" s="124">
        <v>0</v>
      </c>
      <c r="BE97" s="55">
        <v>0</v>
      </c>
      <c r="BF97" s="55">
        <v>0</v>
      </c>
      <c r="BG97" s="55">
        <v>0</v>
      </c>
      <c r="BH97" s="55">
        <v>0</v>
      </c>
    </row>
    <row r="98" spans="1:60" ht="12.95" customHeight="1" x14ac:dyDescent="0.15">
      <c r="A98" s="418"/>
      <c r="B98" s="361"/>
      <c r="C98" s="361"/>
      <c r="D98" s="361"/>
      <c r="E98" s="361"/>
      <c r="F98" s="361"/>
      <c r="G98" s="361"/>
      <c r="H98" s="361" t="s">
        <v>29</v>
      </c>
      <c r="I98" s="361"/>
      <c r="J98" s="361"/>
      <c r="K98" s="55">
        <v>0</v>
      </c>
      <c r="L98" s="55">
        <v>0</v>
      </c>
      <c r="M98" s="55">
        <v>0</v>
      </c>
      <c r="N98" s="55">
        <v>0</v>
      </c>
      <c r="O98" s="123">
        <v>0</v>
      </c>
      <c r="P98" s="124">
        <v>0</v>
      </c>
      <c r="Q98" s="55">
        <v>0</v>
      </c>
      <c r="R98" s="55">
        <v>0</v>
      </c>
      <c r="S98" s="55">
        <v>0</v>
      </c>
      <c r="T98" s="123">
        <v>0</v>
      </c>
      <c r="U98" s="124">
        <v>0</v>
      </c>
      <c r="V98" s="55">
        <v>0</v>
      </c>
      <c r="W98" s="55">
        <v>0</v>
      </c>
      <c r="X98" s="55">
        <v>0</v>
      </c>
      <c r="Y98" s="123">
        <v>0</v>
      </c>
      <c r="Z98" s="124">
        <v>0</v>
      </c>
      <c r="AA98" s="55">
        <v>0</v>
      </c>
      <c r="AB98" s="55">
        <v>0</v>
      </c>
      <c r="AC98" s="55">
        <v>0</v>
      </c>
      <c r="AD98" s="123">
        <v>0</v>
      </c>
      <c r="AE98" s="124">
        <v>0</v>
      </c>
      <c r="AF98" s="55">
        <v>0</v>
      </c>
      <c r="AG98" s="55">
        <v>0</v>
      </c>
      <c r="AH98" s="55">
        <v>0</v>
      </c>
      <c r="AI98" s="123">
        <v>0</v>
      </c>
      <c r="AJ98" s="124">
        <v>0</v>
      </c>
      <c r="AK98" s="55">
        <v>0</v>
      </c>
      <c r="AL98" s="55">
        <v>0</v>
      </c>
      <c r="AM98" s="55">
        <v>0</v>
      </c>
      <c r="AN98" s="123">
        <v>0</v>
      </c>
      <c r="AO98" s="124">
        <v>0</v>
      </c>
      <c r="AP98" s="55">
        <v>0</v>
      </c>
      <c r="AQ98" s="55">
        <v>0</v>
      </c>
      <c r="AR98" s="55">
        <v>0</v>
      </c>
      <c r="AS98" s="123">
        <v>0</v>
      </c>
      <c r="AT98" s="124">
        <v>0</v>
      </c>
      <c r="AU98" s="55">
        <v>0</v>
      </c>
      <c r="AV98" s="55">
        <v>0</v>
      </c>
      <c r="AW98" s="55">
        <v>0</v>
      </c>
      <c r="AX98" s="123">
        <v>0</v>
      </c>
      <c r="AY98" s="124">
        <v>0</v>
      </c>
      <c r="AZ98" s="55">
        <v>0</v>
      </c>
      <c r="BA98" s="55">
        <v>0</v>
      </c>
      <c r="BB98" s="55">
        <v>0</v>
      </c>
      <c r="BC98" s="125">
        <v>0</v>
      </c>
      <c r="BD98" s="124">
        <v>0</v>
      </c>
      <c r="BE98" s="55">
        <v>0</v>
      </c>
      <c r="BF98" s="55">
        <v>0</v>
      </c>
      <c r="BG98" s="55">
        <v>0</v>
      </c>
      <c r="BH98" s="55">
        <v>0</v>
      </c>
    </row>
    <row r="99" spans="1:60" ht="12.95" customHeight="1" x14ac:dyDescent="0.15">
      <c r="A99" s="418"/>
      <c r="B99" s="361" t="s">
        <v>29</v>
      </c>
      <c r="C99" s="361"/>
      <c r="D99" s="361"/>
      <c r="E99" s="361" t="s">
        <v>29</v>
      </c>
      <c r="F99" s="361"/>
      <c r="G99" s="361"/>
      <c r="H99" s="361"/>
      <c r="I99" s="361"/>
      <c r="J99" s="361"/>
      <c r="K99" s="55">
        <v>0</v>
      </c>
      <c r="L99" s="55">
        <v>0</v>
      </c>
      <c r="M99" s="55">
        <v>0</v>
      </c>
      <c r="N99" s="55">
        <v>0</v>
      </c>
      <c r="O99" s="123">
        <v>0</v>
      </c>
      <c r="P99" s="124">
        <v>0</v>
      </c>
      <c r="Q99" s="55">
        <v>0</v>
      </c>
      <c r="R99" s="55">
        <v>0</v>
      </c>
      <c r="S99" s="55">
        <v>0</v>
      </c>
      <c r="T99" s="123">
        <v>0</v>
      </c>
      <c r="U99" s="124">
        <v>0</v>
      </c>
      <c r="V99" s="55">
        <v>0</v>
      </c>
      <c r="W99" s="55">
        <v>0</v>
      </c>
      <c r="X99" s="55">
        <v>0</v>
      </c>
      <c r="Y99" s="123">
        <v>0</v>
      </c>
      <c r="Z99" s="124">
        <v>0</v>
      </c>
      <c r="AA99" s="55">
        <v>0</v>
      </c>
      <c r="AB99" s="55">
        <v>0</v>
      </c>
      <c r="AC99" s="55">
        <v>0</v>
      </c>
      <c r="AD99" s="123">
        <v>0</v>
      </c>
      <c r="AE99" s="124">
        <v>0</v>
      </c>
      <c r="AF99" s="55">
        <v>0</v>
      </c>
      <c r="AG99" s="55">
        <v>0</v>
      </c>
      <c r="AH99" s="55">
        <v>0</v>
      </c>
      <c r="AI99" s="123">
        <v>0</v>
      </c>
      <c r="AJ99" s="124">
        <v>0</v>
      </c>
      <c r="AK99" s="55">
        <v>0</v>
      </c>
      <c r="AL99" s="55">
        <v>0</v>
      </c>
      <c r="AM99" s="55">
        <v>0</v>
      </c>
      <c r="AN99" s="123">
        <v>0</v>
      </c>
      <c r="AO99" s="124">
        <v>0</v>
      </c>
      <c r="AP99" s="55">
        <v>0</v>
      </c>
      <c r="AQ99" s="55">
        <v>0</v>
      </c>
      <c r="AR99" s="55">
        <v>0</v>
      </c>
      <c r="AS99" s="123">
        <v>0</v>
      </c>
      <c r="AT99" s="124">
        <v>0</v>
      </c>
      <c r="AU99" s="55">
        <v>0</v>
      </c>
      <c r="AV99" s="55">
        <v>0</v>
      </c>
      <c r="AW99" s="55">
        <v>0</v>
      </c>
      <c r="AX99" s="123">
        <v>0</v>
      </c>
      <c r="AY99" s="124">
        <v>0</v>
      </c>
      <c r="AZ99" s="55">
        <v>0</v>
      </c>
      <c r="BA99" s="55">
        <v>0</v>
      </c>
      <c r="BB99" s="55">
        <v>0</v>
      </c>
      <c r="BC99" s="125">
        <v>0</v>
      </c>
      <c r="BD99" s="124">
        <v>0</v>
      </c>
      <c r="BE99" s="55">
        <v>0</v>
      </c>
      <c r="BF99" s="55">
        <v>0</v>
      </c>
      <c r="BG99" s="55">
        <v>0</v>
      </c>
      <c r="BH99" s="55">
        <v>0</v>
      </c>
    </row>
    <row r="100" spans="1:60" ht="12.95" customHeight="1" x14ac:dyDescent="0.15">
      <c r="A100" s="418"/>
      <c r="B100" s="361" t="s">
        <v>29</v>
      </c>
      <c r="C100" s="361"/>
      <c r="D100" s="361"/>
      <c r="E100" s="361"/>
      <c r="F100" s="361"/>
      <c r="G100" s="361"/>
      <c r="H100" s="361" t="s">
        <v>29</v>
      </c>
      <c r="I100" s="361"/>
      <c r="J100" s="361"/>
      <c r="K100" s="55">
        <v>0</v>
      </c>
      <c r="L100" s="55">
        <v>0</v>
      </c>
      <c r="M100" s="55">
        <v>0</v>
      </c>
      <c r="N100" s="55">
        <v>0</v>
      </c>
      <c r="O100" s="123">
        <v>0</v>
      </c>
      <c r="P100" s="124">
        <v>0</v>
      </c>
      <c r="Q100" s="55">
        <v>0</v>
      </c>
      <c r="R100" s="55">
        <v>0</v>
      </c>
      <c r="S100" s="55">
        <v>0</v>
      </c>
      <c r="T100" s="123">
        <v>0</v>
      </c>
      <c r="U100" s="124">
        <v>0</v>
      </c>
      <c r="V100" s="55">
        <v>0</v>
      </c>
      <c r="W100" s="55">
        <v>0</v>
      </c>
      <c r="X100" s="55">
        <v>0</v>
      </c>
      <c r="Y100" s="123">
        <v>0</v>
      </c>
      <c r="Z100" s="124">
        <v>0</v>
      </c>
      <c r="AA100" s="55">
        <v>0</v>
      </c>
      <c r="AB100" s="55">
        <v>0</v>
      </c>
      <c r="AC100" s="55">
        <v>0</v>
      </c>
      <c r="AD100" s="123">
        <v>0</v>
      </c>
      <c r="AE100" s="124">
        <v>0</v>
      </c>
      <c r="AF100" s="55">
        <v>0</v>
      </c>
      <c r="AG100" s="55">
        <v>0</v>
      </c>
      <c r="AH100" s="55">
        <v>0</v>
      </c>
      <c r="AI100" s="123">
        <v>0</v>
      </c>
      <c r="AJ100" s="124">
        <v>0</v>
      </c>
      <c r="AK100" s="55">
        <v>0</v>
      </c>
      <c r="AL100" s="55">
        <v>0</v>
      </c>
      <c r="AM100" s="55">
        <v>0</v>
      </c>
      <c r="AN100" s="123">
        <v>0</v>
      </c>
      <c r="AO100" s="124">
        <v>0</v>
      </c>
      <c r="AP100" s="55">
        <v>0</v>
      </c>
      <c r="AQ100" s="55">
        <v>0</v>
      </c>
      <c r="AR100" s="55">
        <v>0</v>
      </c>
      <c r="AS100" s="123">
        <v>0</v>
      </c>
      <c r="AT100" s="124">
        <v>0</v>
      </c>
      <c r="AU100" s="55">
        <v>0</v>
      </c>
      <c r="AV100" s="55">
        <v>0</v>
      </c>
      <c r="AW100" s="55">
        <v>0</v>
      </c>
      <c r="AX100" s="123">
        <v>0</v>
      </c>
      <c r="AY100" s="124">
        <v>0</v>
      </c>
      <c r="AZ100" s="55">
        <v>0</v>
      </c>
      <c r="BA100" s="55">
        <v>0</v>
      </c>
      <c r="BB100" s="55">
        <v>0</v>
      </c>
      <c r="BC100" s="125">
        <v>0</v>
      </c>
      <c r="BD100" s="124">
        <v>0</v>
      </c>
      <c r="BE100" s="55">
        <v>0</v>
      </c>
      <c r="BF100" s="55">
        <v>0</v>
      </c>
      <c r="BG100" s="55">
        <v>0</v>
      </c>
      <c r="BH100" s="55">
        <v>0</v>
      </c>
    </row>
    <row r="101" spans="1:60" ht="12.95" customHeight="1" x14ac:dyDescent="0.15">
      <c r="A101" s="418"/>
      <c r="B101" s="361"/>
      <c r="C101" s="361"/>
      <c r="D101" s="361"/>
      <c r="E101" s="361" t="s">
        <v>29</v>
      </c>
      <c r="F101" s="361"/>
      <c r="G101" s="361"/>
      <c r="H101" s="361" t="s">
        <v>29</v>
      </c>
      <c r="I101" s="361"/>
      <c r="J101" s="361"/>
      <c r="K101" s="55">
        <v>0</v>
      </c>
      <c r="L101" s="55">
        <v>0</v>
      </c>
      <c r="M101" s="55">
        <v>0</v>
      </c>
      <c r="N101" s="55">
        <v>0</v>
      </c>
      <c r="O101" s="123">
        <v>0</v>
      </c>
      <c r="P101" s="124">
        <v>0</v>
      </c>
      <c r="Q101" s="55">
        <v>0</v>
      </c>
      <c r="R101" s="55">
        <v>0</v>
      </c>
      <c r="S101" s="55">
        <v>0</v>
      </c>
      <c r="T101" s="123">
        <v>0</v>
      </c>
      <c r="U101" s="124">
        <v>0</v>
      </c>
      <c r="V101" s="55">
        <v>0</v>
      </c>
      <c r="W101" s="55">
        <v>0</v>
      </c>
      <c r="X101" s="55">
        <v>0</v>
      </c>
      <c r="Y101" s="123">
        <v>0</v>
      </c>
      <c r="Z101" s="124">
        <v>0</v>
      </c>
      <c r="AA101" s="55">
        <v>0</v>
      </c>
      <c r="AB101" s="55">
        <v>0</v>
      </c>
      <c r="AC101" s="55">
        <v>0</v>
      </c>
      <c r="AD101" s="123">
        <v>0</v>
      </c>
      <c r="AE101" s="124">
        <v>0</v>
      </c>
      <c r="AF101" s="55">
        <v>0</v>
      </c>
      <c r="AG101" s="55">
        <v>0</v>
      </c>
      <c r="AH101" s="55">
        <v>0</v>
      </c>
      <c r="AI101" s="123">
        <v>0</v>
      </c>
      <c r="AJ101" s="124">
        <v>0</v>
      </c>
      <c r="AK101" s="55">
        <v>0</v>
      </c>
      <c r="AL101" s="55">
        <v>0</v>
      </c>
      <c r="AM101" s="55">
        <v>0</v>
      </c>
      <c r="AN101" s="123">
        <v>0</v>
      </c>
      <c r="AO101" s="124">
        <v>0</v>
      </c>
      <c r="AP101" s="55">
        <v>0</v>
      </c>
      <c r="AQ101" s="55">
        <v>0</v>
      </c>
      <c r="AR101" s="55">
        <v>0</v>
      </c>
      <c r="AS101" s="123">
        <v>0</v>
      </c>
      <c r="AT101" s="124">
        <v>0</v>
      </c>
      <c r="AU101" s="55">
        <v>0</v>
      </c>
      <c r="AV101" s="55">
        <v>0</v>
      </c>
      <c r="AW101" s="55">
        <v>0</v>
      </c>
      <c r="AX101" s="123">
        <v>0</v>
      </c>
      <c r="AY101" s="124">
        <v>0</v>
      </c>
      <c r="AZ101" s="55">
        <v>0</v>
      </c>
      <c r="BA101" s="55">
        <v>0</v>
      </c>
      <c r="BB101" s="55">
        <v>0</v>
      </c>
      <c r="BC101" s="125">
        <v>0</v>
      </c>
      <c r="BD101" s="124">
        <v>0</v>
      </c>
      <c r="BE101" s="55">
        <v>0</v>
      </c>
      <c r="BF101" s="55">
        <v>0</v>
      </c>
      <c r="BG101" s="55">
        <v>0</v>
      </c>
      <c r="BH101" s="55">
        <v>0</v>
      </c>
    </row>
    <row r="102" spans="1:60" ht="12.95" customHeight="1" x14ac:dyDescent="0.15">
      <c r="A102" s="418"/>
      <c r="B102" s="361" t="s">
        <v>29</v>
      </c>
      <c r="C102" s="361"/>
      <c r="D102" s="361"/>
      <c r="E102" s="361" t="s">
        <v>29</v>
      </c>
      <c r="F102" s="361"/>
      <c r="G102" s="361"/>
      <c r="H102" s="361" t="s">
        <v>29</v>
      </c>
      <c r="I102" s="361"/>
      <c r="J102" s="361"/>
      <c r="K102" s="55">
        <v>0</v>
      </c>
      <c r="L102" s="55">
        <v>0</v>
      </c>
      <c r="M102" s="55">
        <v>0</v>
      </c>
      <c r="N102" s="55">
        <v>0</v>
      </c>
      <c r="O102" s="123">
        <v>0</v>
      </c>
      <c r="P102" s="124">
        <v>0</v>
      </c>
      <c r="Q102" s="55">
        <v>0</v>
      </c>
      <c r="R102" s="55">
        <v>0</v>
      </c>
      <c r="S102" s="55">
        <v>0</v>
      </c>
      <c r="T102" s="123">
        <v>0</v>
      </c>
      <c r="U102" s="124">
        <v>0</v>
      </c>
      <c r="V102" s="55">
        <v>0</v>
      </c>
      <c r="W102" s="55">
        <v>0</v>
      </c>
      <c r="X102" s="55">
        <v>0</v>
      </c>
      <c r="Y102" s="123">
        <v>0</v>
      </c>
      <c r="Z102" s="124">
        <v>0</v>
      </c>
      <c r="AA102" s="55">
        <v>0</v>
      </c>
      <c r="AB102" s="55">
        <v>0</v>
      </c>
      <c r="AC102" s="55">
        <v>0</v>
      </c>
      <c r="AD102" s="123">
        <v>0</v>
      </c>
      <c r="AE102" s="124">
        <v>0</v>
      </c>
      <c r="AF102" s="55">
        <v>0</v>
      </c>
      <c r="AG102" s="55">
        <v>0</v>
      </c>
      <c r="AH102" s="55">
        <v>0</v>
      </c>
      <c r="AI102" s="123">
        <v>0</v>
      </c>
      <c r="AJ102" s="124">
        <v>0</v>
      </c>
      <c r="AK102" s="55">
        <v>0</v>
      </c>
      <c r="AL102" s="55">
        <v>0</v>
      </c>
      <c r="AM102" s="55">
        <v>0</v>
      </c>
      <c r="AN102" s="123">
        <v>0</v>
      </c>
      <c r="AO102" s="124">
        <v>0</v>
      </c>
      <c r="AP102" s="55">
        <v>0</v>
      </c>
      <c r="AQ102" s="55">
        <v>0</v>
      </c>
      <c r="AR102" s="55">
        <v>0</v>
      </c>
      <c r="AS102" s="123">
        <v>0</v>
      </c>
      <c r="AT102" s="124">
        <v>0</v>
      </c>
      <c r="AU102" s="55">
        <v>0</v>
      </c>
      <c r="AV102" s="55">
        <v>0</v>
      </c>
      <c r="AW102" s="55">
        <v>0</v>
      </c>
      <c r="AX102" s="123">
        <v>0</v>
      </c>
      <c r="AY102" s="124">
        <v>0</v>
      </c>
      <c r="AZ102" s="55">
        <v>0</v>
      </c>
      <c r="BA102" s="55">
        <v>0</v>
      </c>
      <c r="BB102" s="55">
        <v>0</v>
      </c>
      <c r="BC102" s="125">
        <v>0</v>
      </c>
      <c r="BD102" s="124">
        <v>0</v>
      </c>
      <c r="BE102" s="55">
        <v>0</v>
      </c>
      <c r="BF102" s="55">
        <v>0</v>
      </c>
      <c r="BG102" s="55">
        <v>0</v>
      </c>
      <c r="BH102" s="55">
        <v>0</v>
      </c>
    </row>
    <row r="103" spans="1:60" ht="12.95" customHeight="1" x14ac:dyDescent="0.15"/>
    <row r="104" spans="1:60" ht="12.95" customHeight="1" x14ac:dyDescent="0.15">
      <c r="A104" s="55">
        <v>10</v>
      </c>
      <c r="B104" s="419" t="s">
        <v>108</v>
      </c>
      <c r="C104" s="419"/>
      <c r="D104" s="419"/>
      <c r="E104" s="419" t="s">
        <v>109</v>
      </c>
      <c r="F104" s="419"/>
      <c r="G104" s="419"/>
      <c r="H104" s="419" t="s">
        <v>93</v>
      </c>
      <c r="I104" s="419"/>
      <c r="J104" s="419"/>
      <c r="K104" s="35">
        <v>1</v>
      </c>
      <c r="L104" s="413" t="s">
        <v>54</v>
      </c>
      <c r="M104" s="414"/>
      <c r="N104" s="414"/>
      <c r="O104" s="415"/>
      <c r="P104" s="137">
        <v>2</v>
      </c>
      <c r="Q104" s="413" t="s">
        <v>55</v>
      </c>
      <c r="R104" s="414"/>
      <c r="S104" s="414"/>
      <c r="T104" s="415"/>
      <c r="U104" s="137">
        <v>3</v>
      </c>
      <c r="V104" s="413" t="s">
        <v>56</v>
      </c>
      <c r="W104" s="414"/>
      <c r="X104" s="414"/>
      <c r="Y104" s="415"/>
      <c r="Z104" s="137">
        <v>4</v>
      </c>
      <c r="AA104" s="413" t="s">
        <v>57</v>
      </c>
      <c r="AB104" s="414"/>
      <c r="AC104" s="414"/>
      <c r="AD104" s="415"/>
      <c r="AE104" s="137">
        <v>5</v>
      </c>
      <c r="AF104" s="413" t="s">
        <v>58</v>
      </c>
      <c r="AG104" s="414"/>
      <c r="AH104" s="414"/>
      <c r="AI104" s="415"/>
      <c r="AJ104" s="137">
        <v>6</v>
      </c>
      <c r="AK104" s="413" t="s">
        <v>134</v>
      </c>
      <c r="AL104" s="414"/>
      <c r="AM104" s="414"/>
      <c r="AN104" s="415"/>
      <c r="AO104" s="137">
        <v>7</v>
      </c>
      <c r="AP104" s="413" t="s">
        <v>135</v>
      </c>
      <c r="AQ104" s="414"/>
      <c r="AR104" s="414"/>
      <c r="AS104" s="415"/>
      <c r="AT104" s="137">
        <v>8</v>
      </c>
      <c r="AU104" s="413" t="s">
        <v>61</v>
      </c>
      <c r="AV104" s="414"/>
      <c r="AW104" s="414"/>
      <c r="AX104" s="415"/>
      <c r="AY104" s="137">
        <v>9</v>
      </c>
      <c r="AZ104" s="413" t="s">
        <v>62</v>
      </c>
      <c r="BA104" s="414"/>
      <c r="BB104" s="414"/>
      <c r="BC104" s="417"/>
      <c r="BD104" s="414" t="s">
        <v>50</v>
      </c>
      <c r="BE104" s="414"/>
      <c r="BF104" s="414"/>
      <c r="BG104" s="414"/>
      <c r="BH104" s="416"/>
    </row>
    <row r="105" spans="1:60" ht="12.95" customHeight="1" thickBot="1" x14ac:dyDescent="0.2">
      <c r="A105" s="421" t="s">
        <v>111</v>
      </c>
      <c r="B105" s="420"/>
      <c r="C105" s="420"/>
      <c r="D105" s="420"/>
      <c r="E105" s="420"/>
      <c r="F105" s="420"/>
      <c r="G105" s="420"/>
      <c r="H105" s="420"/>
      <c r="I105" s="420"/>
      <c r="J105" s="420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22"/>
      <c r="B106" s="424" t="s">
        <v>29</v>
      </c>
      <c r="C106" s="424"/>
      <c r="D106" s="424"/>
      <c r="E106" s="424"/>
      <c r="F106" s="424"/>
      <c r="G106" s="424"/>
      <c r="H106" s="424"/>
      <c r="I106" s="424"/>
      <c r="J106" s="424"/>
      <c r="K106" s="68">
        <v>0</v>
      </c>
      <c r="L106" s="68">
        <v>0</v>
      </c>
      <c r="M106" s="68">
        <v>0</v>
      </c>
      <c r="N106" s="68">
        <v>0</v>
      </c>
      <c r="O106" s="119">
        <v>0</v>
      </c>
      <c r="P106" s="120">
        <v>0</v>
      </c>
      <c r="Q106" s="68">
        <v>0</v>
      </c>
      <c r="R106" s="68">
        <v>0</v>
      </c>
      <c r="S106" s="68">
        <v>0</v>
      </c>
      <c r="T106" s="119">
        <v>0</v>
      </c>
      <c r="U106" s="120">
        <v>0</v>
      </c>
      <c r="V106" s="68">
        <v>0</v>
      </c>
      <c r="W106" s="68">
        <v>0</v>
      </c>
      <c r="X106" s="68">
        <v>0</v>
      </c>
      <c r="Y106" s="119">
        <v>0</v>
      </c>
      <c r="Z106" s="120">
        <v>0</v>
      </c>
      <c r="AA106" s="68">
        <v>0</v>
      </c>
      <c r="AB106" s="68">
        <v>0</v>
      </c>
      <c r="AC106" s="68">
        <v>0</v>
      </c>
      <c r="AD106" s="119">
        <v>0</v>
      </c>
      <c r="AE106" s="120">
        <v>0</v>
      </c>
      <c r="AF106" s="68">
        <v>0</v>
      </c>
      <c r="AG106" s="68">
        <v>0</v>
      </c>
      <c r="AH106" s="68">
        <v>0</v>
      </c>
      <c r="AI106" s="119">
        <v>0</v>
      </c>
      <c r="AJ106" s="120">
        <v>0</v>
      </c>
      <c r="AK106" s="68">
        <v>0</v>
      </c>
      <c r="AL106" s="68">
        <v>0</v>
      </c>
      <c r="AM106" s="68">
        <v>0</v>
      </c>
      <c r="AN106" s="119">
        <v>0</v>
      </c>
      <c r="AO106" s="120">
        <v>0</v>
      </c>
      <c r="AP106" s="68">
        <v>0</v>
      </c>
      <c r="AQ106" s="68">
        <v>0</v>
      </c>
      <c r="AR106" s="68">
        <v>0</v>
      </c>
      <c r="AS106" s="119">
        <v>0</v>
      </c>
      <c r="AT106" s="120">
        <v>0</v>
      </c>
      <c r="AU106" s="68">
        <v>0</v>
      </c>
      <c r="AV106" s="68">
        <v>0</v>
      </c>
      <c r="AW106" s="68">
        <v>0</v>
      </c>
      <c r="AX106" s="119">
        <v>0</v>
      </c>
      <c r="AY106" s="120">
        <v>0</v>
      </c>
      <c r="AZ106" s="68">
        <v>0</v>
      </c>
      <c r="BA106" s="68">
        <v>0</v>
      </c>
      <c r="BB106" s="68">
        <v>0</v>
      </c>
      <c r="BC106" s="121">
        <v>0</v>
      </c>
      <c r="BD106" s="120">
        <v>0</v>
      </c>
      <c r="BE106" s="68">
        <v>0</v>
      </c>
      <c r="BF106" s="68">
        <v>0</v>
      </c>
      <c r="BG106" s="68">
        <v>0</v>
      </c>
      <c r="BH106" s="68">
        <v>0</v>
      </c>
    </row>
    <row r="107" spans="1:60" ht="12.95" customHeight="1" x14ac:dyDescent="0.15">
      <c r="A107" s="422"/>
      <c r="B107" s="419"/>
      <c r="C107" s="419"/>
      <c r="D107" s="419"/>
      <c r="E107" s="419" t="s">
        <v>29</v>
      </c>
      <c r="F107" s="419"/>
      <c r="G107" s="419"/>
      <c r="H107" s="419"/>
      <c r="I107" s="419"/>
      <c r="J107" s="419"/>
      <c r="K107" s="55">
        <v>0</v>
      </c>
      <c r="L107" s="122">
        <v>0</v>
      </c>
      <c r="M107" s="55">
        <v>0</v>
      </c>
      <c r="N107" s="55">
        <v>0</v>
      </c>
      <c r="O107" s="123">
        <v>0</v>
      </c>
      <c r="P107" s="124">
        <v>0</v>
      </c>
      <c r="Q107" s="55">
        <v>0</v>
      </c>
      <c r="R107" s="55">
        <v>0</v>
      </c>
      <c r="S107" s="55">
        <v>0</v>
      </c>
      <c r="T107" s="123">
        <v>0</v>
      </c>
      <c r="U107" s="124">
        <v>0</v>
      </c>
      <c r="V107" s="55">
        <v>0</v>
      </c>
      <c r="W107" s="55">
        <v>0</v>
      </c>
      <c r="X107" s="55">
        <v>0</v>
      </c>
      <c r="Y107" s="123">
        <v>0</v>
      </c>
      <c r="Z107" s="124">
        <v>0</v>
      </c>
      <c r="AA107" s="55">
        <v>0</v>
      </c>
      <c r="AB107" s="55">
        <v>0</v>
      </c>
      <c r="AC107" s="55">
        <v>0</v>
      </c>
      <c r="AD107" s="123">
        <v>0</v>
      </c>
      <c r="AE107" s="124">
        <v>0</v>
      </c>
      <c r="AF107" s="55">
        <v>0</v>
      </c>
      <c r="AG107" s="55">
        <v>0</v>
      </c>
      <c r="AH107" s="55">
        <v>0</v>
      </c>
      <c r="AI107" s="123">
        <v>0</v>
      </c>
      <c r="AJ107" s="124">
        <v>0</v>
      </c>
      <c r="AK107" s="55">
        <v>0</v>
      </c>
      <c r="AL107" s="55">
        <v>0</v>
      </c>
      <c r="AM107" s="55">
        <v>0</v>
      </c>
      <c r="AN107" s="123">
        <v>0</v>
      </c>
      <c r="AO107" s="124">
        <v>0</v>
      </c>
      <c r="AP107" s="55">
        <v>0</v>
      </c>
      <c r="AQ107" s="55">
        <v>0</v>
      </c>
      <c r="AR107" s="55">
        <v>0</v>
      </c>
      <c r="AS107" s="123">
        <v>0</v>
      </c>
      <c r="AT107" s="124">
        <v>0</v>
      </c>
      <c r="AU107" s="55">
        <v>0</v>
      </c>
      <c r="AV107" s="55">
        <v>0</v>
      </c>
      <c r="AW107" s="55">
        <v>0</v>
      </c>
      <c r="AX107" s="123">
        <v>0</v>
      </c>
      <c r="AY107" s="124">
        <v>0</v>
      </c>
      <c r="AZ107" s="55">
        <v>0</v>
      </c>
      <c r="BA107" s="55">
        <v>0</v>
      </c>
      <c r="BB107" s="55">
        <v>0</v>
      </c>
      <c r="BC107" s="125">
        <v>0</v>
      </c>
      <c r="BD107" s="124">
        <v>0</v>
      </c>
      <c r="BE107" s="55">
        <v>0</v>
      </c>
      <c r="BF107" s="55">
        <v>0</v>
      </c>
      <c r="BG107" s="55">
        <v>0</v>
      </c>
      <c r="BH107" s="55">
        <v>0</v>
      </c>
    </row>
    <row r="108" spans="1:60" ht="12.95" customHeight="1" x14ac:dyDescent="0.15">
      <c r="A108" s="422"/>
      <c r="B108" s="419"/>
      <c r="C108" s="419"/>
      <c r="D108" s="419"/>
      <c r="E108" s="419"/>
      <c r="F108" s="419"/>
      <c r="G108" s="419"/>
      <c r="H108" s="419" t="s">
        <v>29</v>
      </c>
      <c r="I108" s="419"/>
      <c r="J108" s="419"/>
      <c r="K108" s="55">
        <v>0</v>
      </c>
      <c r="L108" s="55">
        <v>0</v>
      </c>
      <c r="M108" s="55">
        <v>0</v>
      </c>
      <c r="N108" s="55">
        <v>0</v>
      </c>
      <c r="O108" s="123">
        <v>0</v>
      </c>
      <c r="P108" s="124">
        <v>0</v>
      </c>
      <c r="Q108" s="55">
        <v>0</v>
      </c>
      <c r="R108" s="55">
        <v>0</v>
      </c>
      <c r="S108" s="55">
        <v>0</v>
      </c>
      <c r="T108" s="123">
        <v>0</v>
      </c>
      <c r="U108" s="124">
        <v>0</v>
      </c>
      <c r="V108" s="55">
        <v>0</v>
      </c>
      <c r="W108" s="55">
        <v>0</v>
      </c>
      <c r="X108" s="55">
        <v>0</v>
      </c>
      <c r="Y108" s="123">
        <v>0</v>
      </c>
      <c r="Z108" s="124">
        <v>0</v>
      </c>
      <c r="AA108" s="55">
        <v>0</v>
      </c>
      <c r="AB108" s="55">
        <v>0</v>
      </c>
      <c r="AC108" s="55">
        <v>0</v>
      </c>
      <c r="AD108" s="123">
        <v>0</v>
      </c>
      <c r="AE108" s="124">
        <v>0</v>
      </c>
      <c r="AF108" s="55">
        <v>0</v>
      </c>
      <c r="AG108" s="55">
        <v>0</v>
      </c>
      <c r="AH108" s="55">
        <v>0</v>
      </c>
      <c r="AI108" s="123">
        <v>0</v>
      </c>
      <c r="AJ108" s="124">
        <v>0</v>
      </c>
      <c r="AK108" s="55">
        <v>0</v>
      </c>
      <c r="AL108" s="55">
        <v>0</v>
      </c>
      <c r="AM108" s="55">
        <v>0</v>
      </c>
      <c r="AN108" s="123">
        <v>0</v>
      </c>
      <c r="AO108" s="124">
        <v>0</v>
      </c>
      <c r="AP108" s="55">
        <v>0</v>
      </c>
      <c r="AQ108" s="55">
        <v>0</v>
      </c>
      <c r="AR108" s="55">
        <v>0</v>
      </c>
      <c r="AS108" s="123">
        <v>0</v>
      </c>
      <c r="AT108" s="124">
        <v>0</v>
      </c>
      <c r="AU108" s="55">
        <v>0</v>
      </c>
      <c r="AV108" s="55">
        <v>0</v>
      </c>
      <c r="AW108" s="55">
        <v>0</v>
      </c>
      <c r="AX108" s="123">
        <v>0</v>
      </c>
      <c r="AY108" s="124">
        <v>0</v>
      </c>
      <c r="AZ108" s="55">
        <v>0</v>
      </c>
      <c r="BA108" s="55">
        <v>0</v>
      </c>
      <c r="BB108" s="55">
        <v>0</v>
      </c>
      <c r="BC108" s="125">
        <v>0</v>
      </c>
      <c r="BD108" s="124">
        <v>0</v>
      </c>
      <c r="BE108" s="55">
        <v>0</v>
      </c>
      <c r="BF108" s="55">
        <v>0</v>
      </c>
      <c r="BG108" s="55">
        <v>0</v>
      </c>
      <c r="BH108" s="55">
        <v>0</v>
      </c>
    </row>
    <row r="109" spans="1:60" ht="12.95" customHeight="1" x14ac:dyDescent="0.15">
      <c r="A109" s="422"/>
      <c r="B109" s="419" t="s">
        <v>29</v>
      </c>
      <c r="C109" s="419"/>
      <c r="D109" s="419"/>
      <c r="E109" s="419" t="s">
        <v>29</v>
      </c>
      <c r="F109" s="419"/>
      <c r="G109" s="419"/>
      <c r="H109" s="419"/>
      <c r="I109" s="419"/>
      <c r="J109" s="419"/>
      <c r="K109" s="55">
        <v>0</v>
      </c>
      <c r="L109" s="55">
        <v>0</v>
      </c>
      <c r="M109" s="55">
        <v>0</v>
      </c>
      <c r="N109" s="55">
        <v>0</v>
      </c>
      <c r="O109" s="123">
        <v>0</v>
      </c>
      <c r="P109" s="124">
        <v>0</v>
      </c>
      <c r="Q109" s="55">
        <v>0</v>
      </c>
      <c r="R109" s="55">
        <v>0</v>
      </c>
      <c r="S109" s="55">
        <v>0</v>
      </c>
      <c r="T109" s="123">
        <v>0</v>
      </c>
      <c r="U109" s="124">
        <v>0</v>
      </c>
      <c r="V109" s="55">
        <v>0</v>
      </c>
      <c r="W109" s="55">
        <v>0</v>
      </c>
      <c r="X109" s="55">
        <v>0</v>
      </c>
      <c r="Y109" s="123">
        <v>0</v>
      </c>
      <c r="Z109" s="124">
        <v>0</v>
      </c>
      <c r="AA109" s="55">
        <v>0</v>
      </c>
      <c r="AB109" s="55">
        <v>0</v>
      </c>
      <c r="AC109" s="55">
        <v>0</v>
      </c>
      <c r="AD109" s="123">
        <v>0</v>
      </c>
      <c r="AE109" s="124">
        <v>0</v>
      </c>
      <c r="AF109" s="55">
        <v>0</v>
      </c>
      <c r="AG109" s="55">
        <v>0</v>
      </c>
      <c r="AH109" s="55">
        <v>0</v>
      </c>
      <c r="AI109" s="123">
        <v>0</v>
      </c>
      <c r="AJ109" s="124">
        <v>0</v>
      </c>
      <c r="AK109" s="55">
        <v>0</v>
      </c>
      <c r="AL109" s="55">
        <v>0</v>
      </c>
      <c r="AM109" s="55">
        <v>0</v>
      </c>
      <c r="AN109" s="123">
        <v>0</v>
      </c>
      <c r="AO109" s="124">
        <v>0</v>
      </c>
      <c r="AP109" s="55">
        <v>0</v>
      </c>
      <c r="AQ109" s="55">
        <v>0</v>
      </c>
      <c r="AR109" s="55">
        <v>0</v>
      </c>
      <c r="AS109" s="123">
        <v>0</v>
      </c>
      <c r="AT109" s="124">
        <v>0</v>
      </c>
      <c r="AU109" s="55">
        <v>0</v>
      </c>
      <c r="AV109" s="55">
        <v>0</v>
      </c>
      <c r="AW109" s="55">
        <v>0</v>
      </c>
      <c r="AX109" s="123">
        <v>0</v>
      </c>
      <c r="AY109" s="124">
        <v>0</v>
      </c>
      <c r="AZ109" s="55">
        <v>0</v>
      </c>
      <c r="BA109" s="55">
        <v>0</v>
      </c>
      <c r="BB109" s="55">
        <v>0</v>
      </c>
      <c r="BC109" s="125">
        <v>0</v>
      </c>
      <c r="BD109" s="124">
        <v>0</v>
      </c>
      <c r="BE109" s="55">
        <v>0</v>
      </c>
      <c r="BF109" s="55">
        <v>0</v>
      </c>
      <c r="BG109" s="55">
        <v>0</v>
      </c>
      <c r="BH109" s="55">
        <v>0</v>
      </c>
    </row>
    <row r="110" spans="1:60" ht="12.95" customHeight="1" x14ac:dyDescent="0.15">
      <c r="A110" s="422"/>
      <c r="B110" s="419" t="s">
        <v>29</v>
      </c>
      <c r="C110" s="419"/>
      <c r="D110" s="419"/>
      <c r="E110" s="419"/>
      <c r="F110" s="419"/>
      <c r="G110" s="419"/>
      <c r="H110" s="419" t="s">
        <v>29</v>
      </c>
      <c r="I110" s="419"/>
      <c r="J110" s="419"/>
      <c r="K110" s="55">
        <v>0</v>
      </c>
      <c r="L110" s="55">
        <v>0</v>
      </c>
      <c r="M110" s="55">
        <v>0</v>
      </c>
      <c r="N110" s="55">
        <v>0</v>
      </c>
      <c r="O110" s="123">
        <v>0</v>
      </c>
      <c r="P110" s="124">
        <v>0</v>
      </c>
      <c r="Q110" s="55">
        <v>0</v>
      </c>
      <c r="R110" s="55">
        <v>0</v>
      </c>
      <c r="S110" s="55">
        <v>0</v>
      </c>
      <c r="T110" s="123">
        <v>0</v>
      </c>
      <c r="U110" s="124">
        <v>0</v>
      </c>
      <c r="V110" s="55">
        <v>0</v>
      </c>
      <c r="W110" s="55">
        <v>0</v>
      </c>
      <c r="X110" s="55">
        <v>0</v>
      </c>
      <c r="Y110" s="123">
        <v>0</v>
      </c>
      <c r="Z110" s="124">
        <v>0</v>
      </c>
      <c r="AA110" s="55">
        <v>0</v>
      </c>
      <c r="AB110" s="55">
        <v>0</v>
      </c>
      <c r="AC110" s="55">
        <v>0</v>
      </c>
      <c r="AD110" s="123">
        <v>0</v>
      </c>
      <c r="AE110" s="124">
        <v>0</v>
      </c>
      <c r="AF110" s="55">
        <v>0</v>
      </c>
      <c r="AG110" s="55">
        <v>0</v>
      </c>
      <c r="AH110" s="55">
        <v>0</v>
      </c>
      <c r="AI110" s="123">
        <v>0</v>
      </c>
      <c r="AJ110" s="124">
        <v>0</v>
      </c>
      <c r="AK110" s="55">
        <v>0</v>
      </c>
      <c r="AL110" s="55">
        <v>0</v>
      </c>
      <c r="AM110" s="55">
        <v>0</v>
      </c>
      <c r="AN110" s="123">
        <v>0</v>
      </c>
      <c r="AO110" s="124">
        <v>0</v>
      </c>
      <c r="AP110" s="55">
        <v>0</v>
      </c>
      <c r="AQ110" s="55">
        <v>0</v>
      </c>
      <c r="AR110" s="55">
        <v>0</v>
      </c>
      <c r="AS110" s="123">
        <v>0</v>
      </c>
      <c r="AT110" s="124">
        <v>0</v>
      </c>
      <c r="AU110" s="55">
        <v>0</v>
      </c>
      <c r="AV110" s="55">
        <v>0</v>
      </c>
      <c r="AW110" s="55">
        <v>0</v>
      </c>
      <c r="AX110" s="123">
        <v>0</v>
      </c>
      <c r="AY110" s="124">
        <v>0</v>
      </c>
      <c r="AZ110" s="55">
        <v>0</v>
      </c>
      <c r="BA110" s="55">
        <v>0</v>
      </c>
      <c r="BB110" s="55">
        <v>0</v>
      </c>
      <c r="BC110" s="125">
        <v>0</v>
      </c>
      <c r="BD110" s="124">
        <v>0</v>
      </c>
      <c r="BE110" s="55">
        <v>0</v>
      </c>
      <c r="BF110" s="55">
        <v>0</v>
      </c>
      <c r="BG110" s="55">
        <v>0</v>
      </c>
      <c r="BH110" s="55">
        <v>0</v>
      </c>
    </row>
    <row r="111" spans="1:60" ht="12.95" customHeight="1" x14ac:dyDescent="0.15">
      <c r="A111" s="422"/>
      <c r="B111" s="419"/>
      <c r="C111" s="419"/>
      <c r="D111" s="419"/>
      <c r="E111" s="419" t="s">
        <v>29</v>
      </c>
      <c r="F111" s="419"/>
      <c r="G111" s="419"/>
      <c r="H111" s="419" t="s">
        <v>29</v>
      </c>
      <c r="I111" s="419"/>
      <c r="J111" s="419"/>
      <c r="K111" s="55">
        <v>0</v>
      </c>
      <c r="L111" s="55">
        <v>0</v>
      </c>
      <c r="M111" s="55">
        <v>0</v>
      </c>
      <c r="N111" s="55">
        <v>0</v>
      </c>
      <c r="O111" s="123">
        <v>0</v>
      </c>
      <c r="P111" s="124">
        <v>0</v>
      </c>
      <c r="Q111" s="55">
        <v>0</v>
      </c>
      <c r="R111" s="55">
        <v>0</v>
      </c>
      <c r="S111" s="55">
        <v>0</v>
      </c>
      <c r="T111" s="123">
        <v>0</v>
      </c>
      <c r="U111" s="124">
        <v>0</v>
      </c>
      <c r="V111" s="55">
        <v>0</v>
      </c>
      <c r="W111" s="55">
        <v>0</v>
      </c>
      <c r="X111" s="55">
        <v>0</v>
      </c>
      <c r="Y111" s="123">
        <v>0</v>
      </c>
      <c r="Z111" s="124">
        <v>0</v>
      </c>
      <c r="AA111" s="55">
        <v>0</v>
      </c>
      <c r="AB111" s="55">
        <v>0</v>
      </c>
      <c r="AC111" s="55">
        <v>0</v>
      </c>
      <c r="AD111" s="123">
        <v>0</v>
      </c>
      <c r="AE111" s="124">
        <v>0</v>
      </c>
      <c r="AF111" s="55">
        <v>0</v>
      </c>
      <c r="AG111" s="55">
        <v>0</v>
      </c>
      <c r="AH111" s="55">
        <v>0</v>
      </c>
      <c r="AI111" s="123">
        <v>0</v>
      </c>
      <c r="AJ111" s="124">
        <v>0</v>
      </c>
      <c r="AK111" s="55">
        <v>0</v>
      </c>
      <c r="AL111" s="55">
        <v>0</v>
      </c>
      <c r="AM111" s="55">
        <v>0</v>
      </c>
      <c r="AN111" s="123">
        <v>0</v>
      </c>
      <c r="AO111" s="124">
        <v>0</v>
      </c>
      <c r="AP111" s="55">
        <v>0</v>
      </c>
      <c r="AQ111" s="55">
        <v>0</v>
      </c>
      <c r="AR111" s="55">
        <v>0</v>
      </c>
      <c r="AS111" s="123">
        <v>0</v>
      </c>
      <c r="AT111" s="124">
        <v>0</v>
      </c>
      <c r="AU111" s="55">
        <v>0</v>
      </c>
      <c r="AV111" s="55">
        <v>0</v>
      </c>
      <c r="AW111" s="55">
        <v>0</v>
      </c>
      <c r="AX111" s="123">
        <v>0</v>
      </c>
      <c r="AY111" s="124">
        <v>0</v>
      </c>
      <c r="AZ111" s="55">
        <v>0</v>
      </c>
      <c r="BA111" s="55">
        <v>0</v>
      </c>
      <c r="BB111" s="55">
        <v>0</v>
      </c>
      <c r="BC111" s="125">
        <v>0</v>
      </c>
      <c r="BD111" s="124">
        <v>0</v>
      </c>
      <c r="BE111" s="55">
        <v>0</v>
      </c>
      <c r="BF111" s="55">
        <v>0</v>
      </c>
      <c r="BG111" s="55">
        <v>0</v>
      </c>
      <c r="BH111" s="55">
        <v>0</v>
      </c>
    </row>
    <row r="112" spans="1:60" ht="12.95" customHeight="1" x14ac:dyDescent="0.15">
      <c r="A112" s="423"/>
      <c r="B112" s="419" t="s">
        <v>29</v>
      </c>
      <c r="C112" s="419"/>
      <c r="D112" s="419"/>
      <c r="E112" s="419" t="s">
        <v>29</v>
      </c>
      <c r="F112" s="419"/>
      <c r="G112" s="419"/>
      <c r="H112" s="419" t="s">
        <v>29</v>
      </c>
      <c r="I112" s="419"/>
      <c r="J112" s="419"/>
      <c r="K112" s="55">
        <v>0</v>
      </c>
      <c r="L112" s="55">
        <v>0</v>
      </c>
      <c r="M112" s="55">
        <v>0</v>
      </c>
      <c r="N112" s="55">
        <v>0</v>
      </c>
      <c r="O112" s="123">
        <v>0</v>
      </c>
      <c r="P112" s="124">
        <v>0</v>
      </c>
      <c r="Q112" s="55">
        <v>0</v>
      </c>
      <c r="R112" s="55">
        <v>0</v>
      </c>
      <c r="S112" s="55">
        <v>0</v>
      </c>
      <c r="T112" s="123">
        <v>0</v>
      </c>
      <c r="U112" s="124">
        <v>0</v>
      </c>
      <c r="V112" s="55">
        <v>0</v>
      </c>
      <c r="W112" s="55">
        <v>0</v>
      </c>
      <c r="X112" s="55">
        <v>0</v>
      </c>
      <c r="Y112" s="123">
        <v>0</v>
      </c>
      <c r="Z112" s="124">
        <v>0</v>
      </c>
      <c r="AA112" s="55">
        <v>0</v>
      </c>
      <c r="AB112" s="55">
        <v>0</v>
      </c>
      <c r="AC112" s="55">
        <v>0</v>
      </c>
      <c r="AD112" s="123">
        <v>0</v>
      </c>
      <c r="AE112" s="124">
        <v>0</v>
      </c>
      <c r="AF112" s="55">
        <v>0</v>
      </c>
      <c r="AG112" s="55">
        <v>0</v>
      </c>
      <c r="AH112" s="55">
        <v>0</v>
      </c>
      <c r="AI112" s="123">
        <v>0</v>
      </c>
      <c r="AJ112" s="124">
        <v>0</v>
      </c>
      <c r="AK112" s="55">
        <v>0</v>
      </c>
      <c r="AL112" s="55">
        <v>0</v>
      </c>
      <c r="AM112" s="55">
        <v>0</v>
      </c>
      <c r="AN112" s="123">
        <v>0</v>
      </c>
      <c r="AO112" s="124">
        <v>0</v>
      </c>
      <c r="AP112" s="55">
        <v>0</v>
      </c>
      <c r="AQ112" s="55">
        <v>0</v>
      </c>
      <c r="AR112" s="55">
        <v>0</v>
      </c>
      <c r="AS112" s="123">
        <v>0</v>
      </c>
      <c r="AT112" s="124">
        <v>0</v>
      </c>
      <c r="AU112" s="55">
        <v>0</v>
      </c>
      <c r="AV112" s="55">
        <v>0</v>
      </c>
      <c r="AW112" s="55">
        <v>0</v>
      </c>
      <c r="AX112" s="123">
        <v>0</v>
      </c>
      <c r="AY112" s="124">
        <v>0</v>
      </c>
      <c r="AZ112" s="55">
        <v>0</v>
      </c>
      <c r="BA112" s="55">
        <v>0</v>
      </c>
      <c r="BB112" s="55">
        <v>0</v>
      </c>
      <c r="BC112" s="125">
        <v>0</v>
      </c>
      <c r="BD112" s="124">
        <v>0</v>
      </c>
      <c r="BE112" s="55">
        <v>0</v>
      </c>
      <c r="BF112" s="55">
        <v>0</v>
      </c>
      <c r="BG112" s="55">
        <v>0</v>
      </c>
      <c r="BH112" s="55">
        <v>0</v>
      </c>
    </row>
    <row r="113" spans="1:60" ht="12.95" customHeight="1" x14ac:dyDescent="0.15"/>
    <row r="114" spans="1:60" ht="12.95" customHeight="1" x14ac:dyDescent="0.15">
      <c r="A114" s="55">
        <v>11</v>
      </c>
      <c r="B114" s="419" t="s">
        <v>108</v>
      </c>
      <c r="C114" s="419"/>
      <c r="D114" s="419"/>
      <c r="E114" s="419" t="s">
        <v>109</v>
      </c>
      <c r="F114" s="419"/>
      <c r="G114" s="419"/>
      <c r="H114" s="419" t="s">
        <v>93</v>
      </c>
      <c r="I114" s="419"/>
      <c r="J114" s="419"/>
      <c r="K114" s="35">
        <v>1</v>
      </c>
      <c r="L114" s="413" t="s">
        <v>54</v>
      </c>
      <c r="M114" s="414"/>
      <c r="N114" s="414"/>
      <c r="O114" s="415"/>
      <c r="P114" s="137">
        <v>2</v>
      </c>
      <c r="Q114" s="413" t="s">
        <v>55</v>
      </c>
      <c r="R114" s="414"/>
      <c r="S114" s="414"/>
      <c r="T114" s="415"/>
      <c r="U114" s="137">
        <v>3</v>
      </c>
      <c r="V114" s="413" t="s">
        <v>56</v>
      </c>
      <c r="W114" s="414"/>
      <c r="X114" s="414"/>
      <c r="Y114" s="415"/>
      <c r="Z114" s="137">
        <v>4</v>
      </c>
      <c r="AA114" s="413" t="s">
        <v>57</v>
      </c>
      <c r="AB114" s="414"/>
      <c r="AC114" s="414"/>
      <c r="AD114" s="415"/>
      <c r="AE114" s="137">
        <v>5</v>
      </c>
      <c r="AF114" s="413" t="s">
        <v>58</v>
      </c>
      <c r="AG114" s="414"/>
      <c r="AH114" s="414"/>
      <c r="AI114" s="415"/>
      <c r="AJ114" s="137">
        <v>6</v>
      </c>
      <c r="AK114" s="413" t="s">
        <v>134</v>
      </c>
      <c r="AL114" s="414"/>
      <c r="AM114" s="414"/>
      <c r="AN114" s="415"/>
      <c r="AO114" s="137">
        <v>7</v>
      </c>
      <c r="AP114" s="413" t="s">
        <v>135</v>
      </c>
      <c r="AQ114" s="414"/>
      <c r="AR114" s="414"/>
      <c r="AS114" s="415"/>
      <c r="AT114" s="137">
        <v>8</v>
      </c>
      <c r="AU114" s="413" t="s">
        <v>61</v>
      </c>
      <c r="AV114" s="414"/>
      <c r="AW114" s="414"/>
      <c r="AX114" s="415"/>
      <c r="AY114" s="137">
        <v>9</v>
      </c>
      <c r="AZ114" s="413" t="s">
        <v>62</v>
      </c>
      <c r="BA114" s="414"/>
      <c r="BB114" s="414"/>
      <c r="BC114" s="417"/>
      <c r="BD114" s="414" t="s">
        <v>50</v>
      </c>
      <c r="BE114" s="414"/>
      <c r="BF114" s="414"/>
      <c r="BG114" s="414"/>
      <c r="BH114" s="416"/>
    </row>
    <row r="115" spans="1:60" ht="12.95" customHeight="1" thickBot="1" x14ac:dyDescent="0.2">
      <c r="A115" s="421" t="s">
        <v>68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22"/>
      <c r="B116" s="424" t="s">
        <v>29</v>
      </c>
      <c r="C116" s="424"/>
      <c r="D116" s="424"/>
      <c r="E116" s="424"/>
      <c r="F116" s="424"/>
      <c r="G116" s="424"/>
      <c r="H116" s="424"/>
      <c r="I116" s="424"/>
      <c r="J116" s="424"/>
      <c r="K116" s="68">
        <v>0</v>
      </c>
      <c r="L116" s="68">
        <v>0</v>
      </c>
      <c r="M116" s="68">
        <v>0</v>
      </c>
      <c r="N116" s="68">
        <v>0</v>
      </c>
      <c r="O116" s="119">
        <v>0</v>
      </c>
      <c r="P116" s="120">
        <v>0</v>
      </c>
      <c r="Q116" s="68">
        <v>0</v>
      </c>
      <c r="R116" s="68">
        <v>0</v>
      </c>
      <c r="S116" s="68">
        <v>0</v>
      </c>
      <c r="T116" s="119">
        <v>0</v>
      </c>
      <c r="U116" s="120">
        <v>0</v>
      </c>
      <c r="V116" s="68">
        <v>0</v>
      </c>
      <c r="W116" s="68">
        <v>0</v>
      </c>
      <c r="X116" s="68">
        <v>0</v>
      </c>
      <c r="Y116" s="119">
        <v>0</v>
      </c>
      <c r="Z116" s="120">
        <v>0</v>
      </c>
      <c r="AA116" s="68">
        <v>0</v>
      </c>
      <c r="AB116" s="68">
        <v>0</v>
      </c>
      <c r="AC116" s="68">
        <v>0</v>
      </c>
      <c r="AD116" s="119">
        <v>0</v>
      </c>
      <c r="AE116" s="120">
        <v>0</v>
      </c>
      <c r="AF116" s="68">
        <v>0</v>
      </c>
      <c r="AG116" s="68">
        <v>0</v>
      </c>
      <c r="AH116" s="68">
        <v>0</v>
      </c>
      <c r="AI116" s="119">
        <v>0</v>
      </c>
      <c r="AJ116" s="120">
        <v>0</v>
      </c>
      <c r="AK116" s="68">
        <v>0</v>
      </c>
      <c r="AL116" s="68">
        <v>0</v>
      </c>
      <c r="AM116" s="68">
        <v>0</v>
      </c>
      <c r="AN116" s="119">
        <v>0</v>
      </c>
      <c r="AO116" s="120">
        <v>0</v>
      </c>
      <c r="AP116" s="68">
        <v>0</v>
      </c>
      <c r="AQ116" s="68">
        <v>0</v>
      </c>
      <c r="AR116" s="68">
        <v>0</v>
      </c>
      <c r="AS116" s="119">
        <v>0</v>
      </c>
      <c r="AT116" s="120">
        <v>0</v>
      </c>
      <c r="AU116" s="68">
        <v>0</v>
      </c>
      <c r="AV116" s="68">
        <v>0</v>
      </c>
      <c r="AW116" s="68">
        <v>0</v>
      </c>
      <c r="AX116" s="119">
        <v>0</v>
      </c>
      <c r="AY116" s="120">
        <v>0</v>
      </c>
      <c r="AZ116" s="68">
        <v>0</v>
      </c>
      <c r="BA116" s="68">
        <v>0</v>
      </c>
      <c r="BB116" s="68">
        <v>0</v>
      </c>
      <c r="BC116" s="121">
        <v>0</v>
      </c>
      <c r="BD116" s="120">
        <v>0</v>
      </c>
      <c r="BE116" s="68">
        <v>0</v>
      </c>
      <c r="BF116" s="68">
        <v>0</v>
      </c>
      <c r="BG116" s="68">
        <v>0</v>
      </c>
      <c r="BH116" s="68">
        <v>0</v>
      </c>
    </row>
    <row r="117" spans="1:60" ht="12.95" customHeight="1" x14ac:dyDescent="0.15">
      <c r="A117" s="422"/>
      <c r="B117" s="419"/>
      <c r="C117" s="419"/>
      <c r="D117" s="419"/>
      <c r="E117" s="419" t="s">
        <v>29</v>
      </c>
      <c r="F117" s="419"/>
      <c r="G117" s="419"/>
      <c r="H117" s="419"/>
      <c r="I117" s="419"/>
      <c r="J117" s="419"/>
      <c r="K117" s="55">
        <v>0</v>
      </c>
      <c r="L117" s="122">
        <v>0</v>
      </c>
      <c r="M117" s="55">
        <v>0</v>
      </c>
      <c r="N117" s="55">
        <v>0</v>
      </c>
      <c r="O117" s="123">
        <v>0</v>
      </c>
      <c r="P117" s="124">
        <v>0</v>
      </c>
      <c r="Q117" s="55">
        <v>0</v>
      </c>
      <c r="R117" s="55">
        <v>0</v>
      </c>
      <c r="S117" s="55">
        <v>0</v>
      </c>
      <c r="T117" s="123">
        <v>0</v>
      </c>
      <c r="U117" s="124">
        <v>0</v>
      </c>
      <c r="V117" s="55">
        <v>0</v>
      </c>
      <c r="W117" s="55">
        <v>0</v>
      </c>
      <c r="X117" s="55">
        <v>0</v>
      </c>
      <c r="Y117" s="123">
        <v>0</v>
      </c>
      <c r="Z117" s="124">
        <v>0</v>
      </c>
      <c r="AA117" s="55">
        <v>0</v>
      </c>
      <c r="AB117" s="55">
        <v>0</v>
      </c>
      <c r="AC117" s="55">
        <v>0</v>
      </c>
      <c r="AD117" s="123">
        <v>0</v>
      </c>
      <c r="AE117" s="124">
        <v>0</v>
      </c>
      <c r="AF117" s="55">
        <v>0</v>
      </c>
      <c r="AG117" s="55">
        <v>0</v>
      </c>
      <c r="AH117" s="55">
        <v>0</v>
      </c>
      <c r="AI117" s="123">
        <v>0</v>
      </c>
      <c r="AJ117" s="124">
        <v>0</v>
      </c>
      <c r="AK117" s="55">
        <v>0</v>
      </c>
      <c r="AL117" s="55">
        <v>0</v>
      </c>
      <c r="AM117" s="55">
        <v>0</v>
      </c>
      <c r="AN117" s="123">
        <v>0</v>
      </c>
      <c r="AO117" s="124">
        <v>0</v>
      </c>
      <c r="AP117" s="55">
        <v>0</v>
      </c>
      <c r="AQ117" s="55">
        <v>0</v>
      </c>
      <c r="AR117" s="55">
        <v>0</v>
      </c>
      <c r="AS117" s="123">
        <v>0</v>
      </c>
      <c r="AT117" s="124">
        <v>0</v>
      </c>
      <c r="AU117" s="55">
        <v>0</v>
      </c>
      <c r="AV117" s="55">
        <v>0</v>
      </c>
      <c r="AW117" s="55">
        <v>0</v>
      </c>
      <c r="AX117" s="123">
        <v>0</v>
      </c>
      <c r="AY117" s="124">
        <v>0</v>
      </c>
      <c r="AZ117" s="55">
        <v>0</v>
      </c>
      <c r="BA117" s="55">
        <v>0</v>
      </c>
      <c r="BB117" s="55">
        <v>0</v>
      </c>
      <c r="BC117" s="125">
        <v>0</v>
      </c>
      <c r="BD117" s="124">
        <v>0</v>
      </c>
      <c r="BE117" s="55">
        <v>0</v>
      </c>
      <c r="BF117" s="55">
        <v>0</v>
      </c>
      <c r="BG117" s="55">
        <v>0</v>
      </c>
      <c r="BH117" s="55">
        <v>0</v>
      </c>
    </row>
    <row r="118" spans="1:60" ht="12.95" customHeight="1" x14ac:dyDescent="0.15">
      <c r="A118" s="422"/>
      <c r="B118" s="419"/>
      <c r="C118" s="419"/>
      <c r="D118" s="419"/>
      <c r="E118" s="419"/>
      <c r="F118" s="419"/>
      <c r="G118" s="419"/>
      <c r="H118" s="419" t="s">
        <v>29</v>
      </c>
      <c r="I118" s="419"/>
      <c r="J118" s="419"/>
      <c r="K118" s="55">
        <v>0</v>
      </c>
      <c r="L118" s="55">
        <v>0</v>
      </c>
      <c r="M118" s="55">
        <v>0</v>
      </c>
      <c r="N118" s="55">
        <v>0</v>
      </c>
      <c r="O118" s="123">
        <v>0</v>
      </c>
      <c r="P118" s="124">
        <v>0</v>
      </c>
      <c r="Q118" s="55">
        <v>0</v>
      </c>
      <c r="R118" s="55">
        <v>0</v>
      </c>
      <c r="S118" s="55">
        <v>0</v>
      </c>
      <c r="T118" s="123">
        <v>0</v>
      </c>
      <c r="U118" s="124">
        <v>0</v>
      </c>
      <c r="V118" s="55">
        <v>0</v>
      </c>
      <c r="W118" s="55">
        <v>0</v>
      </c>
      <c r="X118" s="55">
        <v>0</v>
      </c>
      <c r="Y118" s="123">
        <v>0</v>
      </c>
      <c r="Z118" s="124">
        <v>0</v>
      </c>
      <c r="AA118" s="55">
        <v>0</v>
      </c>
      <c r="AB118" s="55">
        <v>0</v>
      </c>
      <c r="AC118" s="55">
        <v>0</v>
      </c>
      <c r="AD118" s="123">
        <v>0</v>
      </c>
      <c r="AE118" s="124">
        <v>0</v>
      </c>
      <c r="AF118" s="55">
        <v>0</v>
      </c>
      <c r="AG118" s="55">
        <v>0</v>
      </c>
      <c r="AH118" s="55">
        <v>0</v>
      </c>
      <c r="AI118" s="123">
        <v>0</v>
      </c>
      <c r="AJ118" s="124">
        <v>0</v>
      </c>
      <c r="AK118" s="55">
        <v>0</v>
      </c>
      <c r="AL118" s="55">
        <v>0</v>
      </c>
      <c r="AM118" s="55">
        <v>0</v>
      </c>
      <c r="AN118" s="123">
        <v>0</v>
      </c>
      <c r="AO118" s="124">
        <v>0</v>
      </c>
      <c r="AP118" s="55">
        <v>0</v>
      </c>
      <c r="AQ118" s="55">
        <v>0</v>
      </c>
      <c r="AR118" s="55">
        <v>0</v>
      </c>
      <c r="AS118" s="123">
        <v>0</v>
      </c>
      <c r="AT118" s="124">
        <v>0</v>
      </c>
      <c r="AU118" s="55">
        <v>0</v>
      </c>
      <c r="AV118" s="55">
        <v>0</v>
      </c>
      <c r="AW118" s="55">
        <v>0</v>
      </c>
      <c r="AX118" s="123">
        <v>0</v>
      </c>
      <c r="AY118" s="124">
        <v>0</v>
      </c>
      <c r="AZ118" s="55">
        <v>0</v>
      </c>
      <c r="BA118" s="55">
        <v>0</v>
      </c>
      <c r="BB118" s="55">
        <v>0</v>
      </c>
      <c r="BC118" s="125">
        <v>0</v>
      </c>
      <c r="BD118" s="124">
        <v>0</v>
      </c>
      <c r="BE118" s="55">
        <v>0</v>
      </c>
      <c r="BF118" s="55">
        <v>0</v>
      </c>
      <c r="BG118" s="55">
        <v>0</v>
      </c>
      <c r="BH118" s="55">
        <v>0</v>
      </c>
    </row>
    <row r="119" spans="1:60" ht="12.95" customHeight="1" x14ac:dyDescent="0.15">
      <c r="A119" s="422"/>
      <c r="B119" s="419" t="s">
        <v>29</v>
      </c>
      <c r="C119" s="419"/>
      <c r="D119" s="419"/>
      <c r="E119" s="419" t="s">
        <v>29</v>
      </c>
      <c r="F119" s="419"/>
      <c r="G119" s="419"/>
      <c r="H119" s="419"/>
      <c r="I119" s="419"/>
      <c r="J119" s="419"/>
      <c r="K119" s="55">
        <v>0</v>
      </c>
      <c r="L119" s="55">
        <v>0</v>
      </c>
      <c r="M119" s="55">
        <v>0</v>
      </c>
      <c r="N119" s="55">
        <v>0</v>
      </c>
      <c r="O119" s="123">
        <v>0</v>
      </c>
      <c r="P119" s="124">
        <v>0</v>
      </c>
      <c r="Q119" s="55">
        <v>0</v>
      </c>
      <c r="R119" s="55">
        <v>0</v>
      </c>
      <c r="S119" s="55">
        <v>0</v>
      </c>
      <c r="T119" s="123">
        <v>0</v>
      </c>
      <c r="U119" s="124">
        <v>0</v>
      </c>
      <c r="V119" s="55">
        <v>0</v>
      </c>
      <c r="W119" s="55">
        <v>0</v>
      </c>
      <c r="X119" s="55">
        <v>0</v>
      </c>
      <c r="Y119" s="123">
        <v>0</v>
      </c>
      <c r="Z119" s="124">
        <v>0</v>
      </c>
      <c r="AA119" s="55">
        <v>0</v>
      </c>
      <c r="AB119" s="55">
        <v>0</v>
      </c>
      <c r="AC119" s="55">
        <v>0</v>
      </c>
      <c r="AD119" s="123">
        <v>0</v>
      </c>
      <c r="AE119" s="124">
        <v>0</v>
      </c>
      <c r="AF119" s="55">
        <v>0</v>
      </c>
      <c r="AG119" s="55">
        <v>0</v>
      </c>
      <c r="AH119" s="55">
        <v>0</v>
      </c>
      <c r="AI119" s="123">
        <v>0</v>
      </c>
      <c r="AJ119" s="124">
        <v>0</v>
      </c>
      <c r="AK119" s="55">
        <v>0</v>
      </c>
      <c r="AL119" s="55">
        <v>0</v>
      </c>
      <c r="AM119" s="55">
        <v>0</v>
      </c>
      <c r="AN119" s="123">
        <v>0</v>
      </c>
      <c r="AO119" s="124">
        <v>0</v>
      </c>
      <c r="AP119" s="55">
        <v>0</v>
      </c>
      <c r="AQ119" s="55">
        <v>0</v>
      </c>
      <c r="AR119" s="55">
        <v>0</v>
      </c>
      <c r="AS119" s="123">
        <v>0</v>
      </c>
      <c r="AT119" s="124">
        <v>0</v>
      </c>
      <c r="AU119" s="55">
        <v>0</v>
      </c>
      <c r="AV119" s="55">
        <v>0</v>
      </c>
      <c r="AW119" s="55">
        <v>0</v>
      </c>
      <c r="AX119" s="123">
        <v>0</v>
      </c>
      <c r="AY119" s="124">
        <v>0</v>
      </c>
      <c r="AZ119" s="55">
        <v>0</v>
      </c>
      <c r="BA119" s="55">
        <v>0</v>
      </c>
      <c r="BB119" s="55">
        <v>0</v>
      </c>
      <c r="BC119" s="125">
        <v>0</v>
      </c>
      <c r="BD119" s="124">
        <v>0</v>
      </c>
      <c r="BE119" s="55">
        <v>0</v>
      </c>
      <c r="BF119" s="55">
        <v>0</v>
      </c>
      <c r="BG119" s="55">
        <v>0</v>
      </c>
      <c r="BH119" s="55">
        <v>0</v>
      </c>
    </row>
    <row r="120" spans="1:60" ht="12.95" customHeight="1" x14ac:dyDescent="0.15">
      <c r="A120" s="422"/>
      <c r="B120" s="419" t="s">
        <v>29</v>
      </c>
      <c r="C120" s="419"/>
      <c r="D120" s="419"/>
      <c r="E120" s="419"/>
      <c r="F120" s="419"/>
      <c r="G120" s="419"/>
      <c r="H120" s="419" t="s">
        <v>29</v>
      </c>
      <c r="I120" s="419"/>
      <c r="J120" s="419"/>
      <c r="K120" s="55">
        <v>0</v>
      </c>
      <c r="L120" s="55">
        <v>0</v>
      </c>
      <c r="M120" s="55">
        <v>0</v>
      </c>
      <c r="N120" s="55">
        <v>0</v>
      </c>
      <c r="O120" s="123">
        <v>0</v>
      </c>
      <c r="P120" s="124">
        <v>0</v>
      </c>
      <c r="Q120" s="55">
        <v>0</v>
      </c>
      <c r="R120" s="55">
        <v>0</v>
      </c>
      <c r="S120" s="55">
        <v>0</v>
      </c>
      <c r="T120" s="123">
        <v>0</v>
      </c>
      <c r="U120" s="124">
        <v>0</v>
      </c>
      <c r="V120" s="55">
        <v>0</v>
      </c>
      <c r="W120" s="55">
        <v>0</v>
      </c>
      <c r="X120" s="55">
        <v>0</v>
      </c>
      <c r="Y120" s="123">
        <v>0</v>
      </c>
      <c r="Z120" s="124">
        <v>0</v>
      </c>
      <c r="AA120" s="55">
        <v>0</v>
      </c>
      <c r="AB120" s="55">
        <v>0</v>
      </c>
      <c r="AC120" s="55">
        <v>0</v>
      </c>
      <c r="AD120" s="123">
        <v>0</v>
      </c>
      <c r="AE120" s="124">
        <v>0</v>
      </c>
      <c r="AF120" s="55">
        <v>0</v>
      </c>
      <c r="AG120" s="55">
        <v>0</v>
      </c>
      <c r="AH120" s="55">
        <v>0</v>
      </c>
      <c r="AI120" s="123">
        <v>0</v>
      </c>
      <c r="AJ120" s="124">
        <v>0</v>
      </c>
      <c r="AK120" s="55">
        <v>0</v>
      </c>
      <c r="AL120" s="55">
        <v>0</v>
      </c>
      <c r="AM120" s="55">
        <v>0</v>
      </c>
      <c r="AN120" s="123">
        <v>0</v>
      </c>
      <c r="AO120" s="124">
        <v>0</v>
      </c>
      <c r="AP120" s="55">
        <v>0</v>
      </c>
      <c r="AQ120" s="55">
        <v>0</v>
      </c>
      <c r="AR120" s="55">
        <v>0</v>
      </c>
      <c r="AS120" s="123">
        <v>0</v>
      </c>
      <c r="AT120" s="124">
        <v>0</v>
      </c>
      <c r="AU120" s="55">
        <v>0</v>
      </c>
      <c r="AV120" s="55">
        <v>0</v>
      </c>
      <c r="AW120" s="55">
        <v>0</v>
      </c>
      <c r="AX120" s="123">
        <v>0</v>
      </c>
      <c r="AY120" s="124">
        <v>0</v>
      </c>
      <c r="AZ120" s="55">
        <v>0</v>
      </c>
      <c r="BA120" s="55">
        <v>0</v>
      </c>
      <c r="BB120" s="55">
        <v>0</v>
      </c>
      <c r="BC120" s="125">
        <v>0</v>
      </c>
      <c r="BD120" s="124">
        <v>0</v>
      </c>
      <c r="BE120" s="55">
        <v>0</v>
      </c>
      <c r="BF120" s="55">
        <v>0</v>
      </c>
      <c r="BG120" s="55">
        <v>0</v>
      </c>
      <c r="BH120" s="55">
        <v>0</v>
      </c>
    </row>
    <row r="121" spans="1:60" ht="12.95" customHeight="1" x14ac:dyDescent="0.15">
      <c r="A121" s="422"/>
      <c r="B121" s="419"/>
      <c r="C121" s="419"/>
      <c r="D121" s="419"/>
      <c r="E121" s="419" t="s">
        <v>29</v>
      </c>
      <c r="F121" s="419"/>
      <c r="G121" s="419"/>
      <c r="H121" s="419" t="s">
        <v>29</v>
      </c>
      <c r="I121" s="419"/>
      <c r="J121" s="419"/>
      <c r="K121" s="55">
        <v>0</v>
      </c>
      <c r="L121" s="55">
        <v>0</v>
      </c>
      <c r="M121" s="55">
        <v>0</v>
      </c>
      <c r="N121" s="55">
        <v>0</v>
      </c>
      <c r="O121" s="123">
        <v>0</v>
      </c>
      <c r="P121" s="124">
        <v>0</v>
      </c>
      <c r="Q121" s="55">
        <v>0</v>
      </c>
      <c r="R121" s="55">
        <v>0</v>
      </c>
      <c r="S121" s="55">
        <v>0</v>
      </c>
      <c r="T121" s="123">
        <v>0</v>
      </c>
      <c r="U121" s="124">
        <v>0</v>
      </c>
      <c r="V121" s="55">
        <v>0</v>
      </c>
      <c r="W121" s="55">
        <v>0</v>
      </c>
      <c r="X121" s="55">
        <v>0</v>
      </c>
      <c r="Y121" s="123">
        <v>0</v>
      </c>
      <c r="Z121" s="124">
        <v>0</v>
      </c>
      <c r="AA121" s="55">
        <v>0</v>
      </c>
      <c r="AB121" s="55">
        <v>0</v>
      </c>
      <c r="AC121" s="55">
        <v>0</v>
      </c>
      <c r="AD121" s="123">
        <v>0</v>
      </c>
      <c r="AE121" s="124">
        <v>0</v>
      </c>
      <c r="AF121" s="55">
        <v>0</v>
      </c>
      <c r="AG121" s="55">
        <v>0</v>
      </c>
      <c r="AH121" s="55">
        <v>0</v>
      </c>
      <c r="AI121" s="123">
        <v>0</v>
      </c>
      <c r="AJ121" s="124">
        <v>0</v>
      </c>
      <c r="AK121" s="55">
        <v>0</v>
      </c>
      <c r="AL121" s="55">
        <v>0</v>
      </c>
      <c r="AM121" s="55">
        <v>0</v>
      </c>
      <c r="AN121" s="123">
        <v>0</v>
      </c>
      <c r="AO121" s="124">
        <v>0</v>
      </c>
      <c r="AP121" s="55">
        <v>0</v>
      </c>
      <c r="AQ121" s="55">
        <v>0</v>
      </c>
      <c r="AR121" s="55">
        <v>0</v>
      </c>
      <c r="AS121" s="123">
        <v>0</v>
      </c>
      <c r="AT121" s="124">
        <v>0</v>
      </c>
      <c r="AU121" s="55">
        <v>0</v>
      </c>
      <c r="AV121" s="55">
        <v>0</v>
      </c>
      <c r="AW121" s="55">
        <v>0</v>
      </c>
      <c r="AX121" s="123">
        <v>0</v>
      </c>
      <c r="AY121" s="124">
        <v>0</v>
      </c>
      <c r="AZ121" s="55">
        <v>0</v>
      </c>
      <c r="BA121" s="55">
        <v>0</v>
      </c>
      <c r="BB121" s="55">
        <v>0</v>
      </c>
      <c r="BC121" s="125">
        <v>0</v>
      </c>
      <c r="BD121" s="124">
        <v>0</v>
      </c>
      <c r="BE121" s="55">
        <v>0</v>
      </c>
      <c r="BF121" s="55">
        <v>0</v>
      </c>
      <c r="BG121" s="55">
        <v>0</v>
      </c>
      <c r="BH121" s="55">
        <v>0</v>
      </c>
    </row>
    <row r="122" spans="1:60" ht="12.95" customHeight="1" x14ac:dyDescent="0.15">
      <c r="A122" s="423"/>
      <c r="B122" s="419" t="s">
        <v>29</v>
      </c>
      <c r="C122" s="419"/>
      <c r="D122" s="419"/>
      <c r="E122" s="419" t="s">
        <v>29</v>
      </c>
      <c r="F122" s="419"/>
      <c r="G122" s="419"/>
      <c r="H122" s="419" t="s">
        <v>29</v>
      </c>
      <c r="I122" s="419"/>
      <c r="J122" s="419"/>
      <c r="K122" s="55">
        <v>0</v>
      </c>
      <c r="L122" s="55">
        <v>0</v>
      </c>
      <c r="M122" s="55">
        <v>0</v>
      </c>
      <c r="N122" s="55">
        <v>0</v>
      </c>
      <c r="O122" s="123">
        <v>0</v>
      </c>
      <c r="P122" s="124">
        <v>0</v>
      </c>
      <c r="Q122" s="55">
        <v>0</v>
      </c>
      <c r="R122" s="55">
        <v>0</v>
      </c>
      <c r="S122" s="55">
        <v>0</v>
      </c>
      <c r="T122" s="123">
        <v>0</v>
      </c>
      <c r="U122" s="124">
        <v>0</v>
      </c>
      <c r="V122" s="55">
        <v>0</v>
      </c>
      <c r="W122" s="55">
        <v>0</v>
      </c>
      <c r="X122" s="55">
        <v>0</v>
      </c>
      <c r="Y122" s="123">
        <v>0</v>
      </c>
      <c r="Z122" s="124">
        <v>0</v>
      </c>
      <c r="AA122" s="55">
        <v>0</v>
      </c>
      <c r="AB122" s="55">
        <v>0</v>
      </c>
      <c r="AC122" s="55">
        <v>0</v>
      </c>
      <c r="AD122" s="123">
        <v>0</v>
      </c>
      <c r="AE122" s="124">
        <v>0</v>
      </c>
      <c r="AF122" s="55">
        <v>0</v>
      </c>
      <c r="AG122" s="55">
        <v>0</v>
      </c>
      <c r="AH122" s="55">
        <v>0</v>
      </c>
      <c r="AI122" s="123">
        <v>0</v>
      </c>
      <c r="AJ122" s="124">
        <v>0</v>
      </c>
      <c r="AK122" s="55">
        <v>0</v>
      </c>
      <c r="AL122" s="55">
        <v>0</v>
      </c>
      <c r="AM122" s="55">
        <v>0</v>
      </c>
      <c r="AN122" s="123">
        <v>0</v>
      </c>
      <c r="AO122" s="124">
        <v>0</v>
      </c>
      <c r="AP122" s="55">
        <v>0</v>
      </c>
      <c r="AQ122" s="55">
        <v>0</v>
      </c>
      <c r="AR122" s="55">
        <v>0</v>
      </c>
      <c r="AS122" s="123">
        <v>0</v>
      </c>
      <c r="AT122" s="124">
        <v>0</v>
      </c>
      <c r="AU122" s="55">
        <v>0</v>
      </c>
      <c r="AV122" s="55">
        <v>0</v>
      </c>
      <c r="AW122" s="55">
        <v>0</v>
      </c>
      <c r="AX122" s="123">
        <v>0</v>
      </c>
      <c r="AY122" s="124">
        <v>0</v>
      </c>
      <c r="AZ122" s="55">
        <v>0</v>
      </c>
      <c r="BA122" s="55">
        <v>0</v>
      </c>
      <c r="BB122" s="55">
        <v>0</v>
      </c>
      <c r="BC122" s="125">
        <v>0</v>
      </c>
      <c r="BD122" s="124">
        <v>0</v>
      </c>
      <c r="BE122" s="55">
        <v>0</v>
      </c>
      <c r="BF122" s="55">
        <v>0</v>
      </c>
      <c r="BG122" s="55">
        <v>0</v>
      </c>
      <c r="BH122" s="5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0" t="s">
        <v>46</v>
      </c>
      <c r="B2" s="284" t="str">
        <f>ローデータ!B2</f>
        <v>東成区</v>
      </c>
      <c r="C2" s="286"/>
      <c r="D2" s="286"/>
      <c r="E2" s="285"/>
      <c r="G2" s="299" t="s">
        <v>52</v>
      </c>
      <c r="H2" s="299"/>
      <c r="K2" s="402" t="s">
        <v>94</v>
      </c>
      <c r="L2" s="299"/>
    </row>
    <row r="3" spans="1:19" ht="14.1" customHeight="1" x14ac:dyDescent="0.15">
      <c r="A3" s="262" t="s">
        <v>47</v>
      </c>
      <c r="B3" s="133" t="s">
        <v>3</v>
      </c>
      <c r="C3" s="133" t="s">
        <v>4</v>
      </c>
      <c r="D3" s="133" t="s">
        <v>5</v>
      </c>
      <c r="E3" s="133" t="s">
        <v>8</v>
      </c>
      <c r="G3" s="299"/>
      <c r="H3" s="299"/>
      <c r="K3" s="299"/>
      <c r="L3" s="299"/>
    </row>
    <row r="4" spans="1:19" ht="14.1" customHeight="1" x14ac:dyDescent="0.15">
      <c r="A4" s="263"/>
      <c r="B4" s="135" t="str">
        <f>ローデータ!B4</f>
        <v>令和2年</v>
      </c>
      <c r="C4" s="107">
        <f>ローデータ!C4</f>
        <v>3</v>
      </c>
      <c r="D4" s="107">
        <f>ローデータ!D4</f>
        <v>22</v>
      </c>
      <c r="E4" s="107" t="str">
        <f>ローデータ!E4</f>
        <v>日</v>
      </c>
      <c r="G4" s="131">
        <v>10</v>
      </c>
      <c r="H4" s="133" t="s">
        <v>53</v>
      </c>
      <c r="K4" s="295">
        <f>COUNTIFS(ローデータ!B12:B1011,1,ローデータ!G12:G1011,$G$4)</f>
        <v>15</v>
      </c>
      <c r="L4" s="29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39">
        <v>1</v>
      </c>
      <c r="B7" s="34" t="s">
        <v>155</v>
      </c>
    </row>
    <row r="8" spans="1:19" ht="14.1" customHeight="1" x14ac:dyDescent="0.15">
      <c r="A8" s="226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62" t="s">
        <v>50</v>
      </c>
    </row>
    <row r="9" spans="1:19" ht="14.1" customHeight="1" x14ac:dyDescent="0.15">
      <c r="A9" s="228"/>
      <c r="B9" s="56" t="s">
        <v>54</v>
      </c>
      <c r="C9" s="56" t="s">
        <v>55</v>
      </c>
      <c r="D9" s="56" t="s">
        <v>56</v>
      </c>
      <c r="E9" s="56" t="s">
        <v>57</v>
      </c>
      <c r="F9" s="56" t="s">
        <v>58</v>
      </c>
      <c r="G9" s="56" t="s">
        <v>59</v>
      </c>
      <c r="H9" s="56" t="s">
        <v>60</v>
      </c>
      <c r="I9" s="56" t="s">
        <v>61</v>
      </c>
      <c r="J9" s="56" t="s">
        <v>62</v>
      </c>
      <c r="K9" s="263"/>
    </row>
    <row r="10" spans="1:19" ht="14.1" customHeight="1" x14ac:dyDescent="0.15">
      <c r="A10" s="134" t="s">
        <v>51</v>
      </c>
      <c r="B10" s="45">
        <f>COUNTIFS(ローデータ!$B$12:$B$1011,1,ローデータ!$G$12:$G$1011,$G$4,ローデータ!$H$12:$H$1011,B8)</f>
        <v>1</v>
      </c>
      <c r="C10" s="45">
        <f>COUNTIFS(ローデータ!$B$12:$B$1011,1,ローデータ!$G$12:$G$1011,$G$4,ローデータ!$H$12:$H$1011,C8)</f>
        <v>5</v>
      </c>
      <c r="D10" s="45">
        <f>COUNTIFS(ローデータ!$B$12:$B$1011,1,ローデータ!$G$12:$G$1011,$G$4,ローデータ!$H$12:$H$1011,D8)</f>
        <v>4</v>
      </c>
      <c r="E10" s="45">
        <f>COUNTIFS(ローデータ!$B$12:$B$1011,1,ローデータ!$G$12:$G$1011,$G$4,ローデータ!$H$12:$H$1011,E8)</f>
        <v>0</v>
      </c>
      <c r="F10" s="45">
        <f>COUNTIFS(ローデータ!$B$12:$B$1011,1,ローデータ!$G$12:$G$1011,$G$4,ローデータ!$H$12:$H$1011,F8)</f>
        <v>4</v>
      </c>
      <c r="G10" s="45">
        <f>COUNTIFS(ローデータ!$B$12:$B$1011,1,ローデータ!$G$12:$G$1011,$G$4,ローデータ!$H$12:$H$1011,G8)</f>
        <v>0</v>
      </c>
      <c r="H10" s="45">
        <f>COUNTIFS(ローデータ!$B$12:$B$1011,1,ローデータ!$G$12:$G$1011,$G$4,ローデータ!$H$12:$H$1011,H8)</f>
        <v>1</v>
      </c>
      <c r="I10" s="45">
        <f>COUNTIFS(ローデータ!$B$12:$B$1011,1,ローデータ!$G$12:$G$1011,$G$4,ローデータ!$H$12:$H$1011,I8)</f>
        <v>0</v>
      </c>
      <c r="J10" s="45">
        <f>COUNTIFS(ローデータ!$B$12:$B$1011,1,ローデータ!$G$12:$G$1011,$G$4,ローデータ!$H$12:$H$1011,J8)</f>
        <v>0</v>
      </c>
      <c r="K10" s="45">
        <f>SUM(B10:J10)</f>
        <v>15</v>
      </c>
    </row>
    <row r="11" spans="1:19" ht="14.1" customHeight="1" x14ac:dyDescent="0.15">
      <c r="A11" s="138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9" ht="14.1" customHeight="1" x14ac:dyDescent="0.15">
      <c r="A12" s="139">
        <v>2</v>
      </c>
      <c r="B12" t="s">
        <v>207</v>
      </c>
    </row>
    <row r="13" spans="1:19" ht="14.1" customHeight="1" x14ac:dyDescent="0.15">
      <c r="A13" s="139">
        <v>2.1</v>
      </c>
      <c r="B13" s="34" t="s">
        <v>156</v>
      </c>
      <c r="F13" s="139">
        <v>2.2000000000000002</v>
      </c>
      <c r="G13" s="34" t="s">
        <v>231</v>
      </c>
    </row>
    <row r="14" spans="1:19" ht="14.1" customHeight="1" x14ac:dyDescent="0.15">
      <c r="A14" s="226"/>
      <c r="B14" s="130">
        <v>1</v>
      </c>
      <c r="C14" s="130">
        <v>2</v>
      </c>
      <c r="D14" s="262" t="s">
        <v>50</v>
      </c>
      <c r="F14" s="226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5" t="s">
        <v>50</v>
      </c>
    </row>
    <row r="15" spans="1:19" ht="14.1" customHeight="1" x14ac:dyDescent="0.15">
      <c r="A15" s="228"/>
      <c r="B15" s="133" t="s">
        <v>63</v>
      </c>
      <c r="C15" s="133" t="s">
        <v>64</v>
      </c>
      <c r="D15" s="263"/>
      <c r="F15" s="227"/>
      <c r="G15" s="273" t="s">
        <v>95</v>
      </c>
      <c r="H15" s="243" t="s">
        <v>76</v>
      </c>
      <c r="I15" s="243" t="s">
        <v>77</v>
      </c>
      <c r="J15" s="273" t="s">
        <v>110</v>
      </c>
      <c r="K15" s="243" t="s">
        <v>78</v>
      </c>
      <c r="L15" s="243" t="s">
        <v>79</v>
      </c>
      <c r="M15" s="243" t="s">
        <v>80</v>
      </c>
      <c r="N15" s="243" t="s">
        <v>81</v>
      </c>
      <c r="O15" s="243" t="s">
        <v>82</v>
      </c>
      <c r="P15" s="268" t="s">
        <v>111</v>
      </c>
      <c r="Q15" s="243" t="s">
        <v>83</v>
      </c>
      <c r="R15" s="287"/>
    </row>
    <row r="16" spans="1:19" ht="14.1" customHeight="1" x14ac:dyDescent="0.15">
      <c r="A16" s="134" t="s">
        <v>51</v>
      </c>
      <c r="B16" s="45">
        <f>COUNTIFS(ローデータ!$B$12:$B$1011,1,ローデータ!$G$12:$G$1011,$G$4,ローデータ!$I$12:$I$1011,B14)</f>
        <v>0</v>
      </c>
      <c r="C16" s="45">
        <f>COUNTIFS(ローデータ!$B$12:$B$1011,1,ローデータ!$G$12:$G$1011,$G$4,ローデータ!$I$12:$I$1011,C14)</f>
        <v>15</v>
      </c>
      <c r="D16" s="45">
        <f>SUM(B16:C16)</f>
        <v>15</v>
      </c>
      <c r="F16" s="227"/>
      <c r="G16" s="300"/>
      <c r="H16" s="301"/>
      <c r="I16" s="301"/>
      <c r="J16" s="300"/>
      <c r="K16" s="301"/>
      <c r="L16" s="301"/>
      <c r="M16" s="301"/>
      <c r="N16" s="301"/>
      <c r="O16" s="301"/>
      <c r="P16" s="302"/>
      <c r="Q16" s="301"/>
      <c r="R16" s="287"/>
    </row>
    <row r="17" spans="1:19" ht="14.1" customHeight="1" x14ac:dyDescent="0.15">
      <c r="A17" s="138"/>
      <c r="B17" s="9"/>
      <c r="C17" s="9"/>
      <c r="D17" s="9"/>
      <c r="F17" s="228"/>
      <c r="G17" s="277"/>
      <c r="H17" s="244"/>
      <c r="I17" s="244"/>
      <c r="J17" s="277"/>
      <c r="K17" s="244"/>
      <c r="L17" s="244"/>
      <c r="M17" s="244"/>
      <c r="N17" s="244"/>
      <c r="O17" s="244"/>
      <c r="P17" s="269"/>
      <c r="Q17" s="244"/>
      <c r="R17" s="246"/>
    </row>
    <row r="18" spans="1:19" ht="14.1" customHeight="1" x14ac:dyDescent="0.15">
      <c r="A18"/>
      <c r="F18" s="129" t="s">
        <v>51</v>
      </c>
      <c r="G18" s="45">
        <f>COUNTIFS(ローデータ!$B$12:$B$1011,1,ローデータ!$G$12:$G$1011,$G$4,ローデータ!$I$12:$I$1011,$B$14,ローデータ!$J$12:$J$1011,G14)</f>
        <v>0</v>
      </c>
      <c r="H18" s="45">
        <f>COUNTIFS(ローデータ!$B$12:$B$1011,1,ローデータ!$G$12:$G$1011,$G$4,ローデータ!$I$12:$I$1011,$B$14,ローデータ!$J$12:$J$1011,H14)</f>
        <v>0</v>
      </c>
      <c r="I18" s="45">
        <f>COUNTIFS(ローデータ!$B$12:$B$1011,1,ローデータ!$G$12:$G$1011,$G$4,ローデータ!$I$12:$I$1011,$B$14,ローデータ!$J$12:$J$1011,I14)</f>
        <v>0</v>
      </c>
      <c r="J18" s="45">
        <f>COUNTIFS(ローデータ!$B$12:$B$1011,1,ローデータ!$G$12:$G$1011,$G$4,ローデータ!$I$12:$I$1011,$B$14,ローデータ!$J$12:$J$1011,J14)</f>
        <v>0</v>
      </c>
      <c r="K18" s="45">
        <f>COUNTIFS(ローデータ!$B$12:$B$1011,1,ローデータ!$G$12:$G$1011,$G$4,ローデータ!$I$12:$I$1011,$B$14,ローデータ!$J$12:$J$1011,K14)</f>
        <v>0</v>
      </c>
      <c r="L18" s="45">
        <f>COUNTIFS(ローデータ!$B$12:$B$1011,1,ローデータ!$G$12:$G$1011,$G$4,ローデータ!$I$12:$I$1011,$B$14,ローデータ!$J$12:$J$1011,L14)</f>
        <v>0</v>
      </c>
      <c r="M18" s="45">
        <f>COUNTIFS(ローデータ!$B$12:$B$1011,1,ローデータ!$G$12:$G$1011,$G$4,ローデータ!$I$12:$I$1011,$B$14,ローデータ!$J$12:$J$1011,M14)</f>
        <v>0</v>
      </c>
      <c r="N18" s="45">
        <f>COUNTIFS(ローデータ!$B$12:$B$1011,1,ローデータ!$G$12:$G$1011,$G$4,ローデータ!$I$12:$I$1011,$B$14,ローデータ!$J$12:$J$1011,N14)</f>
        <v>0</v>
      </c>
      <c r="O18" s="45">
        <f>COUNTIFS(ローデータ!$B$12:$B$1011,1,ローデータ!$G$12:$G$1011,$G$4,ローデータ!$I$12:$I$1011,$B$14,ローデータ!$J$12:$J$1011,O14)</f>
        <v>0</v>
      </c>
      <c r="P18" s="45">
        <f>COUNTIFS(ローデータ!$B$12:$B$1011,1,ローデータ!$G$12:$G$1011,$G$4,ローデータ!$I$12:$I$1011,$B$14,ローデータ!$J$12:$J$1011,P14)</f>
        <v>0</v>
      </c>
      <c r="Q18" s="45">
        <f>COUNTIFS(ローデータ!$B$12:$B$1011,1,ローデータ!$G$12:$G$1011,$G$4,ローデータ!$I$12:$I$1011,$B$14,ローデータ!$J$12:$J$1011,Q14)</f>
        <v>0</v>
      </c>
      <c r="R18" s="45">
        <f>SUM(G18:Q18)</f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3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6"/>
      <c r="B21" s="288">
        <v>1</v>
      </c>
      <c r="C21" s="237"/>
      <c r="D21" s="288">
        <v>2</v>
      </c>
      <c r="E21" s="237"/>
      <c r="F21" s="288">
        <v>3</v>
      </c>
      <c r="G21" s="236"/>
      <c r="H21" s="237"/>
      <c r="I21" s="26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8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6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4" t="s">
        <v>51</v>
      </c>
      <c r="B23" s="284">
        <f>COUNTIFS(ローデータ!$B$12:$B$1011,1,ローデータ!$G$12:$G$1011,$G$4,ローデータ!$K$12:$K$1011,B21)</f>
        <v>5</v>
      </c>
      <c r="C23" s="285"/>
      <c r="D23" s="284">
        <f>COUNTIFS(ローデータ!$B$12:$B$1011,1,ローデータ!$G$12:$G$1011,$G$4,ローデータ!$K$12:$K$1011,D21)</f>
        <v>4</v>
      </c>
      <c r="E23" s="285"/>
      <c r="F23" s="284">
        <f>COUNTIFS(ローデータ!$B$12:$B$1011,1,ローデータ!$G$12:$G$1011,$G$4,ローデータ!$K$12:$K$1011,F21)</f>
        <v>6</v>
      </c>
      <c r="G23" s="286"/>
      <c r="H23" s="285"/>
      <c r="I23" s="45">
        <f>SUM(B23:H23)</f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39">
        <v>3.1</v>
      </c>
      <c r="B25" s="38" t="s">
        <v>167</v>
      </c>
    </row>
    <row r="26" spans="1:19" ht="14.1" customHeight="1" x14ac:dyDescent="0.15">
      <c r="A26" s="139" t="s">
        <v>89</v>
      </c>
      <c r="B26" s="34" t="s">
        <v>158</v>
      </c>
      <c r="I26" s="138" t="s">
        <v>159</v>
      </c>
      <c r="J26" s="37" t="s">
        <v>164</v>
      </c>
    </row>
    <row r="27" spans="1:19" ht="14.1" customHeight="1" x14ac:dyDescent="0.15">
      <c r="A27" s="226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5" t="s">
        <v>50</v>
      </c>
      <c r="I27" s="264"/>
      <c r="J27" s="280" t="s">
        <v>96</v>
      </c>
      <c r="K27" s="282" t="s">
        <v>97</v>
      </c>
      <c r="L27" s="278" t="s">
        <v>98</v>
      </c>
      <c r="M27" s="282" t="s">
        <v>99</v>
      </c>
      <c r="N27" s="278" t="s">
        <v>100</v>
      </c>
      <c r="O27" s="272" t="s">
        <v>50</v>
      </c>
    </row>
    <row r="28" spans="1:19" ht="14.1" customHeight="1" x14ac:dyDescent="0.15">
      <c r="A28" s="227"/>
      <c r="B28" s="243" t="s">
        <v>65</v>
      </c>
      <c r="C28" s="243" t="s">
        <v>66</v>
      </c>
      <c r="D28" s="273" t="s">
        <v>101</v>
      </c>
      <c r="E28" s="275" t="s">
        <v>102</v>
      </c>
      <c r="F28" s="276" t="s">
        <v>103</v>
      </c>
      <c r="G28" s="287"/>
      <c r="H28" s="37"/>
      <c r="I28" s="265"/>
      <c r="J28" s="281"/>
      <c r="K28" s="283"/>
      <c r="L28" s="279"/>
      <c r="M28" s="283"/>
      <c r="N28" s="279"/>
      <c r="O28" s="272"/>
    </row>
    <row r="29" spans="1:19" ht="14.1" customHeight="1" x14ac:dyDescent="0.15">
      <c r="A29" s="228"/>
      <c r="B29" s="244"/>
      <c r="C29" s="244"/>
      <c r="D29" s="274"/>
      <c r="E29" s="239"/>
      <c r="F29" s="277"/>
      <c r="G29" s="246"/>
      <c r="H29" s="37"/>
      <c r="I29" s="134" t="s">
        <v>51</v>
      </c>
      <c r="J29" s="73">
        <f>SUMIFS(ローデータ!M12:M1011,ローデータ!$B$12:$B$1011,1,ローデータ!$G$12:$G$1011,$G$4,ローデータ!$K$12:$K$1011,$B$21)</f>
        <v>1</v>
      </c>
      <c r="K29" s="73">
        <f>SUMIFS(ローデータ!N12:N1011,ローデータ!$B$12:$B$1011,1,ローデータ!$G$12:$G$1011,$G$4,ローデータ!$K$12:$K$1011,$B$21)</f>
        <v>4</v>
      </c>
      <c r="L29" s="73">
        <f>SUMIFS(ローデータ!O12:O1011,ローデータ!$B$12:$B$1011,1,ローデータ!$G$12:$G$1011,$G$4,ローデータ!$K$12:$K$1011,$B$21)</f>
        <v>0</v>
      </c>
      <c r="M29" s="73">
        <f>SUMIFS(ローデータ!P12:P1011,ローデータ!$B$12:$B$1011,1,ローデータ!$G$12:$G$1011,$G$4,ローデータ!$K$12:$K$1011,$B$21)</f>
        <v>0</v>
      </c>
      <c r="N29" s="73">
        <f>SUMIFS(ローデータ!Q12:Q1011,ローデータ!$B$12:$B$1011,1,ローデータ!$G$12:$G$1011,$G$4,ローデータ!$K$12:$K$1011,$B$21)</f>
        <v>0</v>
      </c>
      <c r="O29" s="73">
        <f>SUM(J29:N29)</f>
        <v>5</v>
      </c>
    </row>
    <row r="30" spans="1:19" ht="14.1" customHeight="1" x14ac:dyDescent="0.15">
      <c r="A30" s="134" t="s">
        <v>51</v>
      </c>
      <c r="B30" s="45">
        <f>COUNTIFS(ローデータ!$B$12:$B$1011,1,ローデータ!$G$12:$G$1011,$G$4,ローデータ!$K$12:$K$1011,$B$21,ローデータ!$L$12:$L$1011,B27)</f>
        <v>5</v>
      </c>
      <c r="C30" s="45">
        <f>COUNTIFS(ローデータ!$B$12:$B$1011,1,ローデータ!$G$12:$G$1011,$G$4,ローデータ!$K$12:$K$1011,$B$21,ローデータ!$L$12:$L$1011,C27)</f>
        <v>0</v>
      </c>
      <c r="D30" s="45">
        <f>COUNTIFS(ローデータ!$B$12:$B$1011,1,ローデータ!$G$12:$G$1011,$G$4,ローデータ!$K$12:$K$1011,$B$21,ローデータ!$L$12:$L$1011,D27)</f>
        <v>0</v>
      </c>
      <c r="E30" s="45">
        <f>COUNTIFS(ローデータ!$B$12:$B$1011,1,ローデータ!$G$12:$G$1011,$G$4,ローデータ!$K$12:$K$1011,$B$21,ローデータ!$L$12:$L$1011,E27)</f>
        <v>0</v>
      </c>
      <c r="F30" s="45">
        <f>COUNTIFS(ローデータ!$B$12:$B$1011,1,ローデータ!$G$12:$G$1011,$G$4,ローデータ!$K$12:$K$1011,$B$21,ローデータ!$L$12:$L$1011,F27)</f>
        <v>0</v>
      </c>
      <c r="G30" s="45">
        <f>SUM(B30:F30)</f>
        <v>5</v>
      </c>
    </row>
    <row r="31" spans="1:19" ht="14.1" customHeight="1" x14ac:dyDescent="0.15">
      <c r="A31" s="138"/>
      <c r="B31" s="9"/>
      <c r="C31" s="9"/>
      <c r="D31" s="9"/>
      <c r="E31" s="9"/>
      <c r="F31" s="9"/>
      <c r="G31" s="9"/>
    </row>
    <row r="32" spans="1:19" ht="14.1" customHeight="1" x14ac:dyDescent="0.15">
      <c r="A32" s="139">
        <v>3.2</v>
      </c>
      <c r="B32" s="65" t="s">
        <v>232</v>
      </c>
      <c r="H32" s="9"/>
      <c r="J32" s="138"/>
      <c r="K32" s="46"/>
      <c r="L32" s="46"/>
      <c r="M32" s="46"/>
      <c r="N32" s="46"/>
      <c r="O32" s="46"/>
      <c r="P32" s="46"/>
    </row>
    <row r="33" spans="1:17" ht="14.1" customHeight="1" x14ac:dyDescent="0.15">
      <c r="A33" s="139" t="s">
        <v>90</v>
      </c>
      <c r="B33" s="34" t="s">
        <v>160</v>
      </c>
      <c r="I33" s="139" t="s">
        <v>161</v>
      </c>
      <c r="J33" s="38" t="s">
        <v>88</v>
      </c>
    </row>
    <row r="34" spans="1:17" ht="14.1" customHeight="1" x14ac:dyDescent="0.15">
      <c r="A34" s="226"/>
      <c r="B34" s="130">
        <v>1</v>
      </c>
      <c r="C34" s="130">
        <v>2</v>
      </c>
      <c r="D34" s="130">
        <v>3</v>
      </c>
      <c r="E34" s="262" t="s">
        <v>50</v>
      </c>
      <c r="F34" s="37"/>
      <c r="I34" s="264"/>
      <c r="J34" s="266" t="s">
        <v>104</v>
      </c>
      <c r="K34" s="224" t="s">
        <v>105</v>
      </c>
      <c r="L34" s="224" t="s">
        <v>98</v>
      </c>
      <c r="M34" s="224" t="s">
        <v>106</v>
      </c>
      <c r="N34" s="240" t="s">
        <v>107</v>
      </c>
      <c r="O34" s="224" t="s">
        <v>36</v>
      </c>
      <c r="P34" s="240" t="s">
        <v>30</v>
      </c>
      <c r="Q34" s="245" t="s">
        <v>50</v>
      </c>
    </row>
    <row r="35" spans="1:17" ht="14.1" customHeight="1" x14ac:dyDescent="0.15">
      <c r="A35" s="228"/>
      <c r="B35" s="133" t="s">
        <v>67</v>
      </c>
      <c r="C35" s="133" t="s">
        <v>66</v>
      </c>
      <c r="D35" s="133" t="s">
        <v>68</v>
      </c>
      <c r="E35" s="263"/>
      <c r="G35" s="37"/>
      <c r="I35" s="265"/>
      <c r="J35" s="267"/>
      <c r="K35" s="225"/>
      <c r="L35" s="225"/>
      <c r="M35" s="225"/>
      <c r="N35" s="241"/>
      <c r="O35" s="225"/>
      <c r="P35" s="241"/>
      <c r="Q35" s="246"/>
    </row>
    <row r="36" spans="1:17" ht="14.1" customHeight="1" x14ac:dyDescent="0.15">
      <c r="A36" s="134" t="s">
        <v>51</v>
      </c>
      <c r="B36" s="45">
        <f>COUNTIFS(ローデータ!$B$12:$B$1011,1,ローデータ!$G$12:$G$1011,$G$4,ローデータ!$K$12:$K$1011,$D$21,ローデータ!$S$12:$S$1011,B34)</f>
        <v>3</v>
      </c>
      <c r="C36" s="45">
        <f>COUNTIFS(ローデータ!$B$12:$B$1011,1,ローデータ!$G$12:$G$1011,$G$4,ローデータ!$K$12:$K$1011,$D$21,ローデータ!$S$12:$S$1011,C34)</f>
        <v>0</v>
      </c>
      <c r="D36" s="45">
        <f>COUNTIFS(ローデータ!$B$12:$B$1011,1,ローデータ!$G$12:$G$1011,$G$4,ローデータ!$K$12:$K$1011,$D$21,ローデータ!$S$12:$S$1011,D34)</f>
        <v>1</v>
      </c>
      <c r="E36" s="45">
        <f>SUM(B36:D36)</f>
        <v>4</v>
      </c>
      <c r="I36" s="134" t="s">
        <v>51</v>
      </c>
      <c r="J36" s="45">
        <f>SUMIFS(ローデータ!T12:T1011,ローデータ!$B$12:$B$1011,1,ローデータ!$G$12:$G$1011,$G$4,ローデータ!$K$12:$K$1011,$D$21)</f>
        <v>1</v>
      </c>
      <c r="K36" s="45">
        <f>SUMIFS(ローデータ!U12:U1011,ローデータ!$B$12:$B$1011,1,ローデータ!$G$12:$G$1011,$G$4,ローデータ!$K$12:$K$1011,$D$21)</f>
        <v>3</v>
      </c>
      <c r="L36" s="45">
        <f>SUMIFS(ローデータ!V12:V1011,ローデータ!$B$12:$B$1011,1,ローデータ!$G$12:$G$1011,$G$4,ローデータ!$K$12:$K$1011,$D$21)</f>
        <v>0</v>
      </c>
      <c r="M36" s="45">
        <f>SUMIFS(ローデータ!W12:W1011,ローデータ!$B$12:$B$1011,1,ローデータ!$G$12:$G$1011,$G$4,ローデータ!$K$12:$K$1011,$D$21)</f>
        <v>0</v>
      </c>
      <c r="N36" s="45">
        <f>SUMIFS(ローデータ!X12:X1011,ローデータ!$B$12:$B$1011,1,ローデータ!$G$12:$G$1011,$G$4,ローデータ!$K$12:$K$1011,$D$21)</f>
        <v>1</v>
      </c>
      <c r="O36" s="45">
        <f>SUMIFS(ローデータ!Y12:Y1011,ローデータ!$B$12:$B$1011,1,ローデータ!$G$12:$G$1011,$G$4,ローデータ!$K$12:$K$1011,$D$21)</f>
        <v>0</v>
      </c>
      <c r="P36" s="45">
        <f>SUMIFS(ローデータ!Z12:Z1011,ローデータ!$B$12:$B$1011,1,ローデータ!$G$12:$G$1011,$G$4,ローデータ!$K$12:$K$1011,$D$21)</f>
        <v>0</v>
      </c>
      <c r="Q36" s="45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66" t="s">
        <v>170</v>
      </c>
    </row>
    <row r="39" spans="1:17" ht="14.1" customHeight="1" x14ac:dyDescent="0.15">
      <c r="A39" s="139" t="s">
        <v>91</v>
      </c>
      <c r="B39" s="38" t="s">
        <v>162</v>
      </c>
    </row>
    <row r="40" spans="1:17" ht="14.1" customHeight="1" x14ac:dyDescent="0.15">
      <c r="A40" s="247"/>
      <c r="B40" s="250" t="s">
        <v>16</v>
      </c>
      <c r="C40" s="251"/>
      <c r="D40" s="251"/>
      <c r="E40" s="251"/>
      <c r="F40" s="252"/>
      <c r="G40" s="253" t="s">
        <v>50</v>
      </c>
      <c r="H40" s="256" t="s">
        <v>13</v>
      </c>
      <c r="I40" s="257"/>
      <c r="J40" s="258"/>
      <c r="K40" s="259" t="s">
        <v>50</v>
      </c>
    </row>
    <row r="41" spans="1:17" ht="14.1" customHeight="1" x14ac:dyDescent="0.15">
      <c r="A41" s="248"/>
      <c r="B41" s="52">
        <v>1</v>
      </c>
      <c r="C41" s="52">
        <v>2</v>
      </c>
      <c r="D41" s="52">
        <v>3</v>
      </c>
      <c r="E41" s="52">
        <v>4</v>
      </c>
      <c r="F41" s="52">
        <v>5</v>
      </c>
      <c r="G41" s="254"/>
      <c r="H41" s="53">
        <v>1</v>
      </c>
      <c r="I41" s="52">
        <v>2</v>
      </c>
      <c r="J41" s="52">
        <v>3</v>
      </c>
      <c r="K41" s="260"/>
      <c r="M41" s="37"/>
      <c r="N41" s="37"/>
      <c r="O41" s="37"/>
      <c r="P41" s="37"/>
    </row>
    <row r="42" spans="1:17" ht="14.1" customHeight="1" x14ac:dyDescent="0.15">
      <c r="A42" s="248"/>
      <c r="B42" s="243" t="s">
        <v>65</v>
      </c>
      <c r="C42" s="243" t="s">
        <v>66</v>
      </c>
      <c r="D42" s="268" t="s">
        <v>101</v>
      </c>
      <c r="E42" s="270" t="s">
        <v>102</v>
      </c>
      <c r="F42" s="220" t="s">
        <v>103</v>
      </c>
      <c r="G42" s="254"/>
      <c r="H42" s="222" t="s">
        <v>67</v>
      </c>
      <c r="I42" s="242" t="s">
        <v>66</v>
      </c>
      <c r="J42" s="242" t="s">
        <v>68</v>
      </c>
      <c r="K42" s="260"/>
      <c r="M42" s="37"/>
      <c r="N42" s="37"/>
      <c r="O42" s="37"/>
      <c r="P42" s="37"/>
    </row>
    <row r="43" spans="1:17" ht="14.1" customHeight="1" x14ac:dyDescent="0.15">
      <c r="A43" s="249"/>
      <c r="B43" s="244"/>
      <c r="C43" s="244"/>
      <c r="D43" s="269"/>
      <c r="E43" s="271"/>
      <c r="F43" s="221"/>
      <c r="G43" s="255"/>
      <c r="H43" s="223"/>
      <c r="I43" s="221"/>
      <c r="J43" s="221"/>
      <c r="K43" s="261"/>
      <c r="M43" s="37"/>
      <c r="N43" s="37"/>
      <c r="O43" s="37"/>
      <c r="P43" s="37"/>
    </row>
    <row r="44" spans="1:17" ht="14.1" customHeight="1" x14ac:dyDescent="0.15">
      <c r="A44" s="134" t="s">
        <v>51</v>
      </c>
      <c r="B44" s="73">
        <f>COUNTIFS(ローデータ!$B$12:$B$1011,1,ローデータ!$G$12:$G$1011,$G$4,ローデータ!$K$12:$K$1011,$F$21,ローデータ!$L$12:$L$1011,B41)</f>
        <v>6</v>
      </c>
      <c r="C44" s="73">
        <f>COUNTIFS(ローデータ!$B$12:$B$1011,1,ローデータ!$G$12:$G$1011,$G$4,ローデータ!$K$12:$K$1011,$F$21,ローデータ!$L$12:$L$1011,C41)</f>
        <v>0</v>
      </c>
      <c r="D44" s="73">
        <f>COUNTIFS(ローデータ!$B$12:$B$1011,1,ローデータ!$G$12:$G$1011,$G$4,ローデータ!$K$12:$K$1011,$F$21,ローデータ!$L$12:$L$1011,D41)</f>
        <v>0</v>
      </c>
      <c r="E44" s="73">
        <f>COUNTIFS(ローデータ!$B$12:$B$1011,1,ローデータ!$G$12:$G$1011,$G$4,ローデータ!$K$12:$K$1011,$F$21,ローデータ!$L$12:$L$1011,E41)</f>
        <v>0</v>
      </c>
      <c r="F44" s="73">
        <f>COUNTIFS(ローデータ!$B$12:$B$1011,1,ローデータ!$G$12:$G$1011,$G$4,ローデータ!$K$12:$K$1011,$F$21,ローデータ!$L$12:$L$1011,F41)</f>
        <v>0</v>
      </c>
      <c r="G44" s="74">
        <f>SUM(B44:F44)</f>
        <v>6</v>
      </c>
      <c r="H44" s="76">
        <f>COUNTIFS(ローデータ!$B$12:$B$1011,1,ローデータ!$G$12:$G$1011,$G$4,ローデータ!$K$12:$K$1011,$F$21,ローデータ!$S$12:$S$1011,H41)</f>
        <v>6</v>
      </c>
      <c r="I44" s="77">
        <f>COUNTIFS(ローデータ!$B$12:$B$1011,1,ローデータ!$G$12:$G$1011,$G$4,ローデータ!$K$12:$K$1011,$F$21,ローデータ!$S$12:$S$1011,I41)</f>
        <v>0</v>
      </c>
      <c r="J44" s="77">
        <f>COUNTIFS(ローデータ!$B$12:$B$1011,1,ローデータ!$G$12:$G$1011,$G$4,ローデータ!$K$12:$K$1011,$F$21,ローデータ!$S$12:$S$1011,J41)</f>
        <v>0</v>
      </c>
      <c r="K44" s="77">
        <f>SUM(H44:J44)</f>
        <v>6</v>
      </c>
    </row>
    <row r="45" spans="1:17" ht="14.1" customHeight="1" x14ac:dyDescent="0.15">
      <c r="C45" s="138"/>
      <c r="D45" s="39"/>
      <c r="E45" s="39"/>
      <c r="F45" s="39"/>
      <c r="G45" s="39"/>
      <c r="H45" s="42"/>
      <c r="I45" s="42"/>
      <c r="J45" s="42"/>
    </row>
    <row r="46" spans="1:17" ht="14.1" customHeight="1" x14ac:dyDescent="0.15">
      <c r="A46" s="139" t="s">
        <v>92</v>
      </c>
      <c r="B46" s="38" t="s">
        <v>163</v>
      </c>
      <c r="D46" s="138"/>
      <c r="E46" s="37"/>
      <c r="F46" s="37"/>
      <c r="G46" s="37"/>
      <c r="H46" s="49"/>
      <c r="I46" s="49"/>
      <c r="J46" s="49"/>
      <c r="K46" s="37"/>
      <c r="L46" s="37"/>
      <c r="M46" s="37"/>
      <c r="N46" s="37"/>
      <c r="O46" s="37"/>
    </row>
    <row r="47" spans="1:17" ht="14.1" customHeight="1" x14ac:dyDescent="0.15">
      <c r="A47" s="226"/>
      <c r="B47" s="229" t="s">
        <v>165</v>
      </c>
      <c r="C47" s="230"/>
      <c r="D47" s="230"/>
      <c r="E47" s="230"/>
      <c r="F47" s="231"/>
      <c r="G47" s="232" t="s">
        <v>50</v>
      </c>
      <c r="H47" s="235" t="s">
        <v>71</v>
      </c>
      <c r="I47" s="236"/>
      <c r="J47" s="236"/>
      <c r="K47" s="236"/>
      <c r="L47" s="236"/>
      <c r="M47" s="236"/>
      <c r="N47" s="237"/>
      <c r="O47" s="207" t="s">
        <v>50</v>
      </c>
    </row>
    <row r="48" spans="1:17" ht="14.1" customHeight="1" x14ac:dyDescent="0.15">
      <c r="A48" s="227"/>
      <c r="B48" s="210" t="s">
        <v>96</v>
      </c>
      <c r="C48" s="212" t="s">
        <v>97</v>
      </c>
      <c r="D48" s="214" t="s">
        <v>98</v>
      </c>
      <c r="E48" s="212" t="s">
        <v>99</v>
      </c>
      <c r="F48" s="214" t="s">
        <v>100</v>
      </c>
      <c r="G48" s="233"/>
      <c r="H48" s="216" t="s">
        <v>104</v>
      </c>
      <c r="I48" s="218" t="s">
        <v>105</v>
      </c>
      <c r="J48" s="218" t="s">
        <v>98</v>
      </c>
      <c r="K48" s="218" t="s">
        <v>106</v>
      </c>
      <c r="L48" s="238" t="s">
        <v>107</v>
      </c>
      <c r="M48" s="218" t="s">
        <v>36</v>
      </c>
      <c r="N48" s="238" t="s">
        <v>30</v>
      </c>
      <c r="O48" s="208"/>
    </row>
    <row r="49" spans="1:15" ht="14.1" customHeight="1" x14ac:dyDescent="0.15">
      <c r="A49" s="228"/>
      <c r="B49" s="211"/>
      <c r="C49" s="213"/>
      <c r="D49" s="215"/>
      <c r="E49" s="213"/>
      <c r="F49" s="215"/>
      <c r="G49" s="234"/>
      <c r="H49" s="217"/>
      <c r="I49" s="219"/>
      <c r="J49" s="219"/>
      <c r="K49" s="219"/>
      <c r="L49" s="239"/>
      <c r="M49" s="219"/>
      <c r="N49" s="239"/>
      <c r="O49" s="209"/>
    </row>
    <row r="50" spans="1:15" ht="14.1" customHeight="1" x14ac:dyDescent="0.15">
      <c r="A50" s="134" t="s">
        <v>51</v>
      </c>
      <c r="B50" s="78">
        <f>SUMIFS(ローデータ!M12:M1011,ローデータ!$B$12:$B$1011,1,ローデータ!$G$12:$G$1011,$G$4,ローデータ!$K$12:$K$1011,$F$21)</f>
        <v>0</v>
      </c>
      <c r="C50" s="78">
        <f>SUMIFS(ローデータ!N12:N1011,ローデータ!$B$12:$B$1011,1,ローデータ!$G$12:$G$1011,$G$4,ローデータ!$K$12:$K$1011,$F$21)</f>
        <v>5</v>
      </c>
      <c r="D50" s="78">
        <f>SUMIFS(ローデータ!O12:O1011,ローデータ!$B$12:$B$1011,1,ローデータ!$G$12:$G$1011,$G$4,ローデータ!$K$12:$K$1011,$F$21)</f>
        <v>3</v>
      </c>
      <c r="E50" s="79">
        <f>SUMIFS(ローデータ!P12:P1011,ローデータ!$B$12:$B$1011,1,ローデータ!$G$12:$G$1011,$G$4,ローデータ!$K$12:$K$1011,$F$21)</f>
        <v>0</v>
      </c>
      <c r="F50" s="78">
        <f>SUMIFS(ローデータ!Q12:Q1011,ローデータ!$B$12:$B$1011,1,ローデータ!$G$12:$G$1011,$G$4,ローデータ!$K$12:$K$1011,$F$21)</f>
        <v>0</v>
      </c>
      <c r="G50" s="80">
        <f>SUM(B50:F50)</f>
        <v>8</v>
      </c>
      <c r="H50" s="81">
        <f>SUMIFS(ローデータ!T12:T1011,ローデータ!$B$12:$B$1011,1,ローデータ!$G$12:$G$1011,$G$4,ローデータ!$K$12:$K$1011,$F$21)</f>
        <v>1</v>
      </c>
      <c r="I50" s="78">
        <f>SUMIFS(ローデータ!U12:U1011,ローデータ!$B$12:$B$1011,1,ローデータ!$G$12:$G$1011,$G$4,ローデータ!$K$12:$K$1011,$F$21)</f>
        <v>3</v>
      </c>
      <c r="J50" s="78">
        <f>SUMIFS(ローデータ!V12:V1011,ローデータ!$B$12:$B$1011,1,ローデータ!$G$12:$G$1011,$G$4,ローデータ!$K$12:$K$1011,$F$21)</f>
        <v>4</v>
      </c>
      <c r="K50" s="78">
        <f>SUMIFS(ローデータ!W12:W1011,ローデータ!$B$12:$B$1011,1,ローデータ!$G$12:$G$1011,$G$4,ローデータ!$K$12:$K$1011,$F$21)</f>
        <v>0</v>
      </c>
      <c r="L50" s="78">
        <f>SUMIFS(ローデータ!X12:X1011,ローデータ!$B$12:$B$1011,1,ローデータ!$G$12:$G$1011,$G$4,ローデータ!$K$12:$K$1011,$F$21)</f>
        <v>1</v>
      </c>
      <c r="M50" s="78">
        <f>SUMIFS(ローデータ!Y12:Y1011,ローデータ!$B$12:$B$1011,1,ローデータ!$G$12:$G$1011,$G$4,ローデータ!$K$12:$K$1011,$F$21)</f>
        <v>0</v>
      </c>
      <c r="N50" s="78">
        <f>SUMIFS(ローデータ!Z12:Z1011,ローデータ!$B$12:$B$1011,1,ローデータ!$G$12:$G$1011,$G$4,ローデータ!$K$12:$K$1011,$F$21)</f>
        <v>0</v>
      </c>
      <c r="O50" s="82">
        <f>SUM(H50:N50)</f>
        <v>9</v>
      </c>
    </row>
    <row r="51" spans="1:15" ht="14.1" customHeight="1" x14ac:dyDescent="0.15">
      <c r="A51" s="13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9"/>
    </row>
    <row r="52" spans="1:15" ht="14.1" customHeight="1" x14ac:dyDescent="0.15">
      <c r="A52" s="34" t="s">
        <v>197</v>
      </c>
      <c r="B52" s="139"/>
    </row>
    <row r="53" spans="1:15" ht="14.1" customHeight="1" x14ac:dyDescent="0.15">
      <c r="A53" s="139">
        <v>1</v>
      </c>
      <c r="B53" t="s">
        <v>209</v>
      </c>
    </row>
    <row r="54" spans="1:15" ht="14.1" customHeight="1" x14ac:dyDescent="0.15">
      <c r="A54" s="308"/>
      <c r="B54" s="309"/>
      <c r="C54" s="58" t="s">
        <v>85</v>
      </c>
      <c r="D54" s="314" t="s">
        <v>86</v>
      </c>
      <c r="E54" s="257"/>
      <c r="F54" s="257"/>
      <c r="G54" s="257"/>
      <c r="H54" s="257"/>
      <c r="I54" s="257"/>
      <c r="J54" s="257"/>
      <c r="K54" s="257"/>
      <c r="L54" s="257"/>
      <c r="M54" s="257"/>
      <c r="N54" s="315"/>
      <c r="O54" s="259" t="s">
        <v>50</v>
      </c>
    </row>
    <row r="55" spans="1:15" ht="14.1" customHeight="1" x14ac:dyDescent="0.15">
      <c r="A55" s="310"/>
      <c r="B55" s="311"/>
      <c r="C55" s="262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4">
        <v>11</v>
      </c>
      <c r="O55" s="260"/>
    </row>
    <row r="56" spans="1:15" ht="14.1" customHeight="1" x14ac:dyDescent="0.15">
      <c r="A56" s="310"/>
      <c r="B56" s="311"/>
      <c r="C56" s="316"/>
      <c r="D56" s="273" t="s">
        <v>95</v>
      </c>
      <c r="E56" s="243" t="s">
        <v>76</v>
      </c>
      <c r="F56" s="243" t="s">
        <v>77</v>
      </c>
      <c r="G56" s="273" t="s">
        <v>110</v>
      </c>
      <c r="H56" s="243" t="s">
        <v>78</v>
      </c>
      <c r="I56" s="243" t="s">
        <v>79</v>
      </c>
      <c r="J56" s="243" t="s">
        <v>80</v>
      </c>
      <c r="K56" s="243" t="s">
        <v>81</v>
      </c>
      <c r="L56" s="243" t="s">
        <v>82</v>
      </c>
      <c r="M56" s="268" t="s">
        <v>111</v>
      </c>
      <c r="N56" s="303" t="s">
        <v>83</v>
      </c>
      <c r="O56" s="260"/>
    </row>
    <row r="57" spans="1:15" ht="14.1" customHeight="1" x14ac:dyDescent="0.15">
      <c r="A57" s="310"/>
      <c r="B57" s="311"/>
      <c r="C57" s="316"/>
      <c r="D57" s="300"/>
      <c r="E57" s="301"/>
      <c r="F57" s="301"/>
      <c r="G57" s="300"/>
      <c r="H57" s="301"/>
      <c r="I57" s="301"/>
      <c r="J57" s="301"/>
      <c r="K57" s="301"/>
      <c r="L57" s="301"/>
      <c r="M57" s="302"/>
      <c r="N57" s="304"/>
      <c r="O57" s="260"/>
    </row>
    <row r="58" spans="1:15" ht="14.1" customHeight="1" x14ac:dyDescent="0.15">
      <c r="A58" s="312"/>
      <c r="B58" s="313"/>
      <c r="C58" s="263"/>
      <c r="D58" s="277"/>
      <c r="E58" s="244"/>
      <c r="F58" s="244"/>
      <c r="G58" s="277"/>
      <c r="H58" s="244"/>
      <c r="I58" s="244"/>
      <c r="J58" s="244"/>
      <c r="K58" s="244"/>
      <c r="L58" s="244"/>
      <c r="M58" s="269"/>
      <c r="N58" s="305"/>
      <c r="O58" s="261"/>
    </row>
    <row r="59" spans="1:15" ht="14.1" customHeight="1" x14ac:dyDescent="0.15">
      <c r="A59" s="134">
        <v>1</v>
      </c>
      <c r="B59" s="41" t="s">
        <v>54</v>
      </c>
      <c r="C59" s="45">
        <f>COUNTIFS(ローデータ!$B$12:$B$1011,1,ローデータ!$G$12:$G$1011,$G$4,ローデータ!$I$12:$I$1011,$C$14,ローデータ!$H$12:$H$1011,A59)</f>
        <v>1</v>
      </c>
      <c r="D59" s="45">
        <f>COUNTIFS(ローデータ!$B$12:$B$1011,1,ローデータ!$G$12:$G$1011,$G$4,ローデータ!$I$12:$I$1011,$B$14,ローデータ!$J$12:$J$1011,D55,ローデータ!$H$12:$H$1011,$A$59)</f>
        <v>0</v>
      </c>
      <c r="E59" s="45">
        <f>COUNTIFS(ローデータ!$B$12:$B$1011,1,ローデータ!$G$12:$G$1011,$G$4,ローデータ!$I$12:$I$1011,$B$14,ローデータ!$J$12:$J$1011,E55,ローデータ!$H$12:$H$1011,$A$59)</f>
        <v>0</v>
      </c>
      <c r="F59" s="45">
        <f>COUNTIFS(ローデータ!$B$12:$B$1011,1,ローデータ!$G$12:$G$1011,$G$4,ローデータ!$I$12:$I$1011,$B$14,ローデータ!$J$12:$J$1011,F55,ローデータ!$H$12:$H$1011,$A$59)</f>
        <v>0</v>
      </c>
      <c r="G59" s="45">
        <f>COUNTIFS(ローデータ!$B$12:$B$1011,1,ローデータ!$G$12:$G$1011,$G$4,ローデータ!$I$12:$I$1011,$B$14,ローデータ!$J$12:$J$1011,G55,ローデータ!$H$12:$H$1011,$A$59)</f>
        <v>0</v>
      </c>
      <c r="H59" s="45">
        <f>COUNTIFS(ローデータ!$B$12:$B$1011,1,ローデータ!$G$12:$G$1011,$G$4,ローデータ!$I$12:$I$1011,$B$14,ローデータ!$J$12:$J$1011,H55,ローデータ!$H$12:$H$1011,$A$59)</f>
        <v>0</v>
      </c>
      <c r="I59" s="45">
        <f>COUNTIFS(ローデータ!$B$12:$B$1011,1,ローデータ!$G$12:$G$1011,$G$4,ローデータ!$I$12:$I$1011,$B$14,ローデータ!$J$12:$J$1011,I55,ローデータ!$H$12:$H$1011,$A$59)</f>
        <v>0</v>
      </c>
      <c r="J59" s="45">
        <f>COUNTIFS(ローデータ!$B$12:$B$1011,1,ローデータ!$G$12:$G$1011,$G$4,ローデータ!$I$12:$I$1011,$B$14,ローデータ!$J$12:$J$1011,J55,ローデータ!$H$12:$H$1011,$A$59)</f>
        <v>0</v>
      </c>
      <c r="K59" s="45">
        <f>COUNTIFS(ローデータ!$B$12:$B$1011,1,ローデータ!$G$12:$G$1011,$G$4,ローデータ!$I$12:$I$1011,$B$14,ローデータ!$J$12:$J$1011,K55,ローデータ!$H$12:$H$1011,$A$59)</f>
        <v>0</v>
      </c>
      <c r="L59" s="45">
        <f>COUNTIFS(ローデータ!$B$12:$B$1011,1,ローデータ!$G$12:$G$1011,$G$4,ローデータ!$I$12:$I$1011,$B$14,ローデータ!$J$12:$J$1011,L55,ローデータ!$H$12:$H$1011,$A$59)</f>
        <v>0</v>
      </c>
      <c r="M59" s="45">
        <f>COUNTIFS(ローデータ!$B$12:$B$1011,1,ローデータ!$G$12:$G$1011,$G$4,ローデータ!$I$12:$I$1011,$B$14,ローデータ!$J$12:$J$1011,M55,ローデータ!$H$12:$H$1011,$A$59)</f>
        <v>0</v>
      </c>
      <c r="N59" s="83">
        <f>COUNTIFS(ローデータ!$B$12:$B$1011,1,ローデータ!$G$12:$G$1011,$G$4,ローデータ!$I$12:$I$1011,$B$14,ローデータ!$J$12:$J$1011,N55,ローデータ!$H$12:$H$1011,$A$59)</f>
        <v>0</v>
      </c>
      <c r="O59" s="82">
        <f t="shared" ref="O59:O68" si="0">SUM(C59:N59)</f>
        <v>1</v>
      </c>
    </row>
    <row r="60" spans="1:15" ht="14.1" customHeight="1" x14ac:dyDescent="0.15">
      <c r="A60" s="134">
        <v>2</v>
      </c>
      <c r="B60" s="41" t="s">
        <v>55</v>
      </c>
      <c r="C60" s="45">
        <f>COUNTIFS(ローデータ!$B$12:$B$1011,1,ローデータ!$G$12:$G$1011,$G$4,ローデータ!$I$12:$I$1011,$C$14,ローデータ!$H$12:$H$1011,A60)</f>
        <v>5</v>
      </c>
      <c r="D60" s="45">
        <f>COUNTIFS(ローデータ!$B$12:$B$1011,1,ローデータ!$G$12:$G$1011,$G$4,ローデータ!$I$12:$I$1011,$B$14,ローデータ!$J$12:$J$1011,D55,ローデータ!$H$12:$H$1011,$A$60)</f>
        <v>0</v>
      </c>
      <c r="E60" s="45">
        <f>COUNTIFS(ローデータ!$B$12:$B$1011,1,ローデータ!$G$12:$G$1011,$G$4,ローデータ!$I$12:$I$1011,$B$14,ローデータ!$J$12:$J$1011,E55,ローデータ!$H$12:$H$1011,$A$60)</f>
        <v>0</v>
      </c>
      <c r="F60" s="45">
        <f>COUNTIFS(ローデータ!$B$12:$B$1011,1,ローデータ!$G$12:$G$1011,$G$4,ローデータ!$I$12:$I$1011,$B$14,ローデータ!$J$12:$J$1011,F55,ローデータ!$H$12:$H$1011,$A$60)</f>
        <v>0</v>
      </c>
      <c r="G60" s="45">
        <f>COUNTIFS(ローデータ!$B$12:$B$1011,1,ローデータ!$G$12:$G$1011,$G$4,ローデータ!$I$12:$I$1011,$B$14,ローデータ!$J$12:$J$1011,G55,ローデータ!$H$12:$H$1011,$A$60)</f>
        <v>0</v>
      </c>
      <c r="H60" s="45">
        <f>COUNTIFS(ローデータ!$B$12:$B$1011,1,ローデータ!$G$12:$G$1011,$G$4,ローデータ!$I$12:$I$1011,$B$14,ローデータ!$J$12:$J$1011,H55,ローデータ!$H$12:$H$1011,$A$60)</f>
        <v>0</v>
      </c>
      <c r="I60" s="45">
        <f>COUNTIFS(ローデータ!$B$12:$B$1011,1,ローデータ!$G$12:$G$1011,$G$4,ローデータ!$I$12:$I$1011,$B$14,ローデータ!$J$12:$J$1011,I55,ローデータ!$H$12:$H$1011,$A$60)</f>
        <v>0</v>
      </c>
      <c r="J60" s="45">
        <f>COUNTIFS(ローデータ!$B$12:$B$1011,1,ローデータ!$G$12:$G$1011,$G$4,ローデータ!$I$12:$I$1011,$B$14,ローデータ!$J$12:$J$1011,J55,ローデータ!$H$12:$H$1011,$A$60)</f>
        <v>0</v>
      </c>
      <c r="K60" s="45">
        <f>COUNTIFS(ローデータ!$B$12:$B$1011,1,ローデータ!$G$12:$G$1011,$G$4,ローデータ!$I$12:$I$1011,$B$14,ローデータ!$J$12:$J$1011,K55,ローデータ!$H$12:$H$1011,$A$60)</f>
        <v>0</v>
      </c>
      <c r="L60" s="45">
        <f>COUNTIFS(ローデータ!$B$12:$B$1011,1,ローデータ!$G$12:$G$1011,$G$4,ローデータ!$I$12:$I$1011,$B$14,ローデータ!$J$12:$J$1011,L55,ローデータ!$H$12:$H$1011,$A$60)</f>
        <v>0</v>
      </c>
      <c r="M60" s="45">
        <f>COUNTIFS(ローデータ!$B$12:$B$1011,1,ローデータ!$G$12:$G$1011,$G$4,ローデータ!$I$12:$I$1011,$B$14,ローデータ!$J$12:$J$1011,M55,ローデータ!$H$12:$H$1011,$A$60)</f>
        <v>0</v>
      </c>
      <c r="N60" s="83">
        <f>COUNTIFS(ローデータ!$B$12:$B$1011,1,ローデータ!$G$12:$G$1011,$G$4,ローデータ!$I$12:$I$1011,$B$14,ローデータ!$J$12:$J$1011,N55,ローデータ!$H$12:$H$1011,$A$60)</f>
        <v>0</v>
      </c>
      <c r="O60" s="82">
        <f t="shared" si="0"/>
        <v>5</v>
      </c>
    </row>
    <row r="61" spans="1:15" ht="14.1" customHeight="1" x14ac:dyDescent="0.15">
      <c r="A61" s="134">
        <v>3</v>
      </c>
      <c r="B61" s="41" t="s">
        <v>56</v>
      </c>
      <c r="C61" s="45">
        <f>COUNTIFS(ローデータ!$B$12:$B$1011,1,ローデータ!$G$12:$G$1011,$G$4,ローデータ!$I$12:$I$1011,$C$14,ローデータ!$H$12:$H$1011,A61)</f>
        <v>4</v>
      </c>
      <c r="D61" s="45">
        <f>COUNTIFS(ローデータ!$B$12:$B$1011,1,ローデータ!$G$12:$G$1011,$G$4,ローデータ!$I$12:$I$1011,$B$14,ローデータ!$J$12:$J$1011,D55,ローデータ!$H$12:$H$1011,$A$61)</f>
        <v>0</v>
      </c>
      <c r="E61" s="45">
        <f>COUNTIFS(ローデータ!$B$12:$B$1011,1,ローデータ!$G$12:$G$1011,$G$4,ローデータ!$I$12:$I$1011,$B$14,ローデータ!$J$12:$J$1011,E55,ローデータ!$H$12:$H$1011,$A$61)</f>
        <v>0</v>
      </c>
      <c r="F61" s="45">
        <f>COUNTIFS(ローデータ!$B$12:$B$1011,1,ローデータ!$G$12:$G$1011,$G$4,ローデータ!$I$12:$I$1011,$B$14,ローデータ!$J$12:$J$1011,F55,ローデータ!$H$12:$H$1011,$A$61)</f>
        <v>0</v>
      </c>
      <c r="G61" s="45">
        <f>COUNTIFS(ローデータ!$B$12:$B$1011,1,ローデータ!$G$12:$G$1011,$G$4,ローデータ!$I$12:$I$1011,$B$14,ローデータ!$J$12:$J$1011,G55,ローデータ!$H$12:$H$1011,$A$61)</f>
        <v>0</v>
      </c>
      <c r="H61" s="45">
        <f>COUNTIFS(ローデータ!$B$12:$B$1011,1,ローデータ!$G$12:$G$1011,$G$4,ローデータ!$I$12:$I$1011,$B$14,ローデータ!$J$12:$J$1011,H55,ローデータ!$H$12:$H$1011,$A$61)</f>
        <v>0</v>
      </c>
      <c r="I61" s="45">
        <f>COUNTIFS(ローデータ!$B$12:$B$1011,1,ローデータ!$G$12:$G$1011,$G$4,ローデータ!$I$12:$I$1011,$B$14,ローデータ!$J$12:$J$1011,I55,ローデータ!$H$12:$H$1011,$A$61)</f>
        <v>0</v>
      </c>
      <c r="J61" s="45">
        <f>COUNTIFS(ローデータ!$B$12:$B$1011,1,ローデータ!$G$12:$G$1011,$G$4,ローデータ!$I$12:$I$1011,$B$14,ローデータ!$J$12:$J$1011,J55,ローデータ!$H$12:$H$1011,$A$61)</f>
        <v>0</v>
      </c>
      <c r="K61" s="45">
        <f>COUNTIFS(ローデータ!$B$12:$B$1011,1,ローデータ!$G$12:$G$1011,$G$4,ローデータ!$I$12:$I$1011,$B$14,ローデータ!$J$12:$J$1011,K55,ローデータ!$H$12:$H$1011,$A$61)</f>
        <v>0</v>
      </c>
      <c r="L61" s="45">
        <f>COUNTIFS(ローデータ!$B$12:$B$1011,1,ローデータ!$G$12:$G$1011,$G$4,ローデータ!$I$12:$I$1011,$B$14,ローデータ!$J$12:$J$1011,L55,ローデータ!$H$12:$H$1011,$A$61)</f>
        <v>0</v>
      </c>
      <c r="M61" s="45">
        <f>COUNTIFS(ローデータ!$B$12:$B$1011,1,ローデータ!$G$12:$G$1011,$G$4,ローデータ!$I$12:$I$1011,$B$14,ローデータ!$J$12:$J$1011,M55,ローデータ!$H$12:$H$1011,$A$61)</f>
        <v>0</v>
      </c>
      <c r="N61" s="83">
        <f>COUNTIFS(ローデータ!$B$12:$B$1011,1,ローデータ!$G$12:$G$1011,$G$4,ローデータ!$I$12:$I$1011,$B$14,ローデータ!$J$12:$J$1011,N55,ローデータ!$H$12:$H$1011,$A$61)</f>
        <v>0</v>
      </c>
      <c r="O61" s="82">
        <f t="shared" si="0"/>
        <v>4</v>
      </c>
    </row>
    <row r="62" spans="1:15" ht="14.1" customHeight="1" x14ac:dyDescent="0.15">
      <c r="A62" s="134">
        <v>4</v>
      </c>
      <c r="B62" s="41" t="s">
        <v>57</v>
      </c>
      <c r="C62" s="45">
        <f>COUNTIFS(ローデータ!$B$12:$B$1011,1,ローデータ!$G$12:$G$1011,$G$4,ローデータ!$I$12:$I$1011,$C$14,ローデータ!$H$12:$H$1011,A62)</f>
        <v>0</v>
      </c>
      <c r="D62" s="45">
        <f>COUNTIFS(ローデータ!$B$12:$B$1011,1,ローデータ!$G$12:$G$1011,$G$4,ローデータ!$I$12:$I$1011,$B$14,ローデータ!$J$12:$J$1011,D55,ローデータ!$H$12:$H$1011,$A$62)</f>
        <v>0</v>
      </c>
      <c r="E62" s="45">
        <f>COUNTIFS(ローデータ!$B$12:$B$1011,1,ローデータ!$G$12:$G$1011,$G$4,ローデータ!$I$12:$I$1011,$B$14,ローデータ!$J$12:$J$1011,E55,ローデータ!$H$12:$H$1011,$A$62)</f>
        <v>0</v>
      </c>
      <c r="F62" s="45">
        <f>COUNTIFS(ローデータ!$B$12:$B$1011,1,ローデータ!$G$12:$G$1011,$G$4,ローデータ!$I$12:$I$1011,$B$14,ローデータ!$J$12:$J$1011,F55,ローデータ!$H$12:$H$1011,$A$62)</f>
        <v>0</v>
      </c>
      <c r="G62" s="45">
        <f>COUNTIFS(ローデータ!$B$12:$B$1011,1,ローデータ!$G$12:$G$1011,$G$4,ローデータ!$I$12:$I$1011,$B$14,ローデータ!$J$12:$J$1011,G55,ローデータ!$H$12:$H$1011,$A$62)</f>
        <v>0</v>
      </c>
      <c r="H62" s="45">
        <f>COUNTIFS(ローデータ!$B$12:$B$1011,1,ローデータ!$G$12:$G$1011,$G$4,ローデータ!$I$12:$I$1011,$B$14,ローデータ!$J$12:$J$1011,H55,ローデータ!$H$12:$H$1011,$A$62)</f>
        <v>0</v>
      </c>
      <c r="I62" s="45">
        <f>COUNTIFS(ローデータ!$B$12:$B$1011,1,ローデータ!$G$12:$G$1011,$G$4,ローデータ!$I$12:$I$1011,$B$14,ローデータ!$J$12:$J$1011,I55,ローデータ!$H$12:$H$1011,$A$62)</f>
        <v>0</v>
      </c>
      <c r="J62" s="45">
        <f>COUNTIFS(ローデータ!$B$12:$B$1011,1,ローデータ!$G$12:$G$1011,$G$4,ローデータ!$I$12:$I$1011,$B$14,ローデータ!$J$12:$J$1011,J55,ローデータ!$H$12:$H$1011,$A$62)</f>
        <v>0</v>
      </c>
      <c r="K62" s="45">
        <f>COUNTIFS(ローデータ!$B$12:$B$1011,1,ローデータ!$G$12:$G$1011,$G$4,ローデータ!$I$12:$I$1011,$B$14,ローデータ!$J$12:$J$1011,K55,ローデータ!$H$12:$H$1011,$A$62)</f>
        <v>0</v>
      </c>
      <c r="L62" s="45">
        <f>COUNTIFS(ローデータ!$B$12:$B$1011,1,ローデータ!$G$12:$G$1011,$G$4,ローデータ!$I$12:$I$1011,$B$14,ローデータ!$J$12:$J$1011,L55,ローデータ!$H$12:$H$1011,$A$62)</f>
        <v>0</v>
      </c>
      <c r="M62" s="45">
        <f>COUNTIFS(ローデータ!$B$12:$B$1011,1,ローデータ!$G$12:$G$1011,$G$4,ローデータ!$I$12:$I$1011,$B$14,ローデータ!$J$12:$J$1011,M55,ローデータ!$H$12:$H$1011,$A$62)</f>
        <v>0</v>
      </c>
      <c r="N62" s="83">
        <f>COUNTIFS(ローデータ!$B$12:$B$1011,1,ローデータ!$G$12:$G$1011,$G$4,ローデータ!$I$12:$I$1011,$B$14,ローデータ!$J$12:$J$1011,N55,ローデータ!$H$12:$H$1011,$A$62)</f>
        <v>0</v>
      </c>
      <c r="O62" s="82">
        <f t="shared" si="0"/>
        <v>0</v>
      </c>
    </row>
    <row r="63" spans="1:15" ht="14.1" customHeight="1" x14ac:dyDescent="0.15">
      <c r="A63" s="134">
        <v>5</v>
      </c>
      <c r="B63" s="41" t="s">
        <v>58</v>
      </c>
      <c r="C63" s="45">
        <f>COUNTIFS(ローデータ!$B$12:$B$1011,1,ローデータ!$G$12:$G$1011,$G$4,ローデータ!$I$12:$I$1011,$C$14,ローデータ!$H$12:$H$1011,A63)</f>
        <v>4</v>
      </c>
      <c r="D63" s="45">
        <f>COUNTIFS(ローデータ!$B$12:$B$1011,1,ローデータ!$G$12:$G$1011,$G$4,ローデータ!$I$12:$I$1011,$B$14,ローデータ!$J$12:$J$1011,D55,ローデータ!$H$12:$H$1011,$A$63)</f>
        <v>0</v>
      </c>
      <c r="E63" s="45">
        <f>COUNTIFS(ローデータ!$B$12:$B$1011,1,ローデータ!$G$12:$G$1011,$G$4,ローデータ!$I$12:$I$1011,$B$14,ローデータ!$J$12:$J$1011,E55,ローデータ!$H$12:$H$1011,$A$63)</f>
        <v>0</v>
      </c>
      <c r="F63" s="45">
        <f>COUNTIFS(ローデータ!$B$12:$B$1011,1,ローデータ!$G$12:$G$1011,$G$4,ローデータ!$I$12:$I$1011,$B$14,ローデータ!$J$12:$J$1011,F55,ローデータ!$H$12:$H$1011,$A$63)</f>
        <v>0</v>
      </c>
      <c r="G63" s="45">
        <f>COUNTIFS(ローデータ!$B$12:$B$1011,1,ローデータ!$G$12:$G$1011,$G$4,ローデータ!$I$12:$I$1011,$B$14,ローデータ!$J$12:$J$1011,G55,ローデータ!$H$12:$H$1011,$A$63)</f>
        <v>0</v>
      </c>
      <c r="H63" s="45">
        <f>COUNTIFS(ローデータ!$B$12:$B$1011,1,ローデータ!$G$12:$G$1011,$G$4,ローデータ!$I$12:$I$1011,$B$14,ローデータ!$J$12:$J$1011,H55,ローデータ!$H$12:$H$1011,$A$63)</f>
        <v>0</v>
      </c>
      <c r="I63" s="45">
        <f>COUNTIFS(ローデータ!$B$12:$B$1011,1,ローデータ!$G$12:$G$1011,$G$4,ローデータ!$I$12:$I$1011,$B$14,ローデータ!$J$12:$J$1011,I55,ローデータ!$H$12:$H$1011,$A$63)</f>
        <v>0</v>
      </c>
      <c r="J63" s="45">
        <f>COUNTIFS(ローデータ!$B$12:$B$1011,1,ローデータ!$G$12:$G$1011,$G$4,ローデータ!$I$12:$I$1011,$B$14,ローデータ!$J$12:$J$1011,J55,ローデータ!$H$12:$H$1011,$A$63)</f>
        <v>0</v>
      </c>
      <c r="K63" s="45">
        <f>COUNTIFS(ローデータ!$B$12:$B$1011,1,ローデータ!$G$12:$G$1011,$G$4,ローデータ!$I$12:$I$1011,$B$14,ローデータ!$J$12:$J$1011,K55,ローデータ!$H$12:$H$1011,$A$63)</f>
        <v>0</v>
      </c>
      <c r="L63" s="45">
        <f>COUNTIFS(ローデータ!$B$12:$B$1011,1,ローデータ!$G$12:$G$1011,$G$4,ローデータ!$I$12:$I$1011,$B$14,ローデータ!$J$12:$J$1011,L55,ローデータ!$H$12:$H$1011,$A$63)</f>
        <v>0</v>
      </c>
      <c r="M63" s="45">
        <f>COUNTIFS(ローデータ!$B$12:$B$1011,1,ローデータ!$G$12:$G$1011,$G$4,ローデータ!$I$12:$I$1011,$B$14,ローデータ!$J$12:$J$1011,M55,ローデータ!$H$12:$H$1011,$A$63)</f>
        <v>0</v>
      </c>
      <c r="N63" s="83">
        <f>COUNTIFS(ローデータ!$B$12:$B$1011,1,ローデータ!$G$12:$G$1011,$G$4,ローデータ!$I$12:$I$1011,$B$14,ローデータ!$J$12:$J$1011,N55,ローデータ!$H$12:$H$1011,$A$63)</f>
        <v>0</v>
      </c>
      <c r="O63" s="82">
        <f t="shared" si="0"/>
        <v>4</v>
      </c>
    </row>
    <row r="64" spans="1:15" ht="14.1" customHeight="1" x14ac:dyDescent="0.15">
      <c r="A64" s="134">
        <v>6</v>
      </c>
      <c r="B64" s="41" t="s">
        <v>59</v>
      </c>
      <c r="C64" s="45">
        <f>COUNTIFS(ローデータ!$B$12:$B$1011,1,ローデータ!$G$12:$G$1011,$G$4,ローデータ!$I$12:$I$1011,$C$14,ローデータ!$H$12:$H$1011,A64)</f>
        <v>0</v>
      </c>
      <c r="D64" s="45">
        <f>COUNTIFS(ローデータ!$B$12:$B$1011,1,ローデータ!$G$12:$G$1011,$G$4,ローデータ!$I$12:$I$1011,$B$14,ローデータ!$J$12:$J$1011,D55,ローデータ!$H$12:$H$1011,$A$64)</f>
        <v>0</v>
      </c>
      <c r="E64" s="45">
        <f>COUNTIFS(ローデータ!$B$12:$B$1011,1,ローデータ!$G$12:$G$1011,$G$4,ローデータ!$I$12:$I$1011,$B$14,ローデータ!$J$12:$J$1011,E55,ローデータ!$H$12:$H$1011,$A$64)</f>
        <v>0</v>
      </c>
      <c r="F64" s="45">
        <f>COUNTIFS(ローデータ!$B$12:$B$1011,1,ローデータ!$G$12:$G$1011,$G$4,ローデータ!$I$12:$I$1011,$B$14,ローデータ!$J$12:$J$1011,F55,ローデータ!$H$12:$H$1011,$A$64)</f>
        <v>0</v>
      </c>
      <c r="G64" s="45">
        <f>COUNTIFS(ローデータ!$B$12:$B$1011,1,ローデータ!$G$12:$G$1011,$G$4,ローデータ!$I$12:$I$1011,$B$14,ローデータ!$J$12:$J$1011,G55,ローデータ!$H$12:$H$1011,$A$64)</f>
        <v>0</v>
      </c>
      <c r="H64" s="45">
        <f>COUNTIFS(ローデータ!$B$12:$B$1011,1,ローデータ!$G$12:$G$1011,$G$4,ローデータ!$I$12:$I$1011,$B$14,ローデータ!$J$12:$J$1011,H55,ローデータ!$H$12:$H$1011,$A$64)</f>
        <v>0</v>
      </c>
      <c r="I64" s="45">
        <f>COUNTIFS(ローデータ!$B$12:$B$1011,1,ローデータ!$G$12:$G$1011,$G$4,ローデータ!$I$12:$I$1011,$B$14,ローデータ!$J$12:$J$1011,I55,ローデータ!$H$12:$H$1011,$A$64)</f>
        <v>0</v>
      </c>
      <c r="J64" s="45">
        <f>COUNTIFS(ローデータ!$B$12:$B$1011,1,ローデータ!$G$12:$G$1011,$G$4,ローデータ!$I$12:$I$1011,$B$14,ローデータ!$J$12:$J$1011,J55,ローデータ!$H$12:$H$1011,$A$64)</f>
        <v>0</v>
      </c>
      <c r="K64" s="45">
        <f>COUNTIFS(ローデータ!$B$12:$B$1011,1,ローデータ!$G$12:$G$1011,$G$4,ローデータ!$I$12:$I$1011,$B$14,ローデータ!$J$12:$J$1011,K55,ローデータ!$H$12:$H$1011,$A$64)</f>
        <v>0</v>
      </c>
      <c r="L64" s="45">
        <f>COUNTIFS(ローデータ!$B$12:$B$1011,1,ローデータ!$G$12:$G$1011,$G$4,ローデータ!$I$12:$I$1011,$B$14,ローデータ!$J$12:$J$1011,L55,ローデータ!$H$12:$H$1011,$A$64)</f>
        <v>0</v>
      </c>
      <c r="M64" s="45">
        <f>COUNTIFS(ローデータ!$B$12:$B$1011,1,ローデータ!$G$12:$G$1011,$G$4,ローデータ!$I$12:$I$1011,$B$14,ローデータ!$J$12:$J$1011,M55,ローデータ!$H$12:$H$1011,$A$64)</f>
        <v>0</v>
      </c>
      <c r="N64" s="83">
        <f>COUNTIFS(ローデータ!$B$12:$B$1011,1,ローデータ!$G$12:$G$1011,$G$4,ローデータ!$I$12:$I$1011,$B$14,ローデータ!$J$12:$J$1011,N55,ローデータ!$H$12:$H$1011,$A$64)</f>
        <v>0</v>
      </c>
      <c r="O64" s="82">
        <f t="shared" si="0"/>
        <v>0</v>
      </c>
    </row>
    <row r="65" spans="1:15" ht="14.1" customHeight="1" x14ac:dyDescent="0.15">
      <c r="A65" s="134">
        <v>7</v>
      </c>
      <c r="B65" s="41" t="s">
        <v>60</v>
      </c>
      <c r="C65" s="45">
        <f>COUNTIFS(ローデータ!$B$12:$B$1011,1,ローデータ!$G$12:$G$1011,$G$4,ローデータ!$I$12:$I$1011,$C$14,ローデータ!$H$12:$H$1011,A65)</f>
        <v>1</v>
      </c>
      <c r="D65" s="45">
        <f>COUNTIFS(ローデータ!$B$12:$B$1011,1,ローデータ!$G$12:$G$1011,$G$4,ローデータ!$I$12:$I$1011,$B$14,ローデータ!$J$12:$J$1011,D55,ローデータ!$H$12:$H$1011,$A$65)</f>
        <v>0</v>
      </c>
      <c r="E65" s="45">
        <f>COUNTIFS(ローデータ!$B$12:$B$1011,1,ローデータ!$G$12:$G$1011,$G$4,ローデータ!$I$12:$I$1011,$B$14,ローデータ!$J$12:$J$1011,E55,ローデータ!$H$12:$H$1011,$A$65)</f>
        <v>0</v>
      </c>
      <c r="F65" s="45">
        <f>COUNTIFS(ローデータ!$B$12:$B$1011,1,ローデータ!$G$12:$G$1011,$G$4,ローデータ!$I$12:$I$1011,$B$14,ローデータ!$J$12:$J$1011,F55,ローデータ!$H$12:$H$1011,$A$65)</f>
        <v>0</v>
      </c>
      <c r="G65" s="45">
        <f>COUNTIFS(ローデータ!$B$12:$B$1011,1,ローデータ!$G$12:$G$1011,$G$4,ローデータ!$I$12:$I$1011,$B$14,ローデータ!$J$12:$J$1011,G55,ローデータ!$H$12:$H$1011,$A$65)</f>
        <v>0</v>
      </c>
      <c r="H65" s="45">
        <f>COUNTIFS(ローデータ!$B$12:$B$1011,1,ローデータ!$G$12:$G$1011,$G$4,ローデータ!$I$12:$I$1011,$B$14,ローデータ!$J$12:$J$1011,H55,ローデータ!$H$12:$H$1011,$A$65)</f>
        <v>0</v>
      </c>
      <c r="I65" s="45">
        <f>COUNTIFS(ローデータ!$B$12:$B$1011,1,ローデータ!$G$12:$G$1011,$G$4,ローデータ!$I$12:$I$1011,$B$14,ローデータ!$J$12:$J$1011,I55,ローデータ!$H$12:$H$1011,$A$65)</f>
        <v>0</v>
      </c>
      <c r="J65" s="45">
        <f>COUNTIFS(ローデータ!$B$12:$B$1011,1,ローデータ!$G$12:$G$1011,$G$4,ローデータ!$I$12:$I$1011,$B$14,ローデータ!$J$12:$J$1011,J55,ローデータ!$H$12:$H$1011,$A$65)</f>
        <v>0</v>
      </c>
      <c r="K65" s="45">
        <f>COUNTIFS(ローデータ!$B$12:$B$1011,1,ローデータ!$G$12:$G$1011,$G$4,ローデータ!$I$12:$I$1011,$B$14,ローデータ!$J$12:$J$1011,K55,ローデータ!$H$12:$H$1011,$A$65)</f>
        <v>0</v>
      </c>
      <c r="L65" s="45">
        <f>COUNTIFS(ローデータ!$B$12:$B$1011,1,ローデータ!$G$12:$G$1011,$G$4,ローデータ!$I$12:$I$1011,$B$14,ローデータ!$J$12:$J$1011,L55,ローデータ!$H$12:$H$1011,$A$65)</f>
        <v>0</v>
      </c>
      <c r="M65" s="45">
        <f>COUNTIFS(ローデータ!$B$12:$B$1011,1,ローデータ!$G$12:$G$1011,$G$4,ローデータ!$I$12:$I$1011,$B$14,ローデータ!$J$12:$J$1011,M55,ローデータ!$H$12:$H$1011,$A$65)</f>
        <v>0</v>
      </c>
      <c r="N65" s="83">
        <f>COUNTIFS(ローデータ!$B$12:$B$1011,1,ローデータ!$G$12:$G$1011,$G$4,ローデータ!$I$12:$I$1011,$B$14,ローデータ!$J$12:$J$1011,N55,ローデータ!$H$12:$H$1011,$A$65)</f>
        <v>0</v>
      </c>
      <c r="O65" s="82">
        <f t="shared" si="0"/>
        <v>1</v>
      </c>
    </row>
    <row r="66" spans="1:15" ht="14.1" customHeight="1" x14ac:dyDescent="0.15">
      <c r="A66" s="134">
        <v>8</v>
      </c>
      <c r="B66" s="41" t="s">
        <v>61</v>
      </c>
      <c r="C66" s="45">
        <f>COUNTIFS(ローデータ!$B$12:$B$1011,1,ローデータ!$G$12:$G$1011,$G$4,ローデータ!$I$12:$I$1011,$C$14,ローデータ!$H$12:$H$1011,A66)</f>
        <v>0</v>
      </c>
      <c r="D66" s="45">
        <f>COUNTIFS(ローデータ!$B$12:$B$1011,1,ローデータ!$G$12:$G$1011,$G$4,ローデータ!$I$12:$I$1011,$B$14,ローデータ!$J$12:$J$1011,D55,ローデータ!$H$12:$H$1011,$A$66)</f>
        <v>0</v>
      </c>
      <c r="E66" s="45">
        <f>COUNTIFS(ローデータ!$B$12:$B$1011,1,ローデータ!$G$12:$G$1011,$G$4,ローデータ!$I$12:$I$1011,$B$14,ローデータ!$J$12:$J$1011,E55,ローデータ!$H$12:$H$1011,$A$66)</f>
        <v>0</v>
      </c>
      <c r="F66" s="45">
        <f>COUNTIFS(ローデータ!$B$12:$B$1011,1,ローデータ!$G$12:$G$1011,$G$4,ローデータ!$I$12:$I$1011,$B$14,ローデータ!$J$12:$J$1011,F55,ローデータ!$H$12:$H$1011,$A$66)</f>
        <v>0</v>
      </c>
      <c r="G66" s="45">
        <f>COUNTIFS(ローデータ!$B$12:$B$1011,1,ローデータ!$G$12:$G$1011,$G$4,ローデータ!$I$12:$I$1011,$B$14,ローデータ!$J$12:$J$1011,G55,ローデータ!$H$12:$H$1011,$A$66)</f>
        <v>0</v>
      </c>
      <c r="H66" s="45">
        <f>COUNTIFS(ローデータ!$B$12:$B$1011,1,ローデータ!$G$12:$G$1011,$G$4,ローデータ!$I$12:$I$1011,$B$14,ローデータ!$J$12:$J$1011,H55,ローデータ!$H$12:$H$1011,$A$66)</f>
        <v>0</v>
      </c>
      <c r="I66" s="45">
        <f>COUNTIFS(ローデータ!$B$12:$B$1011,1,ローデータ!$G$12:$G$1011,$G$4,ローデータ!$I$12:$I$1011,$B$14,ローデータ!$J$12:$J$1011,I55,ローデータ!$H$12:$H$1011,$A$66)</f>
        <v>0</v>
      </c>
      <c r="J66" s="45">
        <f>COUNTIFS(ローデータ!$B$12:$B$1011,1,ローデータ!$G$12:$G$1011,$G$4,ローデータ!$I$12:$I$1011,$B$14,ローデータ!$J$12:$J$1011,J55,ローデータ!$H$12:$H$1011,$A$66)</f>
        <v>0</v>
      </c>
      <c r="K66" s="45">
        <f>COUNTIFS(ローデータ!$B$12:$B$1011,1,ローデータ!$G$12:$G$1011,$G$4,ローデータ!$I$12:$I$1011,$B$14,ローデータ!$J$12:$J$1011,K55,ローデータ!$H$12:$H$1011,$A$66)</f>
        <v>0</v>
      </c>
      <c r="L66" s="45">
        <f>COUNTIFS(ローデータ!$B$12:$B$1011,1,ローデータ!$G$12:$G$1011,$G$4,ローデータ!$I$12:$I$1011,$B$14,ローデータ!$J$12:$J$1011,L55,ローデータ!$H$12:$H$1011,$A$66)</f>
        <v>0</v>
      </c>
      <c r="M66" s="45">
        <f>COUNTIFS(ローデータ!$B$12:$B$1011,1,ローデータ!$G$12:$G$1011,$G$4,ローデータ!$I$12:$I$1011,$B$14,ローデータ!$J$12:$J$1011,M55,ローデータ!$H$12:$H$1011,$A$66)</f>
        <v>0</v>
      </c>
      <c r="N66" s="83">
        <f>COUNTIFS(ローデータ!$B$12:$B$1011,1,ローデータ!$G$12:$G$1011,$G$4,ローデータ!$I$12:$I$1011,$B$14,ローデータ!$J$12:$J$1011,N55,ローデータ!$H$12:$H$1011,$A$66)</f>
        <v>0</v>
      </c>
      <c r="O66" s="82">
        <f t="shared" si="0"/>
        <v>0</v>
      </c>
    </row>
    <row r="67" spans="1:15" ht="14.1" customHeight="1" thickBot="1" x14ac:dyDescent="0.2">
      <c r="A67" s="128">
        <v>9</v>
      </c>
      <c r="B67" s="57" t="s">
        <v>62</v>
      </c>
      <c r="C67" s="84">
        <f>COUNTIFS(ローデータ!$B$12:$B$1011,1,ローデータ!$G$12:$G$1011,$G$4,ローデータ!$I$12:$I$1011,$C$14,ローデータ!$H$12:$H$1011,A67)</f>
        <v>0</v>
      </c>
      <c r="D67" s="84">
        <f>COUNTIFS(ローデータ!$B$12:$B$1011,1,ローデータ!$G$12:$G$1011,$G$4,ローデータ!$I$12:$I$1011,$B$14,ローデータ!$J$12:$J$1011,D55,ローデータ!$H$12:$H$1011,$A$67)</f>
        <v>0</v>
      </c>
      <c r="E67" s="84">
        <f>COUNTIFS(ローデータ!$B$12:$B$1011,1,ローデータ!$G$12:$G$1011,$G$4,ローデータ!$I$12:$I$1011,$B$14,ローデータ!$J$12:$J$1011,E55,ローデータ!$H$12:$H$1011,$A$67)</f>
        <v>0</v>
      </c>
      <c r="F67" s="84">
        <f>COUNTIFS(ローデータ!$B$12:$B$1011,1,ローデータ!$G$12:$G$1011,$G$4,ローデータ!$I$12:$I$1011,$B$14,ローデータ!$J$12:$J$1011,F55,ローデータ!$H$12:$H$1011,$A$67)</f>
        <v>0</v>
      </c>
      <c r="G67" s="84">
        <f>COUNTIFS(ローデータ!$B$12:$B$1011,1,ローデータ!$G$12:$G$1011,$G$4,ローデータ!$I$12:$I$1011,$B$14,ローデータ!$J$12:$J$1011,G55,ローデータ!$H$12:$H$1011,$A$67)</f>
        <v>0</v>
      </c>
      <c r="H67" s="84">
        <f>COUNTIFS(ローデータ!$B$12:$B$1011,1,ローデータ!$G$12:$G$1011,$G$4,ローデータ!$I$12:$I$1011,$B$14,ローデータ!$J$12:$J$1011,H55,ローデータ!$H$12:$H$1011,$A$67)</f>
        <v>0</v>
      </c>
      <c r="I67" s="84">
        <f>COUNTIFS(ローデータ!$B$12:$B$1011,1,ローデータ!$G$12:$G$1011,$G$4,ローデータ!$I$12:$I$1011,$B$14,ローデータ!$J$12:$J$1011,I55,ローデータ!$H$12:$H$1011,$A$67)</f>
        <v>0</v>
      </c>
      <c r="J67" s="84">
        <f>COUNTIFS(ローデータ!$B$12:$B$1011,1,ローデータ!$G$12:$G$1011,$G$4,ローデータ!$I$12:$I$1011,$B$14,ローデータ!$J$12:$J$1011,J55,ローデータ!$H$12:$H$1011,$A$67)</f>
        <v>0</v>
      </c>
      <c r="K67" s="84">
        <f>COUNTIFS(ローデータ!$B$12:$B$1011,1,ローデータ!$G$12:$G$1011,$G$4,ローデータ!$I$12:$I$1011,$B$14,ローデータ!$J$12:$J$1011,K55,ローデータ!$H$12:$H$1011,$A$67)</f>
        <v>0</v>
      </c>
      <c r="L67" s="84">
        <f>COUNTIFS(ローデータ!$B$12:$B$1011,1,ローデータ!$G$12:$G$1011,$G$4,ローデータ!$I$12:$I$1011,$B$14,ローデータ!$J$12:$J$1011,L55,ローデータ!$H$12:$H$1011,$A$67)</f>
        <v>0</v>
      </c>
      <c r="M67" s="84">
        <f>COUNTIFS(ローデータ!$B$12:$B$1011,1,ローデータ!$G$12:$G$1011,$G$4,ローデータ!$I$12:$I$1011,$B$14,ローデータ!$J$12:$J$1011,M55,ローデータ!$H$12:$H$1011,$A$67)</f>
        <v>0</v>
      </c>
      <c r="N67" s="85">
        <f>COUNTIFS(ローデータ!$B$12:$B$1011,1,ローデータ!$G$12:$G$1011,$G$4,ローデータ!$I$12:$I$1011,$B$14,ローデータ!$J$12:$J$1011,N55,ローデータ!$H$12:$H$1011,$A$67)</f>
        <v>0</v>
      </c>
      <c r="O67" s="86">
        <f t="shared" si="0"/>
        <v>0</v>
      </c>
    </row>
    <row r="68" spans="1:15" ht="14.1" customHeight="1" thickTop="1" x14ac:dyDescent="0.15">
      <c r="A68" s="306" t="s">
        <v>50</v>
      </c>
      <c r="B68" s="307"/>
      <c r="C68" s="87">
        <f>SUM(C59:C67)</f>
        <v>15</v>
      </c>
      <c r="D68" s="87">
        <f t="shared" ref="D68:M68" si="1">SUM(D59:D67)</f>
        <v>0</v>
      </c>
      <c r="E68" s="87">
        <f t="shared" si="1"/>
        <v>0</v>
      </c>
      <c r="F68" s="87">
        <f t="shared" si="1"/>
        <v>0</v>
      </c>
      <c r="G68" s="87">
        <f t="shared" si="1"/>
        <v>0</v>
      </c>
      <c r="H68" s="87">
        <f t="shared" si="1"/>
        <v>0</v>
      </c>
      <c r="I68" s="87">
        <f t="shared" si="1"/>
        <v>0</v>
      </c>
      <c r="J68" s="87">
        <f t="shared" si="1"/>
        <v>0</v>
      </c>
      <c r="K68" s="87">
        <f t="shared" si="1"/>
        <v>0</v>
      </c>
      <c r="L68" s="87">
        <f t="shared" si="1"/>
        <v>0</v>
      </c>
      <c r="M68" s="87">
        <f t="shared" si="1"/>
        <v>0</v>
      </c>
      <c r="N68" s="88">
        <f>SUM(N59:N67)</f>
        <v>0</v>
      </c>
      <c r="O68" s="89">
        <f t="shared" si="0"/>
        <v>15</v>
      </c>
    </row>
    <row r="69" spans="1:15" ht="14.1" customHeight="1" x14ac:dyDescent="0.15">
      <c r="B69" s="34"/>
    </row>
    <row r="70" spans="1:15" ht="14.1" customHeight="1" x14ac:dyDescent="0.15">
      <c r="A70" s="139">
        <v>2</v>
      </c>
      <c r="B70" t="s">
        <v>210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08"/>
      <c r="B72" s="309"/>
      <c r="C72" s="317" t="s">
        <v>25</v>
      </c>
      <c r="D72" s="317"/>
      <c r="E72" s="317"/>
      <c r="F72" s="317"/>
      <c r="G72" s="317"/>
      <c r="H72" s="317"/>
      <c r="I72" s="314"/>
      <c r="J72" s="318" t="s">
        <v>50</v>
      </c>
    </row>
    <row r="73" spans="1:15" ht="14.1" customHeight="1" x14ac:dyDescent="0.15">
      <c r="A73" s="310"/>
      <c r="B73" s="311"/>
      <c r="C73" s="299">
        <v>1</v>
      </c>
      <c r="D73" s="299"/>
      <c r="E73" s="299">
        <v>2</v>
      </c>
      <c r="F73" s="299"/>
      <c r="G73" s="299">
        <v>3</v>
      </c>
      <c r="H73" s="299"/>
      <c r="I73" s="288"/>
      <c r="J73" s="319"/>
    </row>
    <row r="74" spans="1:15" ht="14.1" customHeight="1" x14ac:dyDescent="0.15">
      <c r="A74" s="312"/>
      <c r="B74" s="313"/>
      <c r="C74" s="321" t="s">
        <v>72</v>
      </c>
      <c r="D74" s="322"/>
      <c r="E74" s="321" t="s">
        <v>74</v>
      </c>
      <c r="F74" s="322"/>
      <c r="G74" s="321" t="s">
        <v>84</v>
      </c>
      <c r="H74" s="323"/>
      <c r="I74" s="323"/>
      <c r="J74" s="320"/>
    </row>
    <row r="75" spans="1:15" ht="14.1" customHeight="1" x14ac:dyDescent="0.15">
      <c r="A75" s="134">
        <v>1</v>
      </c>
      <c r="B75" s="41" t="s">
        <v>54</v>
      </c>
      <c r="C75" s="284">
        <f>COUNTIFS(ローデータ!$B$12:$B$1011,1,ローデータ!$G$12:$G$1011,$G$4,ローデータ!$H$12:$H$1011,$A$75,ローデータ!$K$12:$K$1011,C73)</f>
        <v>0</v>
      </c>
      <c r="D75" s="285"/>
      <c r="E75" s="284">
        <f>COUNTIFS(ローデータ!$B$12:$B$1011,1,ローデータ!$G$12:$G$1011,$G$4,ローデータ!$H$12:$H$1011,$A$75,ローデータ!$K$12:$K$1011,E73)</f>
        <v>0</v>
      </c>
      <c r="F75" s="285"/>
      <c r="G75" s="284">
        <f>COUNTIFS(ローデータ!$B$12:$B$1011,1,ローデータ!$G$12:$G$1011,$G$4,ローデータ!$H$12:$H$1011,$A$75,ローデータ!$K$12:$K$1011,G73)</f>
        <v>1</v>
      </c>
      <c r="H75" s="286"/>
      <c r="I75" s="286"/>
      <c r="J75" s="91">
        <f t="shared" ref="J75:J84" si="2">SUM(C75:I75)</f>
        <v>1</v>
      </c>
    </row>
    <row r="76" spans="1:15" ht="14.1" customHeight="1" x14ac:dyDescent="0.15">
      <c r="A76" s="134">
        <v>2</v>
      </c>
      <c r="B76" s="41" t="s">
        <v>55</v>
      </c>
      <c r="C76" s="284">
        <f>COUNTIFS(ローデータ!$B$12:$B$1011,1,ローデータ!$G$12:$G$1011,$G$4,ローデータ!$H$12:$H$1011,$A$76,ローデータ!$K$12:$K$1011,C73)</f>
        <v>1</v>
      </c>
      <c r="D76" s="285"/>
      <c r="E76" s="284">
        <f>COUNTIFS(ローデータ!$B$12:$B$1011,1,ローデータ!$G$12:$G$1011,$G$4,ローデータ!$H$12:$H$1011,$A$76,ローデータ!$K$12:$K$1011,E73)</f>
        <v>2</v>
      </c>
      <c r="F76" s="285"/>
      <c r="G76" s="284">
        <f>COUNTIFS(ローデータ!$B$12:$B$1011,1,ローデータ!$G$12:$G$1011,$G$4,ローデータ!$H$12:$H$1011,$A$76,ローデータ!$K$12:$K$1011,G73)</f>
        <v>2</v>
      </c>
      <c r="H76" s="286"/>
      <c r="I76" s="286"/>
      <c r="J76" s="91">
        <f t="shared" si="2"/>
        <v>5</v>
      </c>
    </row>
    <row r="77" spans="1:15" ht="14.1" customHeight="1" x14ac:dyDescent="0.15">
      <c r="A77" s="134">
        <v>3</v>
      </c>
      <c r="B77" s="41" t="s">
        <v>56</v>
      </c>
      <c r="C77" s="284">
        <f>COUNTIFS(ローデータ!$B$12:$B$1011,1,ローデータ!$G$12:$G$1011,$G$4,ローデータ!$H$12:$H$1011,$A$77,ローデータ!$K$12:$K$1011,C73)</f>
        <v>0</v>
      </c>
      <c r="D77" s="285"/>
      <c r="E77" s="284">
        <f>COUNTIFS(ローデータ!$B$12:$B$1011,1,ローデータ!$G$12:$G$1011,$G$4,ローデータ!$H$12:$H$1011,$A$77,ローデータ!$K$12:$K$1011,E73)</f>
        <v>1</v>
      </c>
      <c r="F77" s="285"/>
      <c r="G77" s="284">
        <f>COUNTIFS(ローデータ!$B$12:$B$1011,1,ローデータ!$G$12:$G$1011,$G$4,ローデータ!$H$12:$H$1011,$A$77,ローデータ!$K$12:$K$1011,G73)</f>
        <v>3</v>
      </c>
      <c r="H77" s="286"/>
      <c r="I77" s="286"/>
      <c r="J77" s="91">
        <f t="shared" si="2"/>
        <v>4</v>
      </c>
    </row>
    <row r="78" spans="1:15" ht="14.1" customHeight="1" x14ac:dyDescent="0.15">
      <c r="A78" s="134">
        <v>4</v>
      </c>
      <c r="B78" s="41" t="s">
        <v>57</v>
      </c>
      <c r="C78" s="284">
        <f>COUNTIFS(ローデータ!$B$12:$B$1011,1,ローデータ!$G$12:$G$1011,$G$4,ローデータ!$H$12:$H$1011,$A$78,ローデータ!$K$12:$K$1011,C73)</f>
        <v>0</v>
      </c>
      <c r="D78" s="285"/>
      <c r="E78" s="284">
        <f>COUNTIFS(ローデータ!$B$12:$B$1011,1,ローデータ!$G$12:$G$1011,$G$4,ローデータ!$H$12:$H$1011,$A$78,ローデータ!$K$12:$K$1011,E73)</f>
        <v>0</v>
      </c>
      <c r="F78" s="285"/>
      <c r="G78" s="284">
        <f>COUNTIFS(ローデータ!$B$12:$B$1011,1,ローデータ!$G$12:$G$1011,$G$4,ローデータ!$H$12:$H$1011,$A$78,ローデータ!$K$12:$K$1011,G73)</f>
        <v>0</v>
      </c>
      <c r="H78" s="286"/>
      <c r="I78" s="286"/>
      <c r="J78" s="91">
        <f t="shared" si="2"/>
        <v>0</v>
      </c>
    </row>
    <row r="79" spans="1:15" ht="14.1" customHeight="1" x14ac:dyDescent="0.15">
      <c r="A79" s="134">
        <v>5</v>
      </c>
      <c r="B79" s="41" t="s">
        <v>58</v>
      </c>
      <c r="C79" s="284">
        <f>COUNTIFS(ローデータ!$B$12:$B$1011,1,ローデータ!$G$12:$G$1011,$G$4,ローデータ!$H$12:$H$1011,$A$79,ローデータ!$K$12:$K$1011,C73)</f>
        <v>3</v>
      </c>
      <c r="D79" s="285"/>
      <c r="E79" s="284">
        <f>COUNTIFS(ローデータ!$B$12:$B$1011,1,ローデータ!$G$12:$G$1011,$G$4,ローデータ!$H$12:$H$1011,$A$79,ローデータ!$K$12:$K$1011,E73)</f>
        <v>1</v>
      </c>
      <c r="F79" s="285"/>
      <c r="G79" s="284">
        <f>COUNTIFS(ローデータ!$B$12:$B$1011,1,ローデータ!$G$12:$G$1011,$G$4,ローデータ!$H$12:$H$1011,$A$79,ローデータ!$K$12:$K$1011,G73)</f>
        <v>0</v>
      </c>
      <c r="H79" s="286"/>
      <c r="I79" s="286"/>
      <c r="J79" s="91">
        <f t="shared" si="2"/>
        <v>4</v>
      </c>
    </row>
    <row r="80" spans="1:15" ht="14.1" customHeight="1" x14ac:dyDescent="0.15">
      <c r="A80" s="134">
        <v>6</v>
      </c>
      <c r="B80" s="41" t="s">
        <v>59</v>
      </c>
      <c r="C80" s="284">
        <f>COUNTIFS(ローデータ!$B$12:$B$1011,1,ローデータ!$G$12:$G$1011,$G$4,ローデータ!$H$12:$H$1011,$A$80,ローデータ!$K$12:$K$1011,C73)</f>
        <v>0</v>
      </c>
      <c r="D80" s="285"/>
      <c r="E80" s="284">
        <f>COUNTIFS(ローデータ!$B$12:$B$1011,1,ローデータ!$G$12:$G$1011,$G$4,ローデータ!$H$12:$H$1011,$A$80,ローデータ!$K$12:$K$1011,E73)</f>
        <v>0</v>
      </c>
      <c r="F80" s="285"/>
      <c r="G80" s="284">
        <f>COUNTIFS(ローデータ!$B$12:$B$1011,1,ローデータ!$G$12:$G$1011,$G$4,ローデータ!$H$12:$H$1011,$A$80,ローデータ!$K$12:$K$1011,G73)</f>
        <v>0</v>
      </c>
      <c r="H80" s="286"/>
      <c r="I80" s="286"/>
      <c r="J80" s="91">
        <f t="shared" si="2"/>
        <v>0</v>
      </c>
    </row>
    <row r="81" spans="1:17" ht="14.1" customHeight="1" x14ac:dyDescent="0.15">
      <c r="A81" s="134">
        <v>7</v>
      </c>
      <c r="B81" s="41" t="s">
        <v>60</v>
      </c>
      <c r="C81" s="284">
        <f>COUNTIFS(ローデータ!$B$12:$B$1011,1,ローデータ!$G$12:$G$1011,$G$4,ローデータ!$H$12:$H$1011,$A$81,ローデータ!$K$12:$K$1011,C73)</f>
        <v>1</v>
      </c>
      <c r="D81" s="285"/>
      <c r="E81" s="284">
        <f>COUNTIFS(ローデータ!$B$12:$B$1011,1,ローデータ!$G$12:$G$1011,$G$4,ローデータ!$H$12:$H$1011,$A$81,ローデータ!$K$12:$K$1011,E73)</f>
        <v>0</v>
      </c>
      <c r="F81" s="285"/>
      <c r="G81" s="284">
        <f>COUNTIFS(ローデータ!$B$12:$B$1011,1,ローデータ!$G$12:$G$1011,$G$4,ローデータ!$H$12:$H$1011,$A$81,ローデータ!$K$12:$K$1011,G73)</f>
        <v>0</v>
      </c>
      <c r="H81" s="286"/>
      <c r="I81" s="286"/>
      <c r="J81" s="91">
        <f t="shared" si="2"/>
        <v>1</v>
      </c>
    </row>
    <row r="82" spans="1:17" ht="14.1" customHeight="1" x14ac:dyDescent="0.15">
      <c r="A82" s="134">
        <v>8</v>
      </c>
      <c r="B82" s="41" t="s">
        <v>61</v>
      </c>
      <c r="C82" s="284">
        <f>COUNTIFS(ローデータ!$B$12:$B$1011,1,ローデータ!$G$12:$G$1011,$G$4,ローデータ!$H$12:$H$1011,$A$82,ローデータ!$K$12:$K$1011,C73)</f>
        <v>0</v>
      </c>
      <c r="D82" s="285"/>
      <c r="E82" s="284">
        <f>COUNTIFS(ローデータ!$B$12:$B$1011,1,ローデータ!$G$12:$G$1011,$G$4,ローデータ!$H$12:$H$1011,$A$82,ローデータ!$K$12:$K$1011,E73)</f>
        <v>0</v>
      </c>
      <c r="F82" s="285"/>
      <c r="G82" s="284">
        <f>COUNTIFS(ローデータ!$B$12:$B$1011,1,ローデータ!$G$12:$G$1011,$G$4,ローデータ!$H$12:$H$1011,$A$82,ローデータ!$K$12:$K$1011,G73)</f>
        <v>0</v>
      </c>
      <c r="H82" s="286"/>
      <c r="I82" s="286"/>
      <c r="J82" s="91">
        <f t="shared" si="2"/>
        <v>0</v>
      </c>
    </row>
    <row r="83" spans="1:17" ht="14.1" customHeight="1" thickBot="1" x14ac:dyDescent="0.2">
      <c r="A83" s="128">
        <v>9</v>
      </c>
      <c r="B83" s="57" t="s">
        <v>62</v>
      </c>
      <c r="C83" s="324">
        <f>COUNTIFS(ローデータ!$B$12:$B$1011,1,ローデータ!$G$12:$G$1011,$G$4,ローデータ!$H$12:$H$1011,$A$83,ローデータ!$K$12:$K$1011,C73)</f>
        <v>0</v>
      </c>
      <c r="D83" s="325"/>
      <c r="E83" s="324">
        <f>COUNTIFS(ローデータ!$B$12:$B$1011,1,ローデータ!$G$12:$G$1011,$G$4,ローデータ!$H$12:$H$1011,$A$83,ローデータ!$K$12:$K$1011,E73)</f>
        <v>0</v>
      </c>
      <c r="F83" s="325"/>
      <c r="G83" s="326">
        <f>COUNTIFS(ローデータ!$B$12:$B$1011,1,ローデータ!$G$12:$G$1011,$G$4,ローデータ!$H$12:$H$1011,$A$83,ローデータ!$K$12:$K$1011,G73)</f>
        <v>0</v>
      </c>
      <c r="H83" s="326"/>
      <c r="I83" s="324"/>
      <c r="J83" s="92">
        <f t="shared" si="2"/>
        <v>0</v>
      </c>
    </row>
    <row r="84" spans="1:17" ht="14.1" customHeight="1" thickTop="1" x14ac:dyDescent="0.15">
      <c r="A84" s="306" t="s">
        <v>50</v>
      </c>
      <c r="B84" s="307"/>
      <c r="C84" s="327">
        <f>SUM(C75:D83)</f>
        <v>5</v>
      </c>
      <c r="D84" s="328"/>
      <c r="E84" s="327">
        <f>SUM(E75:F83)</f>
        <v>4</v>
      </c>
      <c r="F84" s="328"/>
      <c r="G84" s="329">
        <f>SUM(G75:I83)</f>
        <v>6</v>
      </c>
      <c r="H84" s="329"/>
      <c r="I84" s="327"/>
      <c r="J84" s="93">
        <f t="shared" si="2"/>
        <v>15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9"/>
    </row>
    <row r="86" spans="1:17" ht="14.1" customHeight="1" x14ac:dyDescent="0.15">
      <c r="A86" s="67">
        <v>2.2000000000000002</v>
      </c>
      <c r="B86" s="34" t="s">
        <v>169</v>
      </c>
      <c r="C86" s="138"/>
      <c r="D86" s="138"/>
      <c r="E86" s="9"/>
      <c r="F86" s="9"/>
      <c r="G86" s="9"/>
    </row>
    <row r="87" spans="1:17" ht="14.1" customHeight="1" x14ac:dyDescent="0.15">
      <c r="A87" s="67" t="s">
        <v>172</v>
      </c>
      <c r="B87" s="34" t="s">
        <v>211</v>
      </c>
      <c r="C87" s="138"/>
      <c r="D87" s="138"/>
      <c r="E87" s="9"/>
      <c r="F87" s="9"/>
      <c r="G87" s="9"/>
    </row>
    <row r="88" spans="1:17" ht="14.1" customHeight="1" x14ac:dyDescent="0.15">
      <c r="A88" s="67" t="s">
        <v>171</v>
      </c>
      <c r="B88" s="38" t="s">
        <v>112</v>
      </c>
      <c r="D88" s="138"/>
      <c r="E88" s="9"/>
      <c r="F88" s="9"/>
      <c r="G88" s="9"/>
      <c r="H88" s="9"/>
      <c r="J88" s="139" t="s">
        <v>173</v>
      </c>
      <c r="K88" s="34" t="s">
        <v>213</v>
      </c>
    </row>
    <row r="89" spans="1:17" ht="14.1" customHeight="1" x14ac:dyDescent="0.15">
      <c r="A89" s="308"/>
      <c r="B89" s="309"/>
      <c r="C89" s="314" t="s">
        <v>166</v>
      </c>
      <c r="D89" s="257"/>
      <c r="E89" s="257"/>
      <c r="F89" s="257"/>
      <c r="G89" s="258"/>
      <c r="H89" s="259" t="s">
        <v>50</v>
      </c>
      <c r="J89" s="330"/>
      <c r="K89" s="331"/>
      <c r="L89" s="288" t="s">
        <v>113</v>
      </c>
      <c r="M89" s="236"/>
      <c r="N89" s="236"/>
      <c r="O89" s="236"/>
      <c r="P89" s="237"/>
      <c r="Q89" s="262" t="s">
        <v>50</v>
      </c>
    </row>
    <row r="90" spans="1:17" ht="14.1" customHeight="1" x14ac:dyDescent="0.15">
      <c r="A90" s="310"/>
      <c r="B90" s="311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260"/>
      <c r="J90" s="332"/>
      <c r="K90" s="333"/>
      <c r="L90" s="336" t="s">
        <v>96</v>
      </c>
      <c r="M90" s="337" t="s">
        <v>97</v>
      </c>
      <c r="N90" s="338" t="s">
        <v>98</v>
      </c>
      <c r="O90" s="337" t="s">
        <v>99</v>
      </c>
      <c r="P90" s="338" t="s">
        <v>100</v>
      </c>
      <c r="Q90" s="316"/>
    </row>
    <row r="91" spans="1:17" ht="14.1" customHeight="1" x14ac:dyDescent="0.15">
      <c r="A91" s="310"/>
      <c r="B91" s="311"/>
      <c r="C91" s="243" t="s">
        <v>65</v>
      </c>
      <c r="D91" s="243" t="s">
        <v>66</v>
      </c>
      <c r="E91" s="273" t="s">
        <v>101</v>
      </c>
      <c r="F91" s="275" t="s">
        <v>102</v>
      </c>
      <c r="G91" s="343" t="s">
        <v>103</v>
      </c>
      <c r="H91" s="260"/>
      <c r="J91" s="334"/>
      <c r="K91" s="335"/>
      <c r="L91" s="211"/>
      <c r="M91" s="213"/>
      <c r="N91" s="215"/>
      <c r="O91" s="213"/>
      <c r="P91" s="215"/>
      <c r="Q91" s="263"/>
    </row>
    <row r="92" spans="1:17" ht="14.1" customHeight="1" x14ac:dyDescent="0.15">
      <c r="A92" s="312"/>
      <c r="B92" s="313"/>
      <c r="C92" s="244"/>
      <c r="D92" s="244"/>
      <c r="E92" s="341"/>
      <c r="F92" s="342"/>
      <c r="G92" s="244"/>
      <c r="H92" s="261"/>
      <c r="J92" s="134">
        <v>1</v>
      </c>
      <c r="K92" s="41" t="s">
        <v>54</v>
      </c>
      <c r="L92" s="75">
        <f>SUMIFS(ローデータ!$M$12:$M$1011,ローデータ!$B$12:$B$1011,1,ローデータ!$G$12:$G$1011,$G$4,ローデータ!$K$12:$K$1011,$B$21,ローデータ!$H$12:$H$1011,J92)</f>
        <v>0</v>
      </c>
      <c r="M92" s="75">
        <f>SUMIFS(ローデータ!$N$12:$N$1011,ローデータ!$B$12:$B$1011,1,ローデータ!$G$12:$G$1011,$G$4,ローデータ!$K$12:$K$1011,$B$21,ローデータ!$H$12:$H$1011,J92)</f>
        <v>0</v>
      </c>
      <c r="N92" s="75">
        <f>SUMIFS(ローデータ!$O$12:$O$1011,ローデータ!$B$12:$B$1011,1,ローデータ!$G$12:$G$1011,$G$4,ローデータ!$K$12:$K$1011,$B$21,ローデータ!$H$12:$H$1011,J92)</f>
        <v>0</v>
      </c>
      <c r="O92" s="75">
        <f>SUMIFS(ローデータ!$P$12:$P$1011,ローデータ!$B$12:$B$1011,1,ローデータ!$G$12:$G$1011,$G$4,ローデータ!$K$12:$K$1011,$B$21,ローデータ!$H$12:$H$1011,J92)</f>
        <v>0</v>
      </c>
      <c r="P92" s="95">
        <f>SUMIFS(ローデータ!$Q$12:$Q$1011,ローデータ!$B$12:$B$1011,1,ローデータ!$G$12:$G$1011,$G$4,ローデータ!$K$12:$K$1011,$B$21,ローデータ!$H$12:$H$1011,J92)</f>
        <v>0</v>
      </c>
      <c r="Q92" s="90">
        <f t="shared" ref="Q92:Q101" si="3">SUM(L92:P92)</f>
        <v>0</v>
      </c>
    </row>
    <row r="93" spans="1:17" ht="14.1" customHeight="1" x14ac:dyDescent="0.15">
      <c r="A93" s="134">
        <v>1</v>
      </c>
      <c r="B93" s="41" t="s">
        <v>54</v>
      </c>
      <c r="C93" s="45">
        <f>COUNTIFS(ローデータ!$B$12:$B$1011,1,ローデータ!$G$12:$G$1011,$G$4,ローデータ!$K$12:$K$1011,$B$21,ローデータ!$L$12:$L$1011,$C$90,ローデータ!$H$12:$H$1011,A93)</f>
        <v>0</v>
      </c>
      <c r="D93" s="45">
        <f>COUNTIFS(ローデータ!$B$12:$B$1011,1,ローデータ!$G$12:$G$1011,$G$4,ローデータ!$K$12:$K$1011,$B$21,ローデータ!$L$12:$L$1011,$D$90,ローデータ!$H$12:$H$1011,A93)</f>
        <v>0</v>
      </c>
      <c r="E93" s="45">
        <f>COUNTIFS(ローデータ!$B$12:$B$1011,1,ローデータ!$G$12:$G$1011,$G$4,ローデータ!$K$12:$K$1011,$B$21,ローデータ!$L$12:$L$1011,$E$90,ローデータ!$H$12:$H$1011,A93)</f>
        <v>0</v>
      </c>
      <c r="F93" s="45">
        <f>COUNTIFS(ローデータ!$B$12:$B$1011,1,ローデータ!$G$12:$G$1011,$G$4,ローデータ!$K$12:$K$1011,$B$21,ローデータ!$L$12:$L$1011,$F$90,ローデータ!$H$12:$H$1011,A93)</f>
        <v>0</v>
      </c>
      <c r="G93" s="45">
        <f>COUNTIFS(ローデータ!$B$12:$B$1011,1,ローデータ!$G$12:$G$1011,$G$4,ローデータ!$K$12:$K$1011,$B$21,ローデータ!$L$12:$L$1011,$G$90,ローデータ!$H$12:$H$1011,A93)</f>
        <v>0</v>
      </c>
      <c r="H93" s="94">
        <f t="shared" ref="H93:H102" si="4">SUM(C93:G93)</f>
        <v>0</v>
      </c>
      <c r="J93" s="134">
        <v>2</v>
      </c>
      <c r="K93" s="41" t="s">
        <v>55</v>
      </c>
      <c r="L93" s="75">
        <f>SUMIFS(ローデータ!$M$12:$M$1011,ローデータ!$B$12:$B$1011,1,ローデータ!$G$12:$G$1011,$G$4,ローデータ!$K$12:$K$1011,$B$21,ローデータ!$H$12:$H$1011,J93)</f>
        <v>0</v>
      </c>
      <c r="M93" s="75">
        <f>SUMIFS(ローデータ!$N$12:$N$1011,ローデータ!$B$12:$B$1011,1,ローデータ!$G$12:$G$1011,$G$4,ローデータ!$K$12:$K$1011,$B$21,ローデータ!$H$12:$H$1011,J93)</f>
        <v>1</v>
      </c>
      <c r="N93" s="75">
        <f>SUMIFS(ローデータ!$O$12:$O$1011,ローデータ!$B$12:$B$1011,1,ローデータ!$G$12:$G$1011,$G$4,ローデータ!$K$12:$K$1011,$B$21,ローデータ!$H$12:$H$1011,J93)</f>
        <v>0</v>
      </c>
      <c r="O93" s="75">
        <f>SUMIFS(ローデータ!$P$12:$P$1011,ローデータ!$B$12:$B$1011,1,ローデータ!$G$12:$G$1011,$G$4,ローデータ!$K$12:$K$1011,$B$21,ローデータ!$H$12:$H$1011,J93)</f>
        <v>0</v>
      </c>
      <c r="P93" s="95">
        <f>SUMIFS(ローデータ!$Q$12:$Q$1011,ローデータ!$B$12:$B$1011,1,ローデータ!$G$12:$G$1011,$G$4,ローデータ!$K$12:$K$1011,$B$21,ローデータ!$H$12:$H$1011,J93)</f>
        <v>0</v>
      </c>
      <c r="Q93" s="90">
        <f t="shared" si="3"/>
        <v>1</v>
      </c>
    </row>
    <row r="94" spans="1:17" ht="14.1" customHeight="1" x14ac:dyDescent="0.15">
      <c r="A94" s="134">
        <v>2</v>
      </c>
      <c r="B94" s="41" t="s">
        <v>55</v>
      </c>
      <c r="C94" s="45">
        <f>COUNTIFS(ローデータ!$B$12:$B$1011,1,ローデータ!$G$12:$G$1011,$G$4,ローデータ!$K$12:$K$1011,$B$21,ローデータ!$L$12:$L$1011,$C$90,ローデータ!$H$12:$H$1011,A94)</f>
        <v>1</v>
      </c>
      <c r="D94" s="45">
        <f>COUNTIFS(ローデータ!$B$12:$B$1011,1,ローデータ!$G$12:$G$1011,$G$4,ローデータ!$K$12:$K$1011,$B$21,ローデータ!$L$12:$L$1011,$D$90,ローデータ!$H$12:$H$1011,A94)</f>
        <v>0</v>
      </c>
      <c r="E94" s="45">
        <f>COUNTIFS(ローデータ!$B$12:$B$1011,1,ローデータ!$G$12:$G$1011,$G$4,ローデータ!$K$12:$K$1011,$B$21,ローデータ!$L$12:$L$1011,$E$90,ローデータ!$H$12:$H$1011,A94)</f>
        <v>0</v>
      </c>
      <c r="F94" s="45">
        <f>COUNTIFS(ローデータ!$B$12:$B$1011,1,ローデータ!$G$12:$G$1011,$G$4,ローデータ!$K$12:$K$1011,$B$21,ローデータ!$L$12:$L$1011,$F$90,ローデータ!$H$12:$H$1011,A94)</f>
        <v>0</v>
      </c>
      <c r="G94" s="45">
        <f>COUNTIFS(ローデータ!$B$12:$B$1011,1,ローデータ!$G$12:$G$1011,$G$4,ローデータ!$K$12:$K$1011,$B$21,ローデータ!$L$12:$L$1011,$G$90,ローデータ!$H$12:$H$1011,A94)</f>
        <v>0</v>
      </c>
      <c r="H94" s="45">
        <f t="shared" si="4"/>
        <v>1</v>
      </c>
      <c r="J94" s="134">
        <v>3</v>
      </c>
      <c r="K94" s="41" t="s">
        <v>56</v>
      </c>
      <c r="L94" s="90">
        <f>SUMIFS(ローデータ!$M$12:$M$1011,ローデータ!$B$12:$B$1011,1,ローデータ!$G$12:$G$1011,$G$4,ローデータ!$K$12:$K$1011,$B$21,ローデータ!$H$12:$H$1011,J94)</f>
        <v>0</v>
      </c>
      <c r="M94" s="75">
        <f>SUMIFS(ローデータ!$N$12:$N$1011,ローデータ!$B$12:$B$1011,1,ローデータ!$G$12:$G$1011,$G$4,ローデータ!$K$12:$K$1011,$B$21,ローデータ!$H$12:$H$1011,J94)</f>
        <v>0</v>
      </c>
      <c r="N94" s="75">
        <f>SUMIFS(ローデータ!$O$12:$O$1011,ローデータ!$B$12:$B$1011,1,ローデータ!$G$12:$G$1011,$G$4,ローデータ!$K$12:$K$1011,$B$21,ローデータ!$H$12:$H$1011,J94)</f>
        <v>0</v>
      </c>
      <c r="O94" s="75">
        <f>SUMIFS(ローデータ!$P$12:$P$1011,ローデータ!$B$12:$B$1011,1,ローデータ!$G$12:$G$1011,$G$4,ローデータ!$K$12:$K$1011,$B$21,ローデータ!$H$12:$H$1011,J94)</f>
        <v>0</v>
      </c>
      <c r="P94" s="95">
        <f>SUMIFS(ローデータ!$Q$12:$Q$1011,ローデータ!$B$12:$B$1011,1,ローデータ!$G$12:$G$1011,$G$4,ローデータ!$K$12:$K$1011,$B$21,ローデータ!$H$12:$H$1011,J94)</f>
        <v>0</v>
      </c>
      <c r="Q94" s="90">
        <f t="shared" si="3"/>
        <v>0</v>
      </c>
    </row>
    <row r="95" spans="1:17" ht="14.1" customHeight="1" x14ac:dyDescent="0.15">
      <c r="A95" s="134">
        <v>3</v>
      </c>
      <c r="B95" s="41" t="s">
        <v>56</v>
      </c>
      <c r="C95" s="45">
        <f>COUNTIFS(ローデータ!$B$12:$B$1011,1,ローデータ!$G$12:$G$1011,$G$4,ローデータ!$K$12:$K$1011,$B$21,ローデータ!$L$12:$L$1011,$C$90,ローデータ!$H$12:$H$1011,A95)</f>
        <v>0</v>
      </c>
      <c r="D95" s="45">
        <f>COUNTIFS(ローデータ!$B$12:$B$1011,1,ローデータ!$G$12:$G$1011,$G$4,ローデータ!$K$12:$K$1011,$B$21,ローデータ!$L$12:$L$1011,$D$90,ローデータ!$H$12:$H$1011,A95)</f>
        <v>0</v>
      </c>
      <c r="E95" s="45">
        <f>COUNTIFS(ローデータ!$B$12:$B$1011,1,ローデータ!$G$12:$G$1011,$G$4,ローデータ!$K$12:$K$1011,$B$21,ローデータ!$L$12:$L$1011,$E$90,ローデータ!$H$12:$H$1011,A95)</f>
        <v>0</v>
      </c>
      <c r="F95" s="45">
        <f>COUNTIFS(ローデータ!$B$12:$B$1011,1,ローデータ!$G$12:$G$1011,$G$4,ローデータ!$K$12:$K$1011,$B$21,ローデータ!$L$12:$L$1011,$F$90,ローデータ!$H$12:$H$1011,A95)</f>
        <v>0</v>
      </c>
      <c r="G95" s="45">
        <f>COUNTIFS(ローデータ!$B$12:$B$1011,1,ローデータ!$G$12:$G$1011,$G$4,ローデータ!$K$12:$K$1011,$B$21,ローデータ!$L$12:$L$1011,$G$90,ローデータ!$H$12:$H$1011,A95)</f>
        <v>0</v>
      </c>
      <c r="H95" s="45">
        <f t="shared" si="4"/>
        <v>0</v>
      </c>
      <c r="J95" s="134">
        <v>4</v>
      </c>
      <c r="K95" s="41" t="s">
        <v>57</v>
      </c>
      <c r="L95" s="90">
        <f>SUMIFS(ローデータ!$M$12:$M$1011,ローデータ!$B$12:$B$1011,1,ローデータ!$G$12:$G$1011,$G$4,ローデータ!$K$12:$K$1011,$B$21,ローデータ!$H$12:$H$1011,J95)</f>
        <v>0</v>
      </c>
      <c r="M95" s="75">
        <f>SUMIFS(ローデータ!$N$12:$N$1011,ローデータ!$B$12:$B$1011,1,ローデータ!$G$12:$G$1011,$G$4,ローデータ!$K$12:$K$1011,$B$21,ローデータ!$H$12:$H$1011,J95)</f>
        <v>0</v>
      </c>
      <c r="N95" s="75">
        <f>SUMIFS(ローデータ!$O$12:$O$1011,ローデータ!$B$12:$B$1011,1,ローデータ!$G$12:$G$1011,$G$4,ローデータ!$K$12:$K$1011,$B$21,ローデータ!$H$12:$H$1011,J95)</f>
        <v>0</v>
      </c>
      <c r="O95" s="75">
        <f>SUMIFS(ローデータ!$P$12:$P$1011,ローデータ!$B$12:$B$1011,1,ローデータ!$G$12:$G$1011,$G$4,ローデータ!$K$12:$K$1011,$B$21,ローデータ!$H$12:$H$1011,J95)</f>
        <v>0</v>
      </c>
      <c r="P95" s="95">
        <f>SUMIFS(ローデータ!$Q$12:$Q$1011,ローデータ!$B$12:$B$1011,1,ローデータ!$G$12:$G$1011,$G$4,ローデータ!$K$12:$K$1011,$B$21,ローデータ!$H$12:$H$1011,J95)</f>
        <v>0</v>
      </c>
      <c r="Q95" s="90">
        <f t="shared" si="3"/>
        <v>0</v>
      </c>
    </row>
    <row r="96" spans="1:17" ht="14.1" customHeight="1" x14ac:dyDescent="0.15">
      <c r="A96" s="134">
        <v>4</v>
      </c>
      <c r="B96" s="41" t="s">
        <v>57</v>
      </c>
      <c r="C96" s="45">
        <f>COUNTIFS(ローデータ!$B$12:$B$1011,1,ローデータ!$G$12:$G$1011,$G$4,ローデータ!$K$12:$K$1011,$B$21,ローデータ!$L$12:$L$1011,$C$90,ローデータ!$H$12:$H$1011,A96)</f>
        <v>0</v>
      </c>
      <c r="D96" s="45">
        <f>COUNTIFS(ローデータ!$B$12:$B$1011,1,ローデータ!$G$12:$G$1011,$G$4,ローデータ!$K$12:$K$1011,$B$21,ローデータ!$L$12:$L$1011,$D$90,ローデータ!$H$12:$H$1011,A96)</f>
        <v>0</v>
      </c>
      <c r="E96" s="45">
        <f>COUNTIFS(ローデータ!$B$12:$B$1011,1,ローデータ!$G$12:$G$1011,$G$4,ローデータ!$K$12:$K$1011,$B$21,ローデータ!$L$12:$L$1011,$E$90,ローデータ!$H$12:$H$1011,A96)</f>
        <v>0</v>
      </c>
      <c r="F96" s="45">
        <f>COUNTIFS(ローデータ!$B$12:$B$1011,1,ローデータ!$G$12:$G$1011,$G$4,ローデータ!$K$12:$K$1011,$B$21,ローデータ!$L$12:$L$1011,$F$90,ローデータ!$H$12:$H$1011,A96)</f>
        <v>0</v>
      </c>
      <c r="G96" s="45">
        <f>COUNTIFS(ローデータ!$B$12:$B$1011,1,ローデータ!$G$12:$G$1011,$G$4,ローデータ!$K$12:$K$1011,$B$21,ローデータ!$L$12:$L$1011,$G$90,ローデータ!$H$12:$H$1011,A96)</f>
        <v>0</v>
      </c>
      <c r="H96" s="45">
        <f t="shared" si="4"/>
        <v>0</v>
      </c>
      <c r="J96" s="134">
        <v>5</v>
      </c>
      <c r="K96" s="41" t="s">
        <v>58</v>
      </c>
      <c r="L96" s="90">
        <f>SUMIFS(ローデータ!$M$12:$M$1011,ローデータ!$B$12:$B$1011,1,ローデータ!$G$12:$G$1011,$G$4,ローデータ!$K$12:$K$1011,$B$21,ローデータ!$H$12:$H$1011,J96)</f>
        <v>1</v>
      </c>
      <c r="M96" s="75">
        <f>SUMIFS(ローデータ!$N$12:$N$1011,ローデータ!$B$12:$B$1011,1,ローデータ!$G$12:$G$1011,$G$4,ローデータ!$K$12:$K$1011,$B$21,ローデータ!$H$12:$H$1011,J96)</f>
        <v>2</v>
      </c>
      <c r="N96" s="75">
        <f>SUMIFS(ローデータ!$O$12:$O$1011,ローデータ!$B$12:$B$1011,1,ローデータ!$G$12:$G$1011,$G$4,ローデータ!$K$12:$K$1011,$B$21,ローデータ!$H$12:$H$1011,J96)</f>
        <v>0</v>
      </c>
      <c r="O96" s="75">
        <f>SUMIFS(ローデータ!$P$12:$P$1011,ローデータ!$B$12:$B$1011,1,ローデータ!$G$12:$G$1011,$G$4,ローデータ!$K$12:$K$1011,$B$21,ローデータ!$H$12:$H$1011,J96)</f>
        <v>0</v>
      </c>
      <c r="P96" s="95">
        <f>SUMIFS(ローデータ!$Q$12:$Q$1011,ローデータ!$B$12:$B$1011,1,ローデータ!$G$12:$G$1011,$G$4,ローデータ!$K$12:$K$1011,$B$21,ローデータ!$H$12:$H$1011,J96)</f>
        <v>0</v>
      </c>
      <c r="Q96" s="90">
        <f t="shared" si="3"/>
        <v>3</v>
      </c>
    </row>
    <row r="97" spans="1:17" ht="14.1" customHeight="1" x14ac:dyDescent="0.15">
      <c r="A97" s="134">
        <v>5</v>
      </c>
      <c r="B97" s="41" t="s">
        <v>58</v>
      </c>
      <c r="C97" s="45">
        <f>COUNTIFS(ローデータ!$B$12:$B$1011,1,ローデータ!$G$12:$G$1011,$G$4,ローデータ!$K$12:$K$1011,$B$21,ローデータ!$L$12:$L$1011,$C$90,ローデータ!$H$12:$H$1011,A97)</f>
        <v>3</v>
      </c>
      <c r="D97" s="45">
        <f>COUNTIFS(ローデータ!$B$12:$B$1011,1,ローデータ!$G$12:$G$1011,$G$4,ローデータ!$K$12:$K$1011,$B$21,ローデータ!$L$12:$L$1011,$D$90,ローデータ!$H$12:$H$1011,A97)</f>
        <v>0</v>
      </c>
      <c r="E97" s="45">
        <f>COUNTIFS(ローデータ!$B$12:$B$1011,1,ローデータ!$G$12:$G$1011,$G$4,ローデータ!$K$12:$K$1011,$B$21,ローデータ!$L$12:$L$1011,$E$90,ローデータ!$H$12:$H$1011,A97)</f>
        <v>0</v>
      </c>
      <c r="F97" s="45">
        <f>COUNTIFS(ローデータ!$B$12:$B$1011,1,ローデータ!$G$12:$G$1011,$G$4,ローデータ!$K$12:$K$1011,$B$21,ローデータ!$L$12:$L$1011,$F$90,ローデータ!$H$12:$H$1011,A97)</f>
        <v>0</v>
      </c>
      <c r="G97" s="45">
        <f>COUNTIFS(ローデータ!$B$12:$B$1011,1,ローデータ!$G$12:$G$1011,$G$4,ローデータ!$K$12:$K$1011,$B$21,ローデータ!$L$12:$L$1011,$G$90,ローデータ!$H$12:$H$1011,A97)</f>
        <v>0</v>
      </c>
      <c r="H97" s="45">
        <f t="shared" si="4"/>
        <v>3</v>
      </c>
      <c r="J97" s="134">
        <v>6</v>
      </c>
      <c r="K97" s="41" t="s">
        <v>59</v>
      </c>
      <c r="L97" s="90">
        <f>SUMIFS(ローデータ!$M$12:$M$1011,ローデータ!$B$12:$B$1011,1,ローデータ!$G$12:$G$1011,$G$4,ローデータ!$K$12:$K$1011,$B$21,ローデータ!$H$12:$H$1011,J97)</f>
        <v>0</v>
      </c>
      <c r="M97" s="75">
        <f>SUMIFS(ローデータ!$N$12:$N$1011,ローデータ!$B$12:$B$1011,1,ローデータ!$G$12:$G$1011,$G$4,ローデータ!$K$12:$K$1011,$B$21,ローデータ!$H$12:$H$1011,J97)</f>
        <v>0</v>
      </c>
      <c r="N97" s="75">
        <f>SUMIFS(ローデータ!$O$12:$O$1011,ローデータ!$B$12:$B$1011,1,ローデータ!$G$12:$G$1011,$G$4,ローデータ!$K$12:$K$1011,$B$21,ローデータ!$H$12:$H$1011,J97)</f>
        <v>0</v>
      </c>
      <c r="O97" s="75">
        <f>SUMIFS(ローデータ!$P$12:$P$1011,ローデータ!$B$12:$B$1011,1,ローデータ!$G$12:$G$1011,$G$4,ローデータ!$K$12:$K$1011,$B$21,ローデータ!$H$12:$H$1011,J97)</f>
        <v>0</v>
      </c>
      <c r="P97" s="95">
        <f>SUMIFS(ローデータ!$Q$12:$Q$1011,ローデータ!$B$12:$B$1011,1,ローデータ!$G$12:$G$1011,$G$4,ローデータ!$K$12:$K$1011,$B$21,ローデータ!$H$12:$H$1011,J97)</f>
        <v>0</v>
      </c>
      <c r="Q97" s="90">
        <f t="shared" si="3"/>
        <v>0</v>
      </c>
    </row>
    <row r="98" spans="1:17" ht="14.1" customHeight="1" x14ac:dyDescent="0.15">
      <c r="A98" s="134">
        <v>6</v>
      </c>
      <c r="B98" s="41" t="s">
        <v>59</v>
      </c>
      <c r="C98" s="45">
        <f>COUNTIFS(ローデータ!$B$12:$B$1011,1,ローデータ!$G$12:$G$1011,$G$4,ローデータ!$K$12:$K$1011,$B$21,ローデータ!$L$12:$L$1011,$C$90,ローデータ!$H$12:$H$1011,A98)</f>
        <v>0</v>
      </c>
      <c r="D98" s="45">
        <f>COUNTIFS(ローデータ!$B$12:$B$1011,1,ローデータ!$G$12:$G$1011,$G$4,ローデータ!$K$12:$K$1011,$B$21,ローデータ!$L$12:$L$1011,$D$90,ローデータ!$H$12:$H$1011,A98)</f>
        <v>0</v>
      </c>
      <c r="E98" s="45">
        <f>COUNTIFS(ローデータ!$B$12:$B$1011,1,ローデータ!$G$12:$G$1011,$G$4,ローデータ!$K$12:$K$1011,$B$21,ローデータ!$L$12:$L$1011,$E$90,ローデータ!$H$12:$H$1011,A98)</f>
        <v>0</v>
      </c>
      <c r="F98" s="45">
        <f>COUNTIFS(ローデータ!$B$12:$B$1011,1,ローデータ!$G$12:$G$1011,$G$4,ローデータ!$K$12:$K$1011,$B$21,ローデータ!$L$12:$L$1011,$F$90,ローデータ!$H$12:$H$1011,A98)</f>
        <v>0</v>
      </c>
      <c r="G98" s="45">
        <f>COUNTIFS(ローデータ!$B$12:$B$1011,1,ローデータ!$G$12:$G$1011,$G$4,ローデータ!$K$12:$K$1011,$B$21,ローデータ!$L$12:$L$1011,$G$90,ローデータ!$H$12:$H$1011,A98)</f>
        <v>0</v>
      </c>
      <c r="H98" s="45">
        <f t="shared" si="4"/>
        <v>0</v>
      </c>
      <c r="J98" s="134">
        <v>7</v>
      </c>
      <c r="K98" s="41" t="s">
        <v>60</v>
      </c>
      <c r="L98" s="90">
        <f>SUMIFS(ローデータ!$M$12:$M$1011,ローデータ!$B$12:$B$1011,1,ローデータ!$G$12:$G$1011,$G$4,ローデータ!$K$12:$K$1011,$B$21,ローデータ!$H$12:$H$1011,J98)</f>
        <v>0</v>
      </c>
      <c r="M98" s="75">
        <f>SUMIFS(ローデータ!$N$12:$N$1011,ローデータ!$B$12:$B$1011,1,ローデータ!$G$12:$G$1011,$G$4,ローデータ!$K$12:$K$1011,$B$21,ローデータ!$H$12:$H$1011,J98)</f>
        <v>1</v>
      </c>
      <c r="N98" s="75">
        <f>SUMIFS(ローデータ!$O$12:$O$1011,ローデータ!$B$12:$B$1011,1,ローデータ!$G$12:$G$1011,$G$4,ローデータ!$K$12:$K$1011,$B$21,ローデータ!$H$12:$H$1011,J98)</f>
        <v>0</v>
      </c>
      <c r="O98" s="75">
        <f>SUMIFS(ローデータ!$P$12:$P$1011,ローデータ!$B$12:$B$1011,1,ローデータ!$G$12:$G$1011,$G$4,ローデータ!$K$12:$K$1011,$B$21,ローデータ!$H$12:$H$1011,J98)</f>
        <v>0</v>
      </c>
      <c r="P98" s="95">
        <f>SUMIFS(ローデータ!$Q$12:$Q$1011,ローデータ!$B$12:$B$1011,1,ローデータ!$G$12:$G$1011,$G$4,ローデータ!$K$12:$K$1011,$B$21,ローデータ!$H$12:$H$1011,J98)</f>
        <v>0</v>
      </c>
      <c r="Q98" s="90">
        <f t="shared" si="3"/>
        <v>1</v>
      </c>
    </row>
    <row r="99" spans="1:17" ht="14.1" customHeight="1" x14ac:dyDescent="0.15">
      <c r="A99" s="134">
        <v>7</v>
      </c>
      <c r="B99" s="41" t="s">
        <v>60</v>
      </c>
      <c r="C99" s="45">
        <f>COUNTIFS(ローデータ!$B$12:$B$1011,1,ローデータ!$G$12:$G$1011,$G$4,ローデータ!$K$12:$K$1011,$B$21,ローデータ!$L$12:$L$1011,$C$90,ローデータ!$H$12:$H$1011,A99)</f>
        <v>1</v>
      </c>
      <c r="D99" s="45">
        <f>COUNTIFS(ローデータ!$B$12:$B$1011,1,ローデータ!$G$12:$G$1011,$G$4,ローデータ!$K$12:$K$1011,$B$21,ローデータ!$L$12:$L$1011,$D$90,ローデータ!$H$12:$H$1011,A99)</f>
        <v>0</v>
      </c>
      <c r="E99" s="45">
        <f>COUNTIFS(ローデータ!$B$12:$B$1011,1,ローデータ!$G$12:$G$1011,$G$4,ローデータ!$K$12:$K$1011,$B$21,ローデータ!$L$12:$L$1011,$E$90,ローデータ!$H$12:$H$1011,A99)</f>
        <v>0</v>
      </c>
      <c r="F99" s="45">
        <f>COUNTIFS(ローデータ!$B$12:$B$1011,1,ローデータ!$G$12:$G$1011,$G$4,ローデータ!$K$12:$K$1011,$B$21,ローデータ!$L$12:$L$1011,$F$90,ローデータ!$H$12:$H$1011,A99)</f>
        <v>0</v>
      </c>
      <c r="G99" s="45">
        <f>COUNTIFS(ローデータ!$B$12:$B$1011,1,ローデータ!$G$12:$G$1011,$G$4,ローデータ!$K$12:$K$1011,$B$21,ローデータ!$L$12:$L$1011,$G$90,ローデータ!$H$12:$H$1011,A99)</f>
        <v>0</v>
      </c>
      <c r="H99" s="45">
        <f t="shared" si="4"/>
        <v>1</v>
      </c>
      <c r="J99" s="134">
        <v>8</v>
      </c>
      <c r="K99" s="41" t="s">
        <v>61</v>
      </c>
      <c r="L99" s="90">
        <f>SUMIFS(ローデータ!$M$12:$M$1011,ローデータ!$B$12:$B$1011,1,ローデータ!$G$12:$G$1011,$G$4,ローデータ!$K$12:$K$1011,$B$21,ローデータ!$H$12:$H$1011,J99)</f>
        <v>0</v>
      </c>
      <c r="M99" s="75">
        <f>SUMIFS(ローデータ!$N$12:$N$1011,ローデータ!$B$12:$B$1011,1,ローデータ!$G$12:$G$1011,$G$4,ローデータ!$K$12:$K$1011,$B$21,ローデータ!$H$12:$H$1011,J99)</f>
        <v>0</v>
      </c>
      <c r="N99" s="75">
        <f>SUMIFS(ローデータ!$O$12:$O$1011,ローデータ!$B$12:$B$1011,1,ローデータ!$G$12:$G$1011,$G$4,ローデータ!$K$12:$K$1011,$B$21,ローデータ!$H$12:$H$1011,J99)</f>
        <v>0</v>
      </c>
      <c r="O99" s="75">
        <f>SUMIFS(ローデータ!$P$12:$P$1011,ローデータ!$B$12:$B$1011,1,ローデータ!$G$12:$G$1011,$G$4,ローデータ!$K$12:$K$1011,$B$21,ローデータ!$H$12:$H$1011,J99)</f>
        <v>0</v>
      </c>
      <c r="P99" s="95">
        <f>SUMIFS(ローデータ!$Q$12:$Q$1011,ローデータ!$B$12:$B$1011,1,ローデータ!$G$12:$G$1011,$G$4,ローデータ!$K$12:$K$1011,$B$21,ローデータ!$H$12:$H$1011,J99)</f>
        <v>0</v>
      </c>
      <c r="Q99" s="90">
        <f t="shared" si="3"/>
        <v>0</v>
      </c>
    </row>
    <row r="100" spans="1:17" ht="14.1" customHeight="1" x14ac:dyDescent="0.15">
      <c r="A100" s="134">
        <v>8</v>
      </c>
      <c r="B100" s="41" t="s">
        <v>61</v>
      </c>
      <c r="C100" s="45">
        <f>COUNTIFS(ローデータ!$B$12:$B$1011,1,ローデータ!$G$12:$G$1011,$G$4,ローデータ!$K$12:$K$1011,$B$21,ローデータ!$L$12:$L$1011,$C$90,ローデータ!$H$12:$H$1011,A100)</f>
        <v>0</v>
      </c>
      <c r="D100" s="45">
        <f>COUNTIFS(ローデータ!$B$12:$B$1011,1,ローデータ!$G$12:$G$1011,$G$4,ローデータ!$K$12:$K$1011,$B$21,ローデータ!$L$12:$L$1011,$D$90,ローデータ!$H$12:$H$1011,A100)</f>
        <v>0</v>
      </c>
      <c r="E100" s="45">
        <f>COUNTIFS(ローデータ!$B$12:$B$1011,1,ローデータ!$G$12:$G$1011,$G$4,ローデータ!$K$12:$K$1011,$B$21,ローデータ!$L$12:$L$1011,$E$90,ローデータ!$H$12:$H$1011,A100)</f>
        <v>0</v>
      </c>
      <c r="F100" s="45">
        <f>COUNTIFS(ローデータ!$B$12:$B$1011,1,ローデータ!$G$12:$G$1011,$G$4,ローデータ!$K$12:$K$1011,$B$21,ローデータ!$L$12:$L$1011,$F$90,ローデータ!$H$12:$H$1011,A100)</f>
        <v>0</v>
      </c>
      <c r="G100" s="45">
        <f>COUNTIFS(ローデータ!$B$12:$B$1011,1,ローデータ!$G$12:$G$1011,$G$4,ローデータ!$K$12:$K$1011,$B$21,ローデータ!$L$12:$L$1011,$G$90,ローデータ!$H$12:$H$1011,A100)</f>
        <v>0</v>
      </c>
      <c r="H100" s="45">
        <f t="shared" si="4"/>
        <v>0</v>
      </c>
      <c r="J100" s="128">
        <v>9</v>
      </c>
      <c r="K100" s="57" t="s">
        <v>62</v>
      </c>
      <c r="L100" s="90">
        <f>SUMIFS(ローデータ!$M$12:$M$1011,ローデータ!$B$12:$B$1011,1,ローデータ!$G$12:$G$1011,$G$4,ローデータ!$K$12:$K$1011,$B$21,ローデータ!$H$12:$H$1011,J100)</f>
        <v>0</v>
      </c>
      <c r="M100" s="75">
        <f>SUMIFS(ローデータ!$N$12:$N$1011,ローデータ!$B$12:$B$1011,1,ローデータ!$G$12:$G$1011,$G$4,ローデータ!$K$12:$K$1011,$B$21,ローデータ!$H$12:$H$1011,J100)</f>
        <v>0</v>
      </c>
      <c r="N100" s="75">
        <f>SUMIFS(ローデータ!$O$12:$O$1011,ローデータ!$B$12:$B$1011,1,ローデータ!$G$12:$G$1011,$G$4,ローデータ!$K$12:$K$1011,$B$21,ローデータ!$H$12:$H$1011,J100)</f>
        <v>0</v>
      </c>
      <c r="O100" s="75">
        <f>SUMIFS(ローデータ!$P$12:$P$1011,ローデータ!$B$12:$B$1011,1,ローデータ!$G$12:$G$1011,$G$4,ローデータ!$K$12:$K$1011,$B$21,ローデータ!$H$12:$H$1011,J100)</f>
        <v>0</v>
      </c>
      <c r="P100" s="95">
        <f>SUMIFS(ローデータ!$Q$12:$Q$1011,ローデータ!$B$12:$B$1011,1,ローデータ!$G$12:$G$1011,$G$4,ローデータ!$K$12:$K$1011,$B$21,ローデータ!$H$12:$H$1011,J100)</f>
        <v>0</v>
      </c>
      <c r="Q100" s="90">
        <f t="shared" si="3"/>
        <v>0</v>
      </c>
    </row>
    <row r="101" spans="1:17" ht="14.1" customHeight="1" x14ac:dyDescent="0.15">
      <c r="A101" s="128">
        <v>9</v>
      </c>
      <c r="B101" s="57" t="s">
        <v>62</v>
      </c>
      <c r="C101" s="45">
        <f>COUNTIFS(ローデータ!$B$12:$B$1011,1,ローデータ!$G$12:$G$1011,$G$4,ローデータ!$K$12:$K$1011,$B$21,ローデータ!$L$12:$L$1011,$C$90,ローデータ!$H$12:$H$1011,A101)</f>
        <v>0</v>
      </c>
      <c r="D101" s="45">
        <f>COUNTIFS(ローデータ!$B$12:$B$1011,1,ローデータ!$G$12:$G$1011,$G$4,ローデータ!$K$12:$K$1011,$B$21,ローデータ!$L$12:$L$1011,$D$90,ローデータ!$H$12:$H$1011,A101)</f>
        <v>0</v>
      </c>
      <c r="E101" s="45">
        <f>COUNTIFS(ローデータ!$B$12:$B$1011,1,ローデータ!$G$12:$G$1011,$G$4,ローデータ!$K$12:$K$1011,$B$21,ローデータ!$L$12:$L$1011,$E$90,ローデータ!$H$12:$H$1011,A101)</f>
        <v>0</v>
      </c>
      <c r="F101" s="45">
        <f>COUNTIFS(ローデータ!$B$12:$B$1011,1,ローデータ!$G$12:$G$1011,$G$4,ローデータ!$K$12:$K$1011,$B$21,ローデータ!$L$12:$L$1011,$F$90,ローデータ!$H$12:$H$1011,A101)</f>
        <v>0</v>
      </c>
      <c r="G101" s="45">
        <f>COUNTIFS(ローデータ!$B$12:$B$1011,1,ローデータ!$G$12:$G$1011,$G$4,ローデータ!$K$12:$K$1011,$B$21,ローデータ!$L$12:$L$1011,$G$90,ローデータ!$H$12:$H$1011,A101)</f>
        <v>0</v>
      </c>
      <c r="H101" s="45">
        <f t="shared" si="4"/>
        <v>0</v>
      </c>
      <c r="J101" s="126" t="s">
        <v>50</v>
      </c>
      <c r="K101" s="127"/>
      <c r="L101" s="90">
        <f>SUM(L92:L100)</f>
        <v>1</v>
      </c>
      <c r="M101" s="90">
        <f>SUM(M92:M100)</f>
        <v>4</v>
      </c>
      <c r="N101" s="90">
        <f>SUM(N92:N100)</f>
        <v>0</v>
      </c>
      <c r="O101" s="90">
        <f>SUM(O92:O100)</f>
        <v>0</v>
      </c>
      <c r="P101" s="90">
        <f>SUM(P92:P100)</f>
        <v>0</v>
      </c>
      <c r="Q101" s="90">
        <f t="shared" si="3"/>
        <v>5</v>
      </c>
    </row>
    <row r="102" spans="1:17" ht="14.1" customHeight="1" x14ac:dyDescent="0.15">
      <c r="A102" s="126" t="s">
        <v>50</v>
      </c>
      <c r="B102" s="127"/>
      <c r="C102" s="45">
        <f>SUM(C93:C101)</f>
        <v>5</v>
      </c>
      <c r="D102" s="45">
        <f>SUM(D93:D101)</f>
        <v>0</v>
      </c>
      <c r="E102" s="45">
        <f>SUM(E93:E101)</f>
        <v>0</v>
      </c>
      <c r="F102" s="45">
        <f>SUM(F93:F101)</f>
        <v>0</v>
      </c>
      <c r="G102" s="45">
        <f>SUM(G93:G101)</f>
        <v>0</v>
      </c>
      <c r="H102" s="45">
        <f t="shared" si="4"/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39" t="s">
        <v>174</v>
      </c>
      <c r="B104" s="34" t="s">
        <v>214</v>
      </c>
      <c r="L104" s="34"/>
    </row>
    <row r="105" spans="1:17" ht="14.1" customHeight="1" x14ac:dyDescent="0.15">
      <c r="A105" s="139" t="s">
        <v>175</v>
      </c>
      <c r="B105" s="38" t="s">
        <v>114</v>
      </c>
      <c r="C105" s="138"/>
      <c r="D105" s="9"/>
      <c r="E105" s="9"/>
      <c r="F105" s="9"/>
      <c r="G105" s="9"/>
      <c r="I105" s="139" t="s">
        <v>177</v>
      </c>
      <c r="J105" s="38" t="s">
        <v>88</v>
      </c>
      <c r="K105" s="138"/>
      <c r="L105" s="34"/>
    </row>
    <row r="106" spans="1:17" ht="14.1" customHeight="1" x14ac:dyDescent="0.15">
      <c r="A106" s="308"/>
      <c r="B106" s="309"/>
      <c r="C106" s="350" t="s">
        <v>114</v>
      </c>
      <c r="D106" s="351"/>
      <c r="E106" s="352"/>
      <c r="F106" s="259" t="s">
        <v>50</v>
      </c>
      <c r="G106" s="69"/>
      <c r="H106" s="330"/>
      <c r="I106" s="331"/>
      <c r="J106" s="288" t="s">
        <v>88</v>
      </c>
      <c r="K106" s="236"/>
      <c r="L106" s="236"/>
      <c r="M106" s="236"/>
      <c r="N106" s="236"/>
      <c r="O106" s="236"/>
      <c r="P106" s="237"/>
      <c r="Q106" s="291" t="s">
        <v>50</v>
      </c>
    </row>
    <row r="107" spans="1:17" ht="14.1" customHeight="1" x14ac:dyDescent="0.15">
      <c r="A107" s="310"/>
      <c r="B107" s="311"/>
      <c r="C107" s="130">
        <v>1</v>
      </c>
      <c r="D107" s="130">
        <v>2</v>
      </c>
      <c r="E107" s="130">
        <v>3</v>
      </c>
      <c r="F107" s="260"/>
      <c r="G107" s="66"/>
      <c r="H107" s="332"/>
      <c r="I107" s="333"/>
      <c r="J107" s="340" t="s">
        <v>104</v>
      </c>
      <c r="K107" s="218" t="s">
        <v>105</v>
      </c>
      <c r="L107" s="218" t="s">
        <v>98</v>
      </c>
      <c r="M107" s="218" t="s">
        <v>106</v>
      </c>
      <c r="N107" s="238" t="s">
        <v>107</v>
      </c>
      <c r="O107" s="218" t="s">
        <v>36</v>
      </c>
      <c r="P107" s="238" t="s">
        <v>30</v>
      </c>
      <c r="Q107" s="339"/>
    </row>
    <row r="108" spans="1:17" ht="14.1" customHeight="1" x14ac:dyDescent="0.15">
      <c r="A108" s="312"/>
      <c r="B108" s="313"/>
      <c r="C108" s="133" t="s">
        <v>67</v>
      </c>
      <c r="D108" s="133" t="s">
        <v>66</v>
      </c>
      <c r="E108" s="133" t="s">
        <v>68</v>
      </c>
      <c r="F108" s="261"/>
      <c r="G108" s="66"/>
      <c r="H108" s="334"/>
      <c r="I108" s="335"/>
      <c r="J108" s="219"/>
      <c r="K108" s="219"/>
      <c r="L108" s="219"/>
      <c r="M108" s="219"/>
      <c r="N108" s="239"/>
      <c r="O108" s="219"/>
      <c r="P108" s="239"/>
      <c r="Q108" s="294"/>
    </row>
    <row r="109" spans="1:17" ht="14.1" customHeight="1" x14ac:dyDescent="0.15">
      <c r="A109" s="61">
        <v>1</v>
      </c>
      <c r="B109" s="41" t="s">
        <v>54</v>
      </c>
      <c r="C109" s="96">
        <f>COUNTIFS(ローデータ!$B$12:$B$1011,1,ローデータ!$G$12:$G$1011,$G$4,ローデータ!$K$12:$K$1011,$D$21,ローデータ!$S$12:$S$1011,$C$107,ローデータ!$H$12:$H$1011,A109)</f>
        <v>0</v>
      </c>
      <c r="D109" s="96">
        <f>COUNTIFS(ローデータ!$B$12:$B$1011,1,ローデータ!$G$12:$G$1011,$G$4,ローデータ!$K$12:$K$1011,$D$21,ローデータ!$S$12:$S$1011,$D$107,ローデータ!$H$12:$H$1011,A109)</f>
        <v>0</v>
      </c>
      <c r="E109" s="96">
        <f>COUNTIFS(ローデータ!$B$12:$B$1011,1,ローデータ!$G$12:$G$1011,$G$4,ローデータ!$K$12:$K$1011,$D$21,ローデータ!$S$12:$S$1011,$E$107,ローデータ!$H$12:$H$1011,A109)</f>
        <v>0</v>
      </c>
      <c r="F109" s="97">
        <f>SUM(C109:E109)</f>
        <v>0</v>
      </c>
      <c r="G109" s="66"/>
      <c r="H109" s="61">
        <v>1</v>
      </c>
      <c r="I109" s="41" t="s">
        <v>54</v>
      </c>
      <c r="J109" s="96">
        <f>SUMIFS(ローデータ!$T$12:$T$1011,ローデータ!$B$12:$B$1011,1,ローデータ!$G$12:$G$1011,$G$4,ローデータ!$K$12:$K$1011,$D$21,ローデータ!$H$12:$H$1011,H109)</f>
        <v>0</v>
      </c>
      <c r="K109" s="96">
        <f>SUMIFS(ローデータ!$U$12:$U$1011,ローデータ!$B$12:$B$1011,1,ローデータ!$G$12:$G$1011,$G$4,ローデータ!$K$12:$K$1011,$D$21,ローデータ!$H$12:$H$1011,H109)</f>
        <v>0</v>
      </c>
      <c r="L109" s="96">
        <f>SUMIFS(ローデータ!$V$12:$V$1011,ローデータ!$B$12:$B$1011,1,ローデータ!$G$12:$G$1011,$G$4,ローデータ!$K$12:$K$1011,$D$21,ローデータ!$H$12:$H$1011,H109)</f>
        <v>0</v>
      </c>
      <c r="M109" s="96">
        <f>SUMIFS(ローデータ!$W$12:$W$1011,ローデータ!$B$12:$B$1011,1,ローデータ!$G$12:$G$1011,$G$4,ローデータ!$K$12:$K$1011,$D$21,ローデータ!$H$12:$H$1011,H109)</f>
        <v>0</v>
      </c>
      <c r="N109" s="96">
        <f>SUMIFS(ローデータ!$X$12:$X$1011,ローデータ!$B$12:$B$1011,1,ローデータ!$G$12:$G$1011,$G$4,ローデータ!$K$12:$K$1011,$D$21,ローデータ!$H$12:$H$1011,H109)</f>
        <v>0</v>
      </c>
      <c r="O109" s="96">
        <f>SUMIFS(ローデータ!$Y$12:$Y$1011,ローデータ!$B$12:$B$1011,1,ローデータ!$G$12:$G$1011,$G$4,ローデータ!$K$12:$K$1011,$D$21,ローデータ!$H$12:$H$1011,H109)</f>
        <v>0</v>
      </c>
      <c r="P109" s="96">
        <f>SUMIFS(ローデータ!$Z$12:$Z$1011,ローデータ!$B$12:$B$1011,1,ローデータ!$G$12:$G$1011,$G$4,ローデータ!$K$12:$K$1011,$D$21,ローデータ!$H$12:$H$1011,H109)</f>
        <v>0</v>
      </c>
      <c r="Q109" s="98">
        <f t="shared" ref="Q109:Q118" si="5">SUM(J109:P109)</f>
        <v>0</v>
      </c>
    </row>
    <row r="110" spans="1:17" ht="14.1" customHeight="1" x14ac:dyDescent="0.15">
      <c r="A110" s="61">
        <v>2</v>
      </c>
      <c r="B110" s="41" t="s">
        <v>55</v>
      </c>
      <c r="C110" s="96">
        <f>COUNTIFS(ローデータ!$B$12:$B$1011,1,ローデータ!$G$12:$G$1011,$G$4,ローデータ!$K$12:$K$1011,$D$21,ローデータ!$S$12:$S$1011,$C$107,ローデータ!$H$12:$H$1011,A110)</f>
        <v>2</v>
      </c>
      <c r="D110" s="96">
        <f>COUNTIFS(ローデータ!$B$12:$B$1011,1,ローデータ!$G$12:$G$1011,$G$4,ローデータ!$K$12:$K$1011,$D$21,ローデータ!$S$12:$S$1011,$D$107,ローデータ!$H$12:$H$1011,A110)</f>
        <v>0</v>
      </c>
      <c r="E110" s="96">
        <f>COUNTIFS(ローデータ!$B$12:$B$1011,1,ローデータ!$G$12:$G$1011,$G$4,ローデータ!$K$12:$K$1011,$D$21,ローデータ!$S$12:$S$1011,$E$107,ローデータ!$H$12:$H$1011,A110)</f>
        <v>0</v>
      </c>
      <c r="F110" s="97">
        <f t="shared" ref="F110:F117" si="6">SUM(C110:E110)</f>
        <v>2</v>
      </c>
      <c r="G110" s="66"/>
      <c r="H110" s="61">
        <v>2</v>
      </c>
      <c r="I110" s="41" t="s">
        <v>55</v>
      </c>
      <c r="J110" s="96">
        <f>SUMIFS(ローデータ!$T$12:$T$1011,ローデータ!$B$12:$B$1011,1,ローデータ!$G$12:$G$1011,$G$4,ローデータ!$K$12:$K$1011,$D$21,ローデータ!$H$12:$H$1011,H110)</f>
        <v>0</v>
      </c>
      <c r="K110" s="96">
        <f>SUMIFS(ローデータ!$U$12:$U$1011,ローデータ!$B$12:$B$1011,1,ローデータ!$G$12:$G$1011,$G$4,ローデータ!$K$12:$K$1011,$D$21,ローデータ!$H$12:$H$1011,H110)</f>
        <v>2</v>
      </c>
      <c r="L110" s="96">
        <f>SUMIFS(ローデータ!$V$12:$V$1011,ローデータ!$B$12:$B$1011,1,ローデータ!$G$12:$G$1011,$G$4,ローデータ!$K$12:$K$1011,$D$21,ローデータ!$H$12:$H$1011,H110)</f>
        <v>0</v>
      </c>
      <c r="M110" s="96">
        <f>SUMIFS(ローデータ!$W$12:$W$1011,ローデータ!$B$12:$B$1011,1,ローデータ!$G$12:$G$1011,$G$4,ローデータ!$K$12:$K$1011,$D$21,ローデータ!$H$12:$H$1011,H110)</f>
        <v>0</v>
      </c>
      <c r="N110" s="96">
        <f>SUMIFS(ローデータ!$X$12:$X$1011,ローデータ!$B$12:$B$1011,1,ローデータ!$G$12:$G$1011,$G$4,ローデータ!$K$12:$K$1011,$D$21,ローデータ!$H$12:$H$1011,H110)</f>
        <v>1</v>
      </c>
      <c r="O110" s="96">
        <f>SUMIFS(ローデータ!$Y$12:$Y$1011,ローデータ!$B$12:$B$1011,1,ローデータ!$G$12:$G$1011,$G$4,ローデータ!$K$12:$K$1011,$D$21,ローデータ!$H$12:$H$1011,H110)</f>
        <v>0</v>
      </c>
      <c r="P110" s="96">
        <f>SUMIFS(ローデータ!$Z$12:$Z$1011,ローデータ!$B$12:$B$1011,1,ローデータ!$G$12:$G$1011,$G$4,ローデータ!$K$12:$K$1011,$D$21,ローデータ!$H$12:$H$1011,H110)</f>
        <v>0</v>
      </c>
      <c r="Q110" s="98">
        <f t="shared" si="5"/>
        <v>3</v>
      </c>
    </row>
    <row r="111" spans="1:17" ht="14.1" customHeight="1" x14ac:dyDescent="0.15">
      <c r="A111" s="61">
        <v>3</v>
      </c>
      <c r="B111" s="41" t="s">
        <v>56</v>
      </c>
      <c r="C111" s="96">
        <f>COUNTIFS(ローデータ!$B$12:$B$1011,1,ローデータ!$G$12:$G$1011,$G$4,ローデータ!$K$12:$K$1011,$D$21,ローデータ!$S$12:$S$1011,$C$107,ローデータ!$H$12:$H$1011,A111)</f>
        <v>1</v>
      </c>
      <c r="D111" s="96">
        <f>COUNTIFS(ローデータ!$B$12:$B$1011,1,ローデータ!$G$12:$G$1011,$G$4,ローデータ!$K$12:$K$1011,$D$21,ローデータ!$S$12:$S$1011,$D$107,ローデータ!$H$12:$H$1011,A111)</f>
        <v>0</v>
      </c>
      <c r="E111" s="96">
        <f>COUNTIFS(ローデータ!$B$12:$B$1011,1,ローデータ!$G$12:$G$1011,$G$4,ローデータ!$K$12:$K$1011,$D$21,ローデータ!$S$12:$S$1011,$E$107,ローデータ!$H$12:$H$1011,A111)</f>
        <v>0</v>
      </c>
      <c r="F111" s="97">
        <f t="shared" si="6"/>
        <v>1</v>
      </c>
      <c r="G111" s="66"/>
      <c r="H111" s="61">
        <v>3</v>
      </c>
      <c r="I111" s="41" t="s">
        <v>56</v>
      </c>
      <c r="J111" s="96">
        <f>SUMIFS(ローデータ!$T$12:$T$1011,ローデータ!$B$12:$B$1011,1,ローデータ!$G$12:$G$1011,$G$4,ローデータ!$K$12:$K$1011,$D$21,ローデータ!$H$12:$H$1011,H111)</f>
        <v>1</v>
      </c>
      <c r="K111" s="96">
        <f>SUMIFS(ローデータ!$U$12:$U$1011,ローデータ!$B$12:$B$1011,1,ローデータ!$G$12:$G$1011,$G$4,ローデータ!$K$12:$K$1011,$D$21,ローデータ!$H$12:$H$1011,H111)</f>
        <v>0</v>
      </c>
      <c r="L111" s="96">
        <f>SUMIFS(ローデータ!$V$12:$V$1011,ローデータ!$B$12:$B$1011,1,ローデータ!$G$12:$G$1011,$G$4,ローデータ!$K$12:$K$1011,$D$21,ローデータ!$H$12:$H$1011,H111)</f>
        <v>0</v>
      </c>
      <c r="M111" s="96">
        <f>SUMIFS(ローデータ!$W$12:$W$1011,ローデータ!$B$12:$B$1011,1,ローデータ!$G$12:$G$1011,$G$4,ローデータ!$K$12:$K$1011,$D$21,ローデータ!$H$12:$H$1011,H111)</f>
        <v>0</v>
      </c>
      <c r="N111" s="96">
        <f>SUMIFS(ローデータ!$X$12:$X$1011,ローデータ!$B$12:$B$1011,1,ローデータ!$G$12:$G$1011,$G$4,ローデータ!$K$12:$K$1011,$D$21,ローデータ!$H$12:$H$1011,H111)</f>
        <v>0</v>
      </c>
      <c r="O111" s="96">
        <f>SUMIFS(ローデータ!$Y$12:$Y$1011,ローデータ!$B$12:$B$1011,1,ローデータ!$G$12:$G$1011,$G$4,ローデータ!$K$12:$K$1011,$D$21,ローデータ!$H$12:$H$1011,H111)</f>
        <v>0</v>
      </c>
      <c r="P111" s="96">
        <f>SUMIFS(ローデータ!$Z$12:$Z$1011,ローデータ!$B$12:$B$1011,1,ローデータ!$G$12:$G$1011,$G$4,ローデータ!$K$12:$K$1011,$D$21,ローデータ!$H$12:$H$1011,H111)</f>
        <v>0</v>
      </c>
      <c r="Q111" s="98">
        <f t="shared" si="5"/>
        <v>1</v>
      </c>
    </row>
    <row r="112" spans="1:17" ht="14.1" customHeight="1" x14ac:dyDescent="0.15">
      <c r="A112" s="61">
        <v>4</v>
      </c>
      <c r="B112" s="41" t="s">
        <v>57</v>
      </c>
      <c r="C112" s="96">
        <f>COUNTIFS(ローデータ!$B$12:$B$1011,1,ローデータ!$G$12:$G$1011,$G$4,ローデータ!$K$12:$K$1011,$D$21,ローデータ!$S$12:$S$1011,$C$107,ローデータ!$H$12:$H$1011,A112)</f>
        <v>0</v>
      </c>
      <c r="D112" s="96">
        <f>COUNTIFS(ローデータ!$B$12:$B$1011,1,ローデータ!$G$12:$G$1011,$G$4,ローデータ!$K$12:$K$1011,$D$21,ローデータ!$S$12:$S$1011,$D$107,ローデータ!$H$12:$H$1011,A112)</f>
        <v>0</v>
      </c>
      <c r="E112" s="96">
        <f>COUNTIFS(ローデータ!$B$12:$B$1011,1,ローデータ!$G$12:$G$1011,$G$4,ローデータ!$K$12:$K$1011,$D$21,ローデータ!$S$12:$S$1011,$E$107,ローデータ!$H$12:$H$1011,A112)</f>
        <v>0</v>
      </c>
      <c r="F112" s="97">
        <f t="shared" si="6"/>
        <v>0</v>
      </c>
      <c r="G112" s="66"/>
      <c r="H112" s="61">
        <v>4</v>
      </c>
      <c r="I112" s="41" t="s">
        <v>57</v>
      </c>
      <c r="J112" s="96">
        <f>SUMIFS(ローデータ!$T$12:$T$1011,ローデータ!$B$12:$B$1011,1,ローデータ!$G$12:$G$1011,$G$4,ローデータ!$K$12:$K$1011,$D$21,ローデータ!$H$12:$H$1011,H112)</f>
        <v>0</v>
      </c>
      <c r="K112" s="96">
        <f>SUMIFS(ローデータ!$U$12:$U$1011,ローデータ!$B$12:$B$1011,1,ローデータ!$G$12:$G$1011,$G$4,ローデータ!$K$12:$K$1011,$D$21,ローデータ!$H$12:$H$1011,H112)</f>
        <v>0</v>
      </c>
      <c r="L112" s="96">
        <f>SUMIFS(ローデータ!$V$12:$V$1011,ローデータ!$B$12:$B$1011,1,ローデータ!$G$12:$G$1011,$G$4,ローデータ!$K$12:$K$1011,$D$21,ローデータ!$H$12:$H$1011,H112)</f>
        <v>0</v>
      </c>
      <c r="M112" s="96">
        <f>SUMIFS(ローデータ!$W$12:$W$1011,ローデータ!$B$12:$B$1011,1,ローデータ!$G$12:$G$1011,$G$4,ローデータ!$K$12:$K$1011,$D$21,ローデータ!$H$12:$H$1011,H112)</f>
        <v>0</v>
      </c>
      <c r="N112" s="96">
        <f>SUMIFS(ローデータ!$X$12:$X$1011,ローデータ!$B$12:$B$1011,1,ローデータ!$G$12:$G$1011,$G$4,ローデータ!$K$12:$K$1011,$D$21,ローデータ!$H$12:$H$1011,H112)</f>
        <v>0</v>
      </c>
      <c r="O112" s="96">
        <f>SUMIFS(ローデータ!$Y$12:$Y$1011,ローデータ!$B$12:$B$1011,1,ローデータ!$G$12:$G$1011,$G$4,ローデータ!$K$12:$K$1011,$D$21,ローデータ!$H$12:$H$1011,H112)</f>
        <v>0</v>
      </c>
      <c r="P112" s="96">
        <f>SUMIFS(ローデータ!$Z$12:$Z$1011,ローデータ!$B$12:$B$1011,1,ローデータ!$G$12:$G$1011,$G$4,ローデータ!$K$12:$K$1011,$D$21,ローデータ!$H$12:$H$1011,H112)</f>
        <v>0</v>
      </c>
      <c r="Q112" s="98">
        <f t="shared" si="5"/>
        <v>0</v>
      </c>
    </row>
    <row r="113" spans="1:17" ht="14.1" customHeight="1" x14ac:dyDescent="0.15">
      <c r="A113" s="61">
        <v>5</v>
      </c>
      <c r="B113" s="41" t="s">
        <v>58</v>
      </c>
      <c r="C113" s="96">
        <f>COUNTIFS(ローデータ!$B$12:$B$1011,1,ローデータ!$G$12:$G$1011,$G$4,ローデータ!$K$12:$K$1011,$D$21,ローデータ!$S$12:$S$1011,$C$107,ローデータ!$H$12:$H$1011,A113)</f>
        <v>0</v>
      </c>
      <c r="D113" s="96">
        <f>COUNTIFS(ローデータ!$B$12:$B$1011,1,ローデータ!$G$12:$G$1011,$G$4,ローデータ!$K$12:$K$1011,$D$21,ローデータ!$S$12:$S$1011,$D$107,ローデータ!$H$12:$H$1011,A113)</f>
        <v>0</v>
      </c>
      <c r="E113" s="96">
        <f>COUNTIFS(ローデータ!$B$12:$B$1011,1,ローデータ!$G$12:$G$1011,$G$4,ローデータ!$K$12:$K$1011,$D$21,ローデータ!$S$12:$S$1011,$E$107,ローデータ!$H$12:$H$1011,A113)</f>
        <v>1</v>
      </c>
      <c r="F113" s="97">
        <f t="shared" si="6"/>
        <v>1</v>
      </c>
      <c r="G113" s="66"/>
      <c r="H113" s="61">
        <v>5</v>
      </c>
      <c r="I113" s="41" t="s">
        <v>58</v>
      </c>
      <c r="J113" s="96">
        <f>SUMIFS(ローデータ!$T$12:$T$1011,ローデータ!$B$12:$B$1011,1,ローデータ!$G$12:$G$1011,$G$4,ローデータ!$K$12:$K$1011,$D$21,ローデータ!$H$12:$H$1011,H113)</f>
        <v>0</v>
      </c>
      <c r="K113" s="96">
        <f>SUMIFS(ローデータ!$U$12:$U$1011,ローデータ!$B$12:$B$1011,1,ローデータ!$G$12:$G$1011,$G$4,ローデータ!$K$12:$K$1011,$D$21,ローデータ!$H$12:$H$1011,H113)</f>
        <v>1</v>
      </c>
      <c r="L113" s="96">
        <f>SUMIFS(ローデータ!$V$12:$V$1011,ローデータ!$B$12:$B$1011,1,ローデータ!$G$12:$G$1011,$G$4,ローデータ!$K$12:$K$1011,$D$21,ローデータ!$H$12:$H$1011,H113)</f>
        <v>0</v>
      </c>
      <c r="M113" s="96">
        <f>SUMIFS(ローデータ!$W$12:$W$1011,ローデータ!$B$12:$B$1011,1,ローデータ!$G$12:$G$1011,$G$4,ローデータ!$K$12:$K$1011,$D$21,ローデータ!$H$12:$H$1011,H113)</f>
        <v>0</v>
      </c>
      <c r="N113" s="96">
        <f>SUMIFS(ローデータ!$X$12:$X$1011,ローデータ!$B$12:$B$1011,1,ローデータ!$G$12:$G$1011,$G$4,ローデータ!$K$12:$K$1011,$D$21,ローデータ!$H$12:$H$1011,H113)</f>
        <v>0</v>
      </c>
      <c r="O113" s="96">
        <f>SUMIFS(ローデータ!$Y$12:$Y$1011,ローデータ!$B$12:$B$1011,1,ローデータ!$G$12:$G$1011,$G$4,ローデータ!$K$12:$K$1011,$D$21,ローデータ!$H$12:$H$1011,H113)</f>
        <v>0</v>
      </c>
      <c r="P113" s="96">
        <f>SUMIFS(ローデータ!$Z$12:$Z$1011,ローデータ!$B$12:$B$1011,1,ローデータ!$G$12:$G$1011,$G$4,ローデータ!$K$12:$K$1011,$D$21,ローデータ!$H$12:$H$1011,H113)</f>
        <v>0</v>
      </c>
      <c r="Q113" s="98">
        <f t="shared" si="5"/>
        <v>1</v>
      </c>
    </row>
    <row r="114" spans="1:17" ht="14.1" customHeight="1" x14ac:dyDescent="0.15">
      <c r="A114" s="61">
        <v>6</v>
      </c>
      <c r="B114" s="41" t="s">
        <v>59</v>
      </c>
      <c r="C114" s="96">
        <f>COUNTIFS(ローデータ!$B$12:$B$1011,1,ローデータ!$G$12:$G$1011,$G$4,ローデータ!$K$12:$K$1011,$D$21,ローデータ!$S$12:$S$1011,$C$107,ローデータ!$H$12:$H$1011,A114)</f>
        <v>0</v>
      </c>
      <c r="D114" s="96">
        <f>COUNTIFS(ローデータ!$B$12:$B$1011,1,ローデータ!$G$12:$G$1011,$G$4,ローデータ!$K$12:$K$1011,$D$21,ローデータ!$S$12:$S$1011,$D$107,ローデータ!$H$12:$H$1011,A114)</f>
        <v>0</v>
      </c>
      <c r="E114" s="96">
        <f>COUNTIFS(ローデータ!$B$12:$B$1011,1,ローデータ!$G$12:$G$1011,$G$4,ローデータ!$K$12:$K$1011,$D$21,ローデータ!$S$12:$S$1011,$E$107,ローデータ!$H$12:$H$1011,A114)</f>
        <v>0</v>
      </c>
      <c r="F114" s="97">
        <f t="shared" si="6"/>
        <v>0</v>
      </c>
      <c r="G114" s="66"/>
      <c r="H114" s="61">
        <v>6</v>
      </c>
      <c r="I114" s="41" t="s">
        <v>59</v>
      </c>
      <c r="J114" s="96">
        <f>SUMIFS(ローデータ!$T$12:$T$1011,ローデータ!$B$12:$B$1011,1,ローデータ!$G$12:$G$1011,$G$4,ローデータ!$K$12:$K$1011,$D$21,ローデータ!$H$12:$H$1011,H114)</f>
        <v>0</v>
      </c>
      <c r="K114" s="96">
        <f>SUMIFS(ローデータ!$U$12:$U$1011,ローデータ!$B$12:$B$1011,1,ローデータ!$G$12:$G$1011,$G$4,ローデータ!$K$12:$K$1011,$D$21,ローデータ!$H$12:$H$1011,H114)</f>
        <v>0</v>
      </c>
      <c r="L114" s="96">
        <f>SUMIFS(ローデータ!$V$12:$V$1011,ローデータ!$B$12:$B$1011,1,ローデータ!$G$12:$G$1011,$G$4,ローデータ!$K$12:$K$1011,$D$21,ローデータ!$H$12:$H$1011,H114)</f>
        <v>0</v>
      </c>
      <c r="M114" s="96">
        <f>SUMIFS(ローデータ!$W$12:$W$1011,ローデータ!$B$12:$B$1011,1,ローデータ!$G$12:$G$1011,$G$4,ローデータ!$K$12:$K$1011,$D$21,ローデータ!$H$12:$H$1011,H114)</f>
        <v>0</v>
      </c>
      <c r="N114" s="96">
        <f>SUMIFS(ローデータ!$X$12:$X$1011,ローデータ!$B$12:$B$1011,1,ローデータ!$G$12:$G$1011,$G$4,ローデータ!$K$12:$K$1011,$D$21,ローデータ!$H$12:$H$1011,H114)</f>
        <v>0</v>
      </c>
      <c r="O114" s="96">
        <f>SUMIFS(ローデータ!$Y$12:$Y$1011,ローデータ!$B$12:$B$1011,1,ローデータ!$G$12:$G$1011,$G$4,ローデータ!$K$12:$K$1011,$D$21,ローデータ!$H$12:$H$1011,H114)</f>
        <v>0</v>
      </c>
      <c r="P114" s="96">
        <f>SUMIFS(ローデータ!$Z$12:$Z$1011,ローデータ!$B$12:$B$1011,1,ローデータ!$G$12:$G$1011,$G$4,ローデータ!$K$12:$K$1011,$D$21,ローデータ!$H$12:$H$1011,H114)</f>
        <v>0</v>
      </c>
      <c r="Q114" s="98">
        <f t="shared" si="5"/>
        <v>0</v>
      </c>
    </row>
    <row r="115" spans="1:17" ht="14.1" customHeight="1" x14ac:dyDescent="0.15">
      <c r="A115" s="61">
        <v>7</v>
      </c>
      <c r="B115" s="41" t="s">
        <v>60</v>
      </c>
      <c r="C115" s="96">
        <f>COUNTIFS(ローデータ!$B$12:$B$1011,1,ローデータ!$G$12:$G$1011,$G$4,ローデータ!$K$12:$K$1011,$D$21,ローデータ!$S$12:$S$1011,$C$107,ローデータ!$H$12:$H$1011,A115)</f>
        <v>0</v>
      </c>
      <c r="D115" s="96">
        <f>COUNTIFS(ローデータ!$B$12:$B$1011,1,ローデータ!$G$12:$G$1011,$G$4,ローデータ!$K$12:$K$1011,$D$21,ローデータ!$S$12:$S$1011,$D$107,ローデータ!$H$12:$H$1011,A115)</f>
        <v>0</v>
      </c>
      <c r="E115" s="96">
        <f>COUNTIFS(ローデータ!$B$12:$B$1011,1,ローデータ!$G$12:$G$1011,$G$4,ローデータ!$K$12:$K$1011,$D$21,ローデータ!$S$12:$S$1011,$E$107,ローデータ!$H$12:$H$1011,A115)</f>
        <v>0</v>
      </c>
      <c r="F115" s="97">
        <f t="shared" si="6"/>
        <v>0</v>
      </c>
      <c r="G115" s="66"/>
      <c r="H115" s="61">
        <v>7</v>
      </c>
      <c r="I115" s="41" t="s">
        <v>60</v>
      </c>
      <c r="J115" s="96">
        <f>SUMIFS(ローデータ!$T$12:$T$1011,ローデータ!$B$12:$B$1011,1,ローデータ!$G$12:$G$1011,$G$4,ローデータ!$K$12:$K$1011,$D$21,ローデータ!$H$12:$H$1011,H115)</f>
        <v>0</v>
      </c>
      <c r="K115" s="96">
        <f>SUMIFS(ローデータ!$U$12:$U$1011,ローデータ!$B$12:$B$1011,1,ローデータ!$G$12:$G$1011,$G$4,ローデータ!$K$12:$K$1011,$D$21,ローデータ!$H$12:$H$1011,H115)</f>
        <v>0</v>
      </c>
      <c r="L115" s="96">
        <f>SUMIFS(ローデータ!$V$12:$V$1011,ローデータ!$B$12:$B$1011,1,ローデータ!$G$12:$G$1011,$G$4,ローデータ!$K$12:$K$1011,$D$21,ローデータ!$H$12:$H$1011,H115)</f>
        <v>0</v>
      </c>
      <c r="M115" s="96">
        <f>SUMIFS(ローデータ!$W$12:$W$1011,ローデータ!$B$12:$B$1011,1,ローデータ!$G$12:$G$1011,$G$4,ローデータ!$K$12:$K$1011,$D$21,ローデータ!$H$12:$H$1011,H115)</f>
        <v>0</v>
      </c>
      <c r="N115" s="96">
        <f>SUMIFS(ローデータ!$X$12:$X$1011,ローデータ!$B$12:$B$1011,1,ローデータ!$G$12:$G$1011,$G$4,ローデータ!$K$12:$K$1011,$D$21,ローデータ!$H$12:$H$1011,H115)</f>
        <v>0</v>
      </c>
      <c r="O115" s="96">
        <f>SUMIFS(ローデータ!$Y$12:$Y$1011,ローデータ!$B$12:$B$1011,1,ローデータ!$G$12:$G$1011,$G$4,ローデータ!$K$12:$K$1011,$D$21,ローデータ!$H$12:$H$1011,H115)</f>
        <v>0</v>
      </c>
      <c r="P115" s="96">
        <f>SUMIFS(ローデータ!$Z$12:$Z$1011,ローデータ!$B$12:$B$1011,1,ローデータ!$G$12:$G$1011,$G$4,ローデータ!$K$12:$K$1011,$D$21,ローデータ!$H$12:$H$1011,H115)</f>
        <v>0</v>
      </c>
      <c r="Q115" s="98">
        <f t="shared" si="5"/>
        <v>0</v>
      </c>
    </row>
    <row r="116" spans="1:17" ht="14.1" customHeight="1" x14ac:dyDescent="0.15">
      <c r="A116" s="61">
        <v>8</v>
      </c>
      <c r="B116" s="41" t="s">
        <v>61</v>
      </c>
      <c r="C116" s="96">
        <f>COUNTIFS(ローデータ!$B$12:$B$1011,1,ローデータ!$G$12:$G$1011,$G$4,ローデータ!$K$12:$K$1011,$D$21,ローデータ!$S$12:$S$1011,$C$107,ローデータ!$H$12:$H$1011,A116)</f>
        <v>0</v>
      </c>
      <c r="D116" s="96">
        <f>COUNTIFS(ローデータ!$B$12:$B$1011,1,ローデータ!$G$12:$G$1011,$G$4,ローデータ!$K$12:$K$1011,$D$21,ローデータ!$S$12:$S$1011,$D$107,ローデータ!$H$12:$H$1011,A116)</f>
        <v>0</v>
      </c>
      <c r="E116" s="96">
        <f>COUNTIFS(ローデータ!$B$12:$B$1011,1,ローデータ!$G$12:$G$1011,$G$4,ローデータ!$K$12:$K$1011,$D$21,ローデータ!$S$12:$S$1011,$E$107,ローデータ!$H$12:$H$1011,A116)</f>
        <v>0</v>
      </c>
      <c r="F116" s="97">
        <f t="shared" si="6"/>
        <v>0</v>
      </c>
      <c r="G116" s="66"/>
      <c r="H116" s="61">
        <v>8</v>
      </c>
      <c r="I116" s="41" t="s">
        <v>61</v>
      </c>
      <c r="J116" s="96">
        <f>SUMIFS(ローデータ!$T$12:$T$1011,ローデータ!$B$12:$B$1011,1,ローデータ!$G$12:$G$1011,$G$4,ローデータ!$K$12:$K$1011,$D$21,ローデータ!$H$12:$H$1011,H116)</f>
        <v>0</v>
      </c>
      <c r="K116" s="96">
        <f>SUMIFS(ローデータ!$U$12:$U$1011,ローデータ!$B$12:$B$1011,1,ローデータ!$G$12:$G$1011,$G$4,ローデータ!$K$12:$K$1011,$D$21,ローデータ!$H$12:$H$1011,H116)</f>
        <v>0</v>
      </c>
      <c r="L116" s="96">
        <f>SUMIFS(ローデータ!$V$12:$V$1011,ローデータ!$B$12:$B$1011,1,ローデータ!$G$12:$G$1011,$G$4,ローデータ!$K$12:$K$1011,$D$21,ローデータ!$H$12:$H$1011,H116)</f>
        <v>0</v>
      </c>
      <c r="M116" s="96">
        <f>SUMIFS(ローデータ!$W$12:$W$1011,ローデータ!$B$12:$B$1011,1,ローデータ!$G$12:$G$1011,$G$4,ローデータ!$K$12:$K$1011,$D$21,ローデータ!$H$12:$H$1011,H116)</f>
        <v>0</v>
      </c>
      <c r="N116" s="96">
        <f>SUMIFS(ローデータ!$X$12:$X$1011,ローデータ!$B$12:$B$1011,1,ローデータ!$G$12:$G$1011,$G$4,ローデータ!$K$12:$K$1011,$D$21,ローデータ!$H$12:$H$1011,H116)</f>
        <v>0</v>
      </c>
      <c r="O116" s="96">
        <f>SUMIFS(ローデータ!$Y$12:$Y$1011,ローデータ!$B$12:$B$1011,1,ローデータ!$G$12:$G$1011,$G$4,ローデータ!$K$12:$K$1011,$D$21,ローデータ!$H$12:$H$1011,H116)</f>
        <v>0</v>
      </c>
      <c r="P116" s="96">
        <f>SUMIFS(ローデータ!$Z$12:$Z$1011,ローデータ!$B$12:$B$1011,1,ローデータ!$G$12:$G$1011,$G$4,ローデータ!$K$12:$K$1011,$D$21,ローデータ!$H$12:$H$1011,H116)</f>
        <v>0</v>
      </c>
      <c r="Q116" s="98">
        <f t="shared" si="5"/>
        <v>0</v>
      </c>
    </row>
    <row r="117" spans="1:17" ht="14.1" customHeight="1" x14ac:dyDescent="0.15">
      <c r="A117" s="70">
        <v>9</v>
      </c>
      <c r="B117" s="57" t="s">
        <v>62</v>
      </c>
      <c r="C117" s="96">
        <f>COUNTIFS(ローデータ!$B$12:$B$1011,1,ローデータ!$G$12:$G$1011,$G$4,ローデータ!$K$12:$K$1011,$D$21,ローデータ!$S$12:$S$1011,$C$107,ローデータ!$H$12:$H$1011,A117)</f>
        <v>0</v>
      </c>
      <c r="D117" s="96">
        <f>COUNTIFS(ローデータ!$B$12:$B$1011,1,ローデータ!$G$12:$G$1011,$G$4,ローデータ!$K$12:$K$1011,$D$21,ローデータ!$S$12:$S$1011,$D$107,ローデータ!$H$12:$H$1011,A117)</f>
        <v>0</v>
      </c>
      <c r="E117" s="96">
        <f>COUNTIFS(ローデータ!$B$12:$B$1011,1,ローデータ!$G$12:$G$1011,$G$4,ローデータ!$K$12:$K$1011,$D$21,ローデータ!$S$12:$S$1011,$E$107,ローデータ!$H$12:$H$1011,A117)</f>
        <v>0</v>
      </c>
      <c r="F117" s="97">
        <f t="shared" si="6"/>
        <v>0</v>
      </c>
      <c r="G117" s="66"/>
      <c r="H117" s="70">
        <v>9</v>
      </c>
      <c r="I117" s="57" t="s">
        <v>62</v>
      </c>
      <c r="J117" s="96">
        <f>SUMIFS(ローデータ!$T$12:$T$1011,ローデータ!$B$12:$B$1011,1,ローデータ!$G$12:$G$1011,$G$4,ローデータ!$K$12:$K$1011,$D$21,ローデータ!$H$12:$H$1011,H117)</f>
        <v>0</v>
      </c>
      <c r="K117" s="96">
        <f>SUMIFS(ローデータ!$U$12:$U$1011,ローデータ!$B$12:$B$1011,1,ローデータ!$G$12:$G$1011,$G$4,ローデータ!$K$12:$K$1011,$D$21,ローデータ!$H$12:$H$1011,H117)</f>
        <v>0</v>
      </c>
      <c r="L117" s="96">
        <f>SUMIFS(ローデータ!$V$12:$V$1011,ローデータ!$B$12:$B$1011,1,ローデータ!$G$12:$G$1011,$G$4,ローデータ!$K$12:$K$1011,$D$21,ローデータ!$H$12:$H$1011,H117)</f>
        <v>0</v>
      </c>
      <c r="M117" s="96">
        <f>SUMIFS(ローデータ!$W$12:$W$1011,ローデータ!$B$12:$B$1011,1,ローデータ!$G$12:$G$1011,$G$4,ローデータ!$K$12:$K$1011,$D$21,ローデータ!$H$12:$H$1011,H117)</f>
        <v>0</v>
      </c>
      <c r="N117" s="96">
        <f>SUMIFS(ローデータ!$X$12:$X$1011,ローデータ!$B$12:$B$1011,1,ローデータ!$G$12:$G$1011,$G$4,ローデータ!$K$12:$K$1011,$D$21,ローデータ!$H$12:$H$1011,H117)</f>
        <v>0</v>
      </c>
      <c r="O117" s="96">
        <f>SUMIFS(ローデータ!$Y$12:$Y$1011,ローデータ!$B$12:$B$1011,1,ローデータ!$G$12:$G$1011,$G$4,ローデータ!$K$12:$K$1011,$D$21,ローデータ!$H$12:$H$1011,H117)</f>
        <v>0</v>
      </c>
      <c r="P117" s="96">
        <f>SUMIFS(ローデータ!$Z$12:$Z$1011,ローデータ!$B$12:$B$1011,1,ローデータ!$G$12:$G$1011,$G$4,ローデータ!$K$12:$K$1011,$D$21,ローデータ!$H$12:$H$1011,H117)</f>
        <v>0</v>
      </c>
      <c r="Q117" s="98">
        <f t="shared" si="5"/>
        <v>0</v>
      </c>
    </row>
    <row r="118" spans="1:17" ht="14.1" customHeight="1" x14ac:dyDescent="0.15">
      <c r="A118" s="344" t="s">
        <v>50</v>
      </c>
      <c r="B118" s="345"/>
      <c r="C118" s="96">
        <f>SUM(C109:C117)</f>
        <v>3</v>
      </c>
      <c r="D118" s="96">
        <f t="shared" ref="D118:E118" si="7">SUM(D109:D117)</f>
        <v>0</v>
      </c>
      <c r="E118" s="96">
        <f t="shared" si="7"/>
        <v>1</v>
      </c>
      <c r="F118" s="96">
        <f>SUM(C118:E118)</f>
        <v>4</v>
      </c>
      <c r="G118" s="66"/>
      <c r="H118" s="344" t="s">
        <v>50</v>
      </c>
      <c r="I118" s="345"/>
      <c r="J118" s="96">
        <f t="shared" ref="J118:P118" si="8">SUM(J109:J117)</f>
        <v>1</v>
      </c>
      <c r="K118" s="96">
        <f t="shared" si="8"/>
        <v>3</v>
      </c>
      <c r="L118" s="96">
        <f t="shared" si="8"/>
        <v>0</v>
      </c>
      <c r="M118" s="96">
        <f t="shared" si="8"/>
        <v>0</v>
      </c>
      <c r="N118" s="96">
        <f t="shared" si="8"/>
        <v>1</v>
      </c>
      <c r="O118" s="96">
        <f t="shared" si="8"/>
        <v>0</v>
      </c>
      <c r="P118" s="96">
        <f t="shared" si="8"/>
        <v>0</v>
      </c>
      <c r="Q118" s="96">
        <f t="shared" si="5"/>
        <v>5</v>
      </c>
    </row>
    <row r="119" spans="1:17" ht="14.1" customHeight="1" x14ac:dyDescent="0.15">
      <c r="B119" s="34"/>
      <c r="C119" s="138"/>
      <c r="D119" s="138"/>
      <c r="E119" s="9"/>
      <c r="F119" s="9"/>
      <c r="G119" s="9"/>
    </row>
    <row r="120" spans="1:17" ht="14.1" customHeight="1" x14ac:dyDescent="0.15">
      <c r="A120" s="139" t="s">
        <v>181</v>
      </c>
      <c r="B120" s="34" t="s">
        <v>215</v>
      </c>
      <c r="C120" s="138"/>
      <c r="D120" s="138"/>
      <c r="E120" s="9"/>
      <c r="F120" s="9"/>
      <c r="G120" s="9"/>
    </row>
    <row r="121" spans="1:17" ht="14.1" customHeight="1" x14ac:dyDescent="0.15">
      <c r="A121" s="139" t="s">
        <v>179</v>
      </c>
      <c r="B121" s="38" t="s">
        <v>216</v>
      </c>
      <c r="D121" s="138"/>
      <c r="E121" s="9"/>
      <c r="F121" s="9"/>
      <c r="G121" s="9"/>
      <c r="H121" s="9"/>
    </row>
    <row r="122" spans="1:17" ht="14.1" customHeight="1" x14ac:dyDescent="0.15">
      <c r="B122" s="34"/>
      <c r="C122" s="38"/>
      <c r="D122" s="138"/>
      <c r="E122" s="9"/>
      <c r="F122" s="9"/>
      <c r="G122" s="9"/>
      <c r="H122" s="9"/>
    </row>
    <row r="123" spans="1:17" ht="14.1" customHeight="1" x14ac:dyDescent="0.15">
      <c r="A123" s="346"/>
      <c r="B123" s="346"/>
      <c r="C123" s="250" t="s">
        <v>16</v>
      </c>
      <c r="D123" s="251"/>
      <c r="E123" s="251"/>
      <c r="F123" s="251"/>
      <c r="G123" s="252"/>
      <c r="H123" s="347" t="s">
        <v>50</v>
      </c>
      <c r="I123" s="256" t="s">
        <v>13</v>
      </c>
      <c r="J123" s="257"/>
      <c r="K123" s="258"/>
      <c r="L123" s="259" t="s">
        <v>50</v>
      </c>
    </row>
    <row r="124" spans="1:17" ht="14.1" customHeight="1" x14ac:dyDescent="0.15">
      <c r="A124" s="346"/>
      <c r="B124" s="346"/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348"/>
      <c r="I124" s="43">
        <v>1</v>
      </c>
      <c r="J124" s="40">
        <v>2</v>
      </c>
      <c r="K124" s="40">
        <v>3</v>
      </c>
      <c r="L124" s="260"/>
    </row>
    <row r="125" spans="1:17" ht="14.1" customHeight="1" x14ac:dyDescent="0.15">
      <c r="A125" s="346"/>
      <c r="B125" s="346"/>
      <c r="C125" s="243" t="s">
        <v>65</v>
      </c>
      <c r="D125" s="243" t="s">
        <v>66</v>
      </c>
      <c r="E125" s="273" t="s">
        <v>101</v>
      </c>
      <c r="F125" s="275" t="s">
        <v>102</v>
      </c>
      <c r="G125" s="343" t="s">
        <v>103</v>
      </c>
      <c r="H125" s="348"/>
      <c r="I125" s="359" t="s">
        <v>67</v>
      </c>
      <c r="J125" s="353" t="s">
        <v>66</v>
      </c>
      <c r="K125" s="353" t="s">
        <v>68</v>
      </c>
      <c r="L125" s="260"/>
    </row>
    <row r="126" spans="1:17" ht="14.1" customHeight="1" x14ac:dyDescent="0.15">
      <c r="A126" s="346"/>
      <c r="B126" s="346"/>
      <c r="C126" s="244"/>
      <c r="D126" s="244"/>
      <c r="E126" s="341"/>
      <c r="F126" s="342"/>
      <c r="G126" s="244"/>
      <c r="H126" s="349"/>
      <c r="I126" s="359"/>
      <c r="J126" s="353"/>
      <c r="K126" s="353"/>
      <c r="L126" s="261"/>
    </row>
    <row r="127" spans="1:17" ht="14.1" customHeight="1" x14ac:dyDescent="0.15">
      <c r="A127" s="61">
        <v>1</v>
      </c>
      <c r="B127" s="41" t="s">
        <v>54</v>
      </c>
      <c r="C127" s="99">
        <f>COUNTIFS(ローデータ!$B$12:$B$1011,1,ローデータ!$G$12:$G$1011,$G$4,ローデータ!$K$12:$K$1011,$F$21,ローデータ!$L$12:$L$1011,$C$124,ローデータ!$H$12:$H$1011,A127)</f>
        <v>1</v>
      </c>
      <c r="D127" s="99">
        <f>COUNTIFS(ローデータ!$B$12:$B$1011,1,ローデータ!$G$12:$G$1011,$G$4,ローデータ!$K$12:$K$1011,$F$21,ローデータ!$L$12:$L$1011,$D$124,ローデータ!$H$12:$H$1011,A127)</f>
        <v>0</v>
      </c>
      <c r="E127" s="99">
        <f>COUNTIFS(ローデータ!$B$12:$B$1011,1,ローデータ!$G$12:$G$1011,$G$4,ローデータ!$K$12:$K$1011,$F$21,ローデータ!$L$12:$L$1011,$E$124,ローデータ!$H$12:$H$1011,A127)</f>
        <v>0</v>
      </c>
      <c r="F127" s="99">
        <f>COUNTIFS(ローデータ!$B$12:$B$1011,1,ローデータ!$G$12:$G$1011,$G$4,ローデータ!$K$12:$K$1011,$F$21,ローデータ!$L$12:$L$1011,$F$124,ローデータ!$H$12:$H$1011,A127)</f>
        <v>0</v>
      </c>
      <c r="G127" s="100">
        <f>COUNTIFS(ローデータ!$B$12:$B$1011,1,ローデータ!$G$12:$G$1011,$G$4,ローデータ!$K$12:$K$1011,$F$21,ローデータ!$L$12:$L$1011,$G$124,ローデータ!$H$12:$H$1011,A127)</f>
        <v>0</v>
      </c>
      <c r="H127" s="101">
        <f>SUM(C127:G127)</f>
        <v>1</v>
      </c>
      <c r="I127" s="102">
        <f>COUNTIFS(ローデータ!$B$12:$B$1011,1,ローデータ!$G$12:$G$1011,$G$4,ローデータ!$K$12:$K$1011,$F$21,ローデータ!$S$12:$S$1011,$I$124,ローデータ!$H$12:$H$1011,A127)</f>
        <v>1</v>
      </c>
      <c r="J127" s="99">
        <f>COUNTIFS(ローデータ!$B$12:$B$1011,1,ローデータ!$G$12:$G$1011,$G$4,ローデータ!$K$12:$K$1011,$F$21,ローデータ!$S$12:$S$1011,$J$124,ローデータ!$H$12:$H$1011,A127)</f>
        <v>0</v>
      </c>
      <c r="K127" s="99">
        <f>COUNTIFS(ローデータ!$B$12:$B$1011,1,ローデータ!$G$12:$G$1011,$G$4,ローデータ!$K$12:$K$1011,$F$21,ローデータ!$S$12:$S$1011,$K$124,ローデータ!$H$12:$H$1011,A127)</f>
        <v>0</v>
      </c>
      <c r="L127" s="96">
        <f t="shared" ref="L127:L136" si="9">SUM(I127:K127)</f>
        <v>1</v>
      </c>
    </row>
    <row r="128" spans="1:17" ht="14.1" customHeight="1" x14ac:dyDescent="0.15">
      <c r="A128" s="61">
        <v>2</v>
      </c>
      <c r="B128" s="41" t="s">
        <v>55</v>
      </c>
      <c r="C128" s="99">
        <f>COUNTIFS(ローデータ!$B$12:$B$1011,1,ローデータ!$G$12:$G$1011,$G$4,ローデータ!$K$12:$K$1011,$F$21,ローデータ!$L$12:$L$1011,$C$124,ローデータ!$H$12:$H$1011,A128)</f>
        <v>2</v>
      </c>
      <c r="D128" s="99">
        <f>COUNTIFS(ローデータ!$B$12:$B$1011,1,ローデータ!$G$12:$G$1011,$G$4,ローデータ!$K$12:$K$1011,$F$21,ローデータ!$L$12:$L$1011,$D$124,ローデータ!$H$12:$H$1011,A128)</f>
        <v>0</v>
      </c>
      <c r="E128" s="99">
        <f>COUNTIFS(ローデータ!$B$12:$B$1011,1,ローデータ!$G$12:$G$1011,$G$4,ローデータ!$K$12:$K$1011,$F$21,ローデータ!$L$12:$L$1011,$E$124,ローデータ!$H$12:$H$1011,A128)</f>
        <v>0</v>
      </c>
      <c r="F128" s="99">
        <f>COUNTIFS(ローデータ!$B$12:$B$1011,1,ローデータ!$G$12:$G$1011,$G$4,ローデータ!$K$12:$K$1011,$F$21,ローデータ!$L$12:$L$1011,$F$124,ローデータ!$H$12:$H$1011,A128)</f>
        <v>0</v>
      </c>
      <c r="G128" s="100">
        <f>COUNTIFS(ローデータ!$B$12:$B$1011,1,ローデータ!$G$12:$G$1011,$G$4,ローデータ!$K$12:$K$1011,$F$21,ローデータ!$L$12:$L$1011,$G$124,ローデータ!$H$12:$H$1011,A128)</f>
        <v>0</v>
      </c>
      <c r="H128" s="101">
        <f t="shared" ref="H128:H135" si="10">SUM(C128:G128)</f>
        <v>2</v>
      </c>
      <c r="I128" s="102">
        <f>COUNTIFS(ローデータ!$B$12:$B$1011,1,ローデータ!$G$12:$G$1011,$G$4,ローデータ!$K$12:$K$1011,$F$21,ローデータ!$S$12:$S$1011,$I$124,ローデータ!$H$12:$H$1011,A128)</f>
        <v>2</v>
      </c>
      <c r="J128" s="99">
        <f>COUNTIFS(ローデータ!$B$12:$B$1011,1,ローデータ!$G$12:$G$1011,$G$4,ローデータ!$K$12:$K$1011,$F$21,ローデータ!$S$12:$S$1011,$J$124,ローデータ!$H$12:$H$1011,A128)</f>
        <v>0</v>
      </c>
      <c r="K128" s="99">
        <f>COUNTIFS(ローデータ!$B$12:$B$1011,1,ローデータ!$G$12:$G$1011,$G$4,ローデータ!$K$12:$K$1011,$F$21,ローデータ!$S$12:$S$1011,$K$124,ローデータ!$H$12:$H$1011,A128)</f>
        <v>0</v>
      </c>
      <c r="L128" s="96">
        <f t="shared" si="9"/>
        <v>2</v>
      </c>
    </row>
    <row r="129" spans="1:16" ht="14.1" customHeight="1" x14ac:dyDescent="0.15">
      <c r="A129" s="61">
        <v>3</v>
      </c>
      <c r="B129" s="41" t="s">
        <v>56</v>
      </c>
      <c r="C129" s="99">
        <f>COUNTIFS(ローデータ!$B$12:$B$1011,1,ローデータ!$G$12:$G$1011,$G$4,ローデータ!$K$12:$K$1011,$F$21,ローデータ!$L$12:$L$1011,$C$124,ローデータ!$H$12:$H$1011,A129)</f>
        <v>3</v>
      </c>
      <c r="D129" s="99">
        <f>COUNTIFS(ローデータ!$B$12:$B$1011,1,ローデータ!$G$12:$G$1011,$G$4,ローデータ!$K$12:$K$1011,$F$21,ローデータ!$L$12:$L$1011,$D$124,ローデータ!$H$12:$H$1011,A129)</f>
        <v>0</v>
      </c>
      <c r="E129" s="99">
        <f>COUNTIFS(ローデータ!$B$12:$B$1011,1,ローデータ!$G$12:$G$1011,$G$4,ローデータ!$K$12:$K$1011,$F$21,ローデータ!$L$12:$L$1011,$E$124,ローデータ!$H$12:$H$1011,A129)</f>
        <v>0</v>
      </c>
      <c r="F129" s="99">
        <f>COUNTIFS(ローデータ!$B$12:$B$1011,1,ローデータ!$G$12:$G$1011,$G$4,ローデータ!$K$12:$K$1011,$F$21,ローデータ!$L$12:$L$1011,$F$124,ローデータ!$H$12:$H$1011,A129)</f>
        <v>0</v>
      </c>
      <c r="G129" s="100">
        <f>COUNTIFS(ローデータ!$B$12:$B$1011,1,ローデータ!$G$12:$G$1011,$G$4,ローデータ!$K$12:$K$1011,$F$21,ローデータ!$L$12:$L$1011,$G$124,ローデータ!$H$12:$H$1011,A129)</f>
        <v>0</v>
      </c>
      <c r="H129" s="101">
        <f t="shared" si="10"/>
        <v>3</v>
      </c>
      <c r="I129" s="102">
        <f>COUNTIFS(ローデータ!$B$12:$B$1011,1,ローデータ!$G$12:$G$1011,$G$4,ローデータ!$K$12:$K$1011,$F$21,ローデータ!$S$12:$S$1011,$I$124,ローデータ!$H$12:$H$1011,A129)</f>
        <v>3</v>
      </c>
      <c r="J129" s="99">
        <f>COUNTIFS(ローデータ!$B$12:$B$1011,1,ローデータ!$G$12:$G$1011,$G$4,ローデータ!$K$12:$K$1011,$F$21,ローデータ!$S$12:$S$1011,$J$124,ローデータ!$H$12:$H$1011,A129)</f>
        <v>0</v>
      </c>
      <c r="K129" s="99">
        <f>COUNTIFS(ローデータ!$B$12:$B$1011,1,ローデータ!$G$12:$G$1011,$G$4,ローデータ!$K$12:$K$1011,$F$21,ローデータ!$S$12:$S$1011,$K$124,ローデータ!$H$12:$H$1011,A129)</f>
        <v>0</v>
      </c>
      <c r="L129" s="96">
        <f t="shared" si="9"/>
        <v>3</v>
      </c>
    </row>
    <row r="130" spans="1:16" ht="14.1" customHeight="1" x14ac:dyDescent="0.15">
      <c r="A130" s="61">
        <v>4</v>
      </c>
      <c r="B130" s="41" t="s">
        <v>57</v>
      </c>
      <c r="C130" s="99">
        <f>COUNTIFS(ローデータ!$B$12:$B$1011,1,ローデータ!$G$12:$G$1011,$G$4,ローデータ!$K$12:$K$1011,$F$21,ローデータ!$L$12:$L$1011,$C$124,ローデータ!$H$12:$H$1011,A130)</f>
        <v>0</v>
      </c>
      <c r="D130" s="99">
        <f>COUNTIFS(ローデータ!$B$12:$B$1011,1,ローデータ!$G$12:$G$1011,$G$4,ローデータ!$K$12:$K$1011,$F$21,ローデータ!$L$12:$L$1011,$D$124,ローデータ!$H$12:$H$1011,A130)</f>
        <v>0</v>
      </c>
      <c r="E130" s="99">
        <f>COUNTIFS(ローデータ!$B$12:$B$1011,1,ローデータ!$G$12:$G$1011,$G$4,ローデータ!$K$12:$K$1011,$F$21,ローデータ!$L$12:$L$1011,$E$124,ローデータ!$H$12:$H$1011,A130)</f>
        <v>0</v>
      </c>
      <c r="F130" s="99">
        <f>COUNTIFS(ローデータ!$B$12:$B$1011,1,ローデータ!$G$12:$G$1011,$G$4,ローデータ!$K$12:$K$1011,$F$21,ローデータ!$L$12:$L$1011,$F$124,ローデータ!$H$12:$H$1011,A130)</f>
        <v>0</v>
      </c>
      <c r="G130" s="100">
        <f>COUNTIFS(ローデータ!$B$12:$B$1011,1,ローデータ!$G$12:$G$1011,$G$4,ローデータ!$K$12:$K$1011,$F$21,ローデータ!$L$12:$L$1011,$G$124,ローデータ!$H$12:$H$1011,A130)</f>
        <v>0</v>
      </c>
      <c r="H130" s="101">
        <f t="shared" si="10"/>
        <v>0</v>
      </c>
      <c r="I130" s="102">
        <f>COUNTIFS(ローデータ!$B$12:$B$1011,1,ローデータ!$G$12:$G$1011,$G$4,ローデータ!$K$12:$K$1011,$F$21,ローデータ!$S$12:$S$1011,$I$124,ローデータ!$H$12:$H$1011,A130)</f>
        <v>0</v>
      </c>
      <c r="J130" s="99">
        <f>COUNTIFS(ローデータ!$B$12:$B$1011,1,ローデータ!$G$12:$G$1011,$G$4,ローデータ!$K$12:$K$1011,$F$21,ローデータ!$S$12:$S$1011,$J$124,ローデータ!$H$12:$H$1011,A130)</f>
        <v>0</v>
      </c>
      <c r="K130" s="99">
        <f>COUNTIFS(ローデータ!$B$12:$B$1011,1,ローデータ!$G$12:$G$1011,$G$4,ローデータ!$K$12:$K$1011,$F$21,ローデータ!$S$12:$S$1011,$K$124,ローデータ!$H$12:$H$1011,A130)</f>
        <v>0</v>
      </c>
      <c r="L130" s="96">
        <f t="shared" si="9"/>
        <v>0</v>
      </c>
    </row>
    <row r="131" spans="1:16" ht="14.1" customHeight="1" x14ac:dyDescent="0.15">
      <c r="A131" s="61">
        <v>5</v>
      </c>
      <c r="B131" s="41" t="s">
        <v>58</v>
      </c>
      <c r="C131" s="99">
        <f>COUNTIFS(ローデータ!$B$12:$B$1011,1,ローデータ!$G$12:$G$1011,$G$4,ローデータ!$K$12:$K$1011,$F$21,ローデータ!$L$12:$L$1011,$C$124,ローデータ!$H$12:$H$1011,A131)</f>
        <v>0</v>
      </c>
      <c r="D131" s="99">
        <f>COUNTIFS(ローデータ!$B$12:$B$1011,1,ローデータ!$G$12:$G$1011,$G$4,ローデータ!$K$12:$K$1011,$F$21,ローデータ!$L$12:$L$1011,$D$124,ローデータ!$H$12:$H$1011,A131)</f>
        <v>0</v>
      </c>
      <c r="E131" s="99">
        <f>COUNTIFS(ローデータ!$B$12:$B$1011,1,ローデータ!$G$12:$G$1011,$G$4,ローデータ!$K$12:$K$1011,$F$21,ローデータ!$L$12:$L$1011,$E$124,ローデータ!$H$12:$H$1011,A131)</f>
        <v>0</v>
      </c>
      <c r="F131" s="99">
        <f>COUNTIFS(ローデータ!$B$12:$B$1011,1,ローデータ!$G$12:$G$1011,$G$4,ローデータ!$K$12:$K$1011,$F$21,ローデータ!$L$12:$L$1011,$F$124,ローデータ!$H$12:$H$1011,A131)</f>
        <v>0</v>
      </c>
      <c r="G131" s="100">
        <f>COUNTIFS(ローデータ!$B$12:$B$1011,1,ローデータ!$G$12:$G$1011,$G$4,ローデータ!$K$12:$K$1011,$F$21,ローデータ!$L$12:$L$1011,$G$124,ローデータ!$H$12:$H$1011,A131)</f>
        <v>0</v>
      </c>
      <c r="H131" s="101">
        <f t="shared" si="10"/>
        <v>0</v>
      </c>
      <c r="I131" s="102">
        <f>COUNTIFS(ローデータ!$B$12:$B$1011,1,ローデータ!$G$12:$G$1011,$G$4,ローデータ!$K$12:$K$1011,$F$21,ローデータ!$S$12:$S$1011,$I$124,ローデータ!$H$12:$H$1011,A131)</f>
        <v>0</v>
      </c>
      <c r="J131" s="99">
        <f>COUNTIFS(ローデータ!$B$12:$B$1011,1,ローデータ!$G$12:$G$1011,$G$4,ローデータ!$K$12:$K$1011,$F$21,ローデータ!$S$12:$S$1011,$J$124,ローデータ!$H$12:$H$1011,A131)</f>
        <v>0</v>
      </c>
      <c r="K131" s="99">
        <f>COUNTIFS(ローデータ!$B$12:$B$1011,1,ローデータ!$G$12:$G$1011,$G$4,ローデータ!$K$12:$K$1011,$F$21,ローデータ!$S$12:$S$1011,$K$124,ローデータ!$H$12:$H$1011,A131)</f>
        <v>0</v>
      </c>
      <c r="L131" s="96">
        <f t="shared" si="9"/>
        <v>0</v>
      </c>
    </row>
    <row r="132" spans="1:16" ht="14.1" customHeight="1" x14ac:dyDescent="0.15">
      <c r="A132" s="61">
        <v>6</v>
      </c>
      <c r="B132" s="41" t="s">
        <v>59</v>
      </c>
      <c r="C132" s="99">
        <f>COUNTIFS(ローデータ!$B$12:$B$1011,1,ローデータ!$G$12:$G$1011,$G$4,ローデータ!$K$12:$K$1011,$F$21,ローデータ!$L$12:$L$1011,$C$124,ローデータ!$H$12:$H$1011,A132)</f>
        <v>0</v>
      </c>
      <c r="D132" s="99">
        <f>COUNTIFS(ローデータ!$B$12:$B$1011,1,ローデータ!$G$12:$G$1011,$G$4,ローデータ!$K$12:$K$1011,$F$21,ローデータ!$L$12:$L$1011,$D$124,ローデータ!$H$12:$H$1011,A132)</f>
        <v>0</v>
      </c>
      <c r="E132" s="99">
        <f>COUNTIFS(ローデータ!$B$12:$B$1011,1,ローデータ!$G$12:$G$1011,$G$4,ローデータ!$K$12:$K$1011,$F$21,ローデータ!$L$12:$L$1011,$E$124,ローデータ!$H$12:$H$1011,A132)</f>
        <v>0</v>
      </c>
      <c r="F132" s="99">
        <f>COUNTIFS(ローデータ!$B$12:$B$1011,1,ローデータ!$G$12:$G$1011,$G$4,ローデータ!$K$12:$K$1011,$F$21,ローデータ!$L$12:$L$1011,$F$124,ローデータ!$H$12:$H$1011,A132)</f>
        <v>0</v>
      </c>
      <c r="G132" s="100">
        <f>COUNTIFS(ローデータ!$B$12:$B$1011,1,ローデータ!$G$12:$G$1011,$G$4,ローデータ!$K$12:$K$1011,$F$21,ローデータ!$L$12:$L$1011,$G$124,ローデータ!$H$12:$H$1011,A132)</f>
        <v>0</v>
      </c>
      <c r="H132" s="101">
        <f t="shared" si="10"/>
        <v>0</v>
      </c>
      <c r="I132" s="102">
        <f>COUNTIFS(ローデータ!$B$12:$B$1011,1,ローデータ!$G$12:$G$1011,$G$4,ローデータ!$K$12:$K$1011,$F$21,ローデータ!$S$12:$S$1011,$I$124,ローデータ!$H$12:$H$1011,A132)</f>
        <v>0</v>
      </c>
      <c r="J132" s="99">
        <f>COUNTIFS(ローデータ!$B$12:$B$1011,1,ローデータ!$G$12:$G$1011,$G$4,ローデータ!$K$12:$K$1011,$F$21,ローデータ!$S$12:$S$1011,$J$124,ローデータ!$H$12:$H$1011,A132)</f>
        <v>0</v>
      </c>
      <c r="K132" s="99">
        <f>COUNTIFS(ローデータ!$B$12:$B$1011,1,ローデータ!$G$12:$G$1011,$G$4,ローデータ!$K$12:$K$1011,$F$21,ローデータ!$S$12:$S$1011,$K$124,ローデータ!$H$12:$H$1011,A132)</f>
        <v>0</v>
      </c>
      <c r="L132" s="96">
        <f t="shared" si="9"/>
        <v>0</v>
      </c>
    </row>
    <row r="133" spans="1:16" ht="14.1" customHeight="1" x14ac:dyDescent="0.15">
      <c r="A133" s="61">
        <v>7</v>
      </c>
      <c r="B133" s="41" t="s">
        <v>60</v>
      </c>
      <c r="C133" s="99">
        <f>COUNTIFS(ローデータ!$B$12:$B$1011,1,ローデータ!$G$12:$G$1011,$G$4,ローデータ!$K$12:$K$1011,$F$21,ローデータ!$L$12:$L$1011,$C$124,ローデータ!$H$12:$H$1011,A133)</f>
        <v>0</v>
      </c>
      <c r="D133" s="99">
        <f>COUNTIFS(ローデータ!$B$12:$B$1011,1,ローデータ!$G$12:$G$1011,$G$4,ローデータ!$K$12:$K$1011,$F$21,ローデータ!$L$12:$L$1011,$D$124,ローデータ!$H$12:$H$1011,A133)</f>
        <v>0</v>
      </c>
      <c r="E133" s="99">
        <f>COUNTIFS(ローデータ!$B$12:$B$1011,1,ローデータ!$G$12:$G$1011,$G$4,ローデータ!$K$12:$K$1011,$F$21,ローデータ!$L$12:$L$1011,$E$124,ローデータ!$H$12:$H$1011,A133)</f>
        <v>0</v>
      </c>
      <c r="F133" s="99">
        <f>COUNTIFS(ローデータ!$B$12:$B$1011,1,ローデータ!$G$12:$G$1011,$G$4,ローデータ!$K$12:$K$1011,$F$21,ローデータ!$L$12:$L$1011,$F$124,ローデータ!$H$12:$H$1011,A133)</f>
        <v>0</v>
      </c>
      <c r="G133" s="100">
        <f>COUNTIFS(ローデータ!$B$12:$B$1011,1,ローデータ!$G$12:$G$1011,$G$4,ローデータ!$K$12:$K$1011,$F$21,ローデータ!$L$12:$L$1011,$G$124,ローデータ!$H$12:$H$1011,A133)</f>
        <v>0</v>
      </c>
      <c r="H133" s="101">
        <f t="shared" si="10"/>
        <v>0</v>
      </c>
      <c r="I133" s="102">
        <f>COUNTIFS(ローデータ!$B$12:$B$1011,1,ローデータ!$G$12:$G$1011,$G$4,ローデータ!$K$12:$K$1011,$F$21,ローデータ!$S$12:$S$1011,$I$124,ローデータ!$H$12:$H$1011,A133)</f>
        <v>0</v>
      </c>
      <c r="J133" s="99">
        <f>COUNTIFS(ローデータ!$B$12:$B$1011,1,ローデータ!$G$12:$G$1011,$G$4,ローデータ!$K$12:$K$1011,$F$21,ローデータ!$S$12:$S$1011,$J$124,ローデータ!$H$12:$H$1011,A133)</f>
        <v>0</v>
      </c>
      <c r="K133" s="99">
        <f>COUNTIFS(ローデータ!$B$12:$B$1011,1,ローデータ!$G$12:$G$1011,$G$4,ローデータ!$K$12:$K$1011,$F$21,ローデータ!$S$12:$S$1011,$K$124,ローデータ!$H$12:$H$1011,A133)</f>
        <v>0</v>
      </c>
      <c r="L133" s="96">
        <f t="shared" si="9"/>
        <v>0</v>
      </c>
    </row>
    <row r="134" spans="1:16" ht="14.1" customHeight="1" x14ac:dyDescent="0.15">
      <c r="A134" s="61">
        <v>8</v>
      </c>
      <c r="B134" s="41" t="s">
        <v>61</v>
      </c>
      <c r="C134" s="99">
        <f>COUNTIFS(ローデータ!$B$12:$B$1011,1,ローデータ!$G$12:$G$1011,$G$4,ローデータ!$K$12:$K$1011,$F$21,ローデータ!$L$12:$L$1011,$C$124,ローデータ!$H$12:$H$1011,A134)</f>
        <v>0</v>
      </c>
      <c r="D134" s="99">
        <f>COUNTIFS(ローデータ!$B$12:$B$1011,1,ローデータ!$G$12:$G$1011,$G$4,ローデータ!$K$12:$K$1011,$F$21,ローデータ!$L$12:$L$1011,$D$124,ローデータ!$H$12:$H$1011,A134)</f>
        <v>0</v>
      </c>
      <c r="E134" s="99">
        <f>COUNTIFS(ローデータ!$B$12:$B$1011,1,ローデータ!$G$12:$G$1011,$G$4,ローデータ!$K$12:$K$1011,$F$21,ローデータ!$L$12:$L$1011,$E$124,ローデータ!$H$12:$H$1011,A134)</f>
        <v>0</v>
      </c>
      <c r="F134" s="99">
        <f>COUNTIFS(ローデータ!$B$12:$B$1011,1,ローデータ!$G$12:$G$1011,$G$4,ローデータ!$K$12:$K$1011,$F$21,ローデータ!$L$12:$L$1011,$F$124,ローデータ!$H$12:$H$1011,A134)</f>
        <v>0</v>
      </c>
      <c r="G134" s="100">
        <f>COUNTIFS(ローデータ!$B$12:$B$1011,1,ローデータ!$G$12:$G$1011,$G$4,ローデータ!$K$12:$K$1011,$F$21,ローデータ!$L$12:$L$1011,$G$124,ローデータ!$H$12:$H$1011,A134)</f>
        <v>0</v>
      </c>
      <c r="H134" s="101">
        <f t="shared" si="10"/>
        <v>0</v>
      </c>
      <c r="I134" s="102">
        <f>COUNTIFS(ローデータ!$B$12:$B$1011,1,ローデータ!$G$12:$G$1011,$G$4,ローデータ!$K$12:$K$1011,$F$21,ローデータ!$S$12:$S$1011,$I$124,ローデータ!$H$12:$H$1011,A134)</f>
        <v>0</v>
      </c>
      <c r="J134" s="99">
        <f>COUNTIFS(ローデータ!$B$12:$B$1011,1,ローデータ!$G$12:$G$1011,$G$4,ローデータ!$K$12:$K$1011,$F$21,ローデータ!$S$12:$S$1011,$J$124,ローデータ!$H$12:$H$1011,A134)</f>
        <v>0</v>
      </c>
      <c r="K134" s="99">
        <f>COUNTIFS(ローデータ!$B$12:$B$1011,1,ローデータ!$G$12:$G$1011,$G$4,ローデータ!$K$12:$K$1011,$F$21,ローデータ!$S$12:$S$1011,$K$124,ローデータ!$H$12:$H$1011,A134)</f>
        <v>0</v>
      </c>
      <c r="L134" s="96">
        <f t="shared" si="9"/>
        <v>0</v>
      </c>
    </row>
    <row r="135" spans="1:16" ht="14.1" customHeight="1" x14ac:dyDescent="0.15">
      <c r="A135" s="70">
        <v>9</v>
      </c>
      <c r="B135" s="57" t="s">
        <v>62</v>
      </c>
      <c r="C135" s="99">
        <f>COUNTIFS(ローデータ!$B$12:$B$1011,1,ローデータ!$G$12:$G$1011,$G$4,ローデータ!$K$12:$K$1011,$F$21,ローデータ!$L$12:$L$1011,$C$124,ローデータ!$H$12:$H$1011,A135)</f>
        <v>0</v>
      </c>
      <c r="D135" s="99">
        <f>COUNTIFS(ローデータ!$B$12:$B$1011,1,ローデータ!$G$12:$G$1011,$G$4,ローデータ!$K$12:$K$1011,$F$21,ローデータ!$L$12:$L$1011,$D$124,ローデータ!$H$12:$H$1011,A135)</f>
        <v>0</v>
      </c>
      <c r="E135" s="99">
        <f>COUNTIFS(ローデータ!$B$12:$B$1011,1,ローデータ!$G$12:$G$1011,$G$4,ローデータ!$K$12:$K$1011,$F$21,ローデータ!$L$12:$L$1011,$E$124,ローデータ!$H$12:$H$1011,A135)</f>
        <v>0</v>
      </c>
      <c r="F135" s="99">
        <f>COUNTIFS(ローデータ!$B$12:$B$1011,1,ローデータ!$G$12:$G$1011,$G$4,ローデータ!$K$12:$K$1011,$F$21,ローデータ!$L$12:$L$1011,$F$124,ローデータ!$H$12:$H$1011,A135)</f>
        <v>0</v>
      </c>
      <c r="G135" s="100">
        <f>COUNTIFS(ローデータ!$B$12:$B$1011,1,ローデータ!$G$12:$G$1011,$G$4,ローデータ!$K$12:$K$1011,$F$21,ローデータ!$L$12:$L$1011,$G$124,ローデータ!$H$12:$H$1011,A135)</f>
        <v>0</v>
      </c>
      <c r="H135" s="101">
        <f t="shared" si="10"/>
        <v>0</v>
      </c>
      <c r="I135" s="102">
        <f>COUNTIFS(ローデータ!$B$12:$B$1011,1,ローデータ!$G$12:$G$1011,$G$4,ローデータ!$K$12:$K$1011,$F$21,ローデータ!$S$12:$S$1011,$I$124,ローデータ!$H$12:$H$1011,A135)</f>
        <v>0</v>
      </c>
      <c r="J135" s="99">
        <f>COUNTIFS(ローデータ!$B$12:$B$1011,1,ローデータ!$G$12:$G$1011,$G$4,ローデータ!$K$12:$K$1011,$F$21,ローデータ!$S$12:$S$1011,$J$124,ローデータ!$H$12:$H$1011,A135)</f>
        <v>0</v>
      </c>
      <c r="K135" s="99">
        <f>COUNTIFS(ローデータ!$B$12:$B$1011,1,ローデータ!$G$12:$G$1011,$G$4,ローデータ!$K$12:$K$1011,$F$21,ローデータ!$S$12:$S$1011,$K$124,ローデータ!$H$12:$H$1011,A135)</f>
        <v>0</v>
      </c>
      <c r="L135" s="96">
        <f t="shared" si="9"/>
        <v>0</v>
      </c>
    </row>
    <row r="136" spans="1:16" ht="14.1" customHeight="1" x14ac:dyDescent="0.15">
      <c r="A136" s="344" t="s">
        <v>50</v>
      </c>
      <c r="B136" s="345"/>
      <c r="C136" s="96">
        <f>SUM(C127:C135)</f>
        <v>6</v>
      </c>
      <c r="D136" s="96">
        <f t="shared" ref="D136:G136" si="11">SUM(D127:D135)</f>
        <v>0</v>
      </c>
      <c r="E136" s="96">
        <f t="shared" si="11"/>
        <v>0</v>
      </c>
      <c r="F136" s="96">
        <f t="shared" si="11"/>
        <v>0</v>
      </c>
      <c r="G136" s="96">
        <f t="shared" si="11"/>
        <v>0</v>
      </c>
      <c r="H136" s="101">
        <f>SUM(C136:G136)</f>
        <v>6</v>
      </c>
      <c r="I136" s="98">
        <f>SUM(I127:I135)</f>
        <v>6</v>
      </c>
      <c r="J136" s="96">
        <f>SUM(J127:J135)</f>
        <v>0</v>
      </c>
      <c r="K136" s="96">
        <f>SUM(K127:K135)</f>
        <v>0</v>
      </c>
      <c r="L136" s="96">
        <f t="shared" si="9"/>
        <v>6</v>
      </c>
    </row>
    <row r="137" spans="1:16" ht="14.1" customHeight="1" x14ac:dyDescent="0.15">
      <c r="B137" s="139"/>
      <c r="C137" s="138"/>
      <c r="D137" s="138"/>
      <c r="E137" s="9"/>
      <c r="F137" s="9"/>
      <c r="G137" s="9"/>
    </row>
    <row r="138" spans="1:16" ht="14.1" customHeight="1" x14ac:dyDescent="0.15">
      <c r="A138" s="139" t="s">
        <v>180</v>
      </c>
      <c r="B138" s="38" t="s">
        <v>182</v>
      </c>
      <c r="D138" s="138"/>
      <c r="E138" s="9"/>
      <c r="F138" s="9"/>
      <c r="G138" s="9"/>
      <c r="H138" s="9"/>
    </row>
    <row r="139" spans="1:16" ht="14.1" customHeight="1" x14ac:dyDescent="0.15">
      <c r="B139" s="34"/>
      <c r="C139" s="138"/>
      <c r="D139" s="138"/>
      <c r="E139" s="9"/>
      <c r="F139" s="9"/>
      <c r="G139" s="9"/>
      <c r="H139" s="9"/>
    </row>
    <row r="140" spans="1:16" ht="14.1" customHeight="1" x14ac:dyDescent="0.15">
      <c r="A140" s="354"/>
      <c r="B140" s="354"/>
      <c r="C140" s="229" t="s">
        <v>70</v>
      </c>
      <c r="D140" s="230"/>
      <c r="E140" s="230"/>
      <c r="F140" s="230"/>
      <c r="G140" s="231"/>
      <c r="H140" s="355" t="s">
        <v>50</v>
      </c>
      <c r="I140" s="235" t="s">
        <v>71</v>
      </c>
      <c r="J140" s="236"/>
      <c r="K140" s="236"/>
      <c r="L140" s="236"/>
      <c r="M140" s="236"/>
      <c r="N140" s="236"/>
      <c r="O140" s="237"/>
      <c r="P140" s="207" t="s">
        <v>50</v>
      </c>
    </row>
    <row r="141" spans="1:16" ht="14.1" customHeight="1" x14ac:dyDescent="0.15">
      <c r="A141" s="354"/>
      <c r="B141" s="354"/>
      <c r="C141" s="336" t="s">
        <v>96</v>
      </c>
      <c r="D141" s="337" t="s">
        <v>97</v>
      </c>
      <c r="E141" s="338" t="s">
        <v>98</v>
      </c>
      <c r="F141" s="337" t="s">
        <v>99</v>
      </c>
      <c r="G141" s="338" t="s">
        <v>100</v>
      </c>
      <c r="H141" s="356"/>
      <c r="I141" s="360" t="s">
        <v>104</v>
      </c>
      <c r="J141" s="358" t="s">
        <v>105</v>
      </c>
      <c r="K141" s="358" t="s">
        <v>98</v>
      </c>
      <c r="L141" s="358" t="s">
        <v>106</v>
      </c>
      <c r="M141" s="275" t="s">
        <v>107</v>
      </c>
      <c r="N141" s="358" t="s">
        <v>36</v>
      </c>
      <c r="O141" s="275" t="s">
        <v>30</v>
      </c>
      <c r="P141" s="208"/>
    </row>
    <row r="142" spans="1:16" ht="14.1" customHeight="1" x14ac:dyDescent="0.15">
      <c r="A142" s="354"/>
      <c r="B142" s="354"/>
      <c r="C142" s="211"/>
      <c r="D142" s="213"/>
      <c r="E142" s="215"/>
      <c r="F142" s="213"/>
      <c r="G142" s="215"/>
      <c r="H142" s="357"/>
      <c r="I142" s="217"/>
      <c r="J142" s="219"/>
      <c r="K142" s="219"/>
      <c r="L142" s="219"/>
      <c r="M142" s="239"/>
      <c r="N142" s="219"/>
      <c r="O142" s="239"/>
      <c r="P142" s="209"/>
    </row>
    <row r="143" spans="1:16" ht="14.1" customHeight="1" x14ac:dyDescent="0.15">
      <c r="A143" s="134">
        <v>1</v>
      </c>
      <c r="B143" s="41" t="s">
        <v>54</v>
      </c>
      <c r="C143" s="78">
        <f>SUMIFS(ローデータ!$M$12:$M$1011,ローデータ!$B$12:$B$1011,1,ローデータ!$G$12:$G$1011,$G$4,ローデータ!$K$12:$K$1011,$F$21,ローデータ!$H$12:$H$1011,A143)</f>
        <v>0</v>
      </c>
      <c r="D143" s="78">
        <f>SUMIFS(ローデータ!$N$12:$N$1011,ローデータ!$B$12:$B$1011,1,ローデータ!$G$12:$G$1011,$G$4,ローデータ!$K$12:$K$1011,$F$21,ローデータ!$H$12:$H$1011,A143)</f>
        <v>1</v>
      </c>
      <c r="E143" s="78">
        <f>SUMIFS(ローデータ!$O$12:$O$1011,ローデータ!$B$12:$B$1011,1,ローデータ!$G$12:$G$1011,$G$4,ローデータ!$K$12:$K$1011,$F$21,ローデータ!$H$12:$H$1011,A143)</f>
        <v>0</v>
      </c>
      <c r="F143" s="79">
        <f>SUMIFS(ローデータ!$P$12:$P$1011,ローデータ!$B$12:$B$1011,1,ローデータ!$G$12:$G$1011,$G$4,ローデータ!$K$12:$K$1011,$F$21,ローデータ!$H$12:$H$1011,A143)</f>
        <v>0</v>
      </c>
      <c r="G143" s="78">
        <f>SUMIFS(ローデータ!$Q$12:$Q$1011,ローデータ!$B$12:$B$1011,1,ローデータ!$G$12:$G$1011,$G$4,ローデータ!$K$12:$K$1011,$F$21,ローデータ!$H$12:$H$1011,A143)</f>
        <v>0</v>
      </c>
      <c r="H143" s="103">
        <f t="shared" ref="H143:H151" si="12">SUM(C143:G143)</f>
        <v>1</v>
      </c>
      <c r="I143" s="81">
        <f>SUMIFS(ローデータ!$T$12:$T$1011,ローデータ!$B$12:$B$1011,1,ローデータ!$G$12:$G$1011,$G$4,ローデータ!$K$12:$K$1011,$F$21,ローデータ!$H$12:$H$1011,A143)</f>
        <v>0</v>
      </c>
      <c r="J143" s="78">
        <f>SUMIFS(ローデータ!$U$12:$U$1011,ローデータ!$B$12:$B$1011,1,ローデータ!$G$12:$G$1011,$G$4,ローデータ!$K$12:$K$1011,$F$21,ローデータ!$H$12:$H$1011,A143)</f>
        <v>1</v>
      </c>
      <c r="K143" s="78">
        <f>SUMIFS(ローデータ!$V$12:$V$1011,ローデータ!$B$12:$B$1011,1,ローデータ!$G$12:$G$1011,$G$4,ローデータ!$K$12:$K$1011,$F$21,ローデータ!$H$12:$H$1011,A143)</f>
        <v>1</v>
      </c>
      <c r="L143" s="78">
        <f>SUMIFS(ローデータ!$W$12:$W$1011,ローデータ!$B$12:$B$1011,1,ローデータ!$G$12:$G$1011,$G$4,ローデータ!$K$12:$K$1011,$F$21,ローデータ!$H$12:$H$1011,A143)</f>
        <v>0</v>
      </c>
      <c r="M143" s="78">
        <f>SUMIFS(ローデータ!$X$12:$X$1011,ローデータ!$B$12:$B$1011,1,ローデータ!$G$12:$G$1011,$G$4,ローデータ!$K$12:$K$1011,$F$21,ローデータ!$H$12:$H$1011,A143)</f>
        <v>0</v>
      </c>
      <c r="N143" s="78">
        <f>SUMIFS(ローデータ!$Y$12:$Y$1011,ローデータ!$B$12:$B$1011,1,ローデータ!$G$12:$G$1011,$G$4,ローデータ!$K$12:$K$1011,$F$21,ローデータ!$H$12:$H$1011,A143)</f>
        <v>0</v>
      </c>
      <c r="O143" s="78">
        <f>SUMIFS(ローデータ!$Z$12:$Z$1011,ローデータ!$B$12:$B$1011,1,ローデータ!$G$12:$G$1011,$G$4,ローデータ!$K$12:$K$1011,$F$21,ローデータ!$H$12:$H$1011,A143)</f>
        <v>0</v>
      </c>
      <c r="P143" s="45">
        <f t="shared" ref="P143:P152" si="13">SUM(I143:O143)</f>
        <v>2</v>
      </c>
    </row>
    <row r="144" spans="1:16" ht="14.1" customHeight="1" x14ac:dyDescent="0.15">
      <c r="A144" s="134">
        <v>2</v>
      </c>
      <c r="B144" s="41" t="s">
        <v>55</v>
      </c>
      <c r="C144" s="78">
        <f>SUMIFS(ローデータ!$M$12:$M$1011,ローデータ!$B$12:$B$1011,1,ローデータ!$G$12:$G$1011,$G$4,ローデータ!$K$12:$K$1011,$F$21,ローデータ!$H$12:$H$1011,A144)</f>
        <v>0</v>
      </c>
      <c r="D144" s="78">
        <f>SUMIFS(ローデータ!$N$12:$N$1011,ローデータ!$B$12:$B$1011,1,ローデータ!$G$12:$G$1011,$G$4,ローデータ!$K$12:$K$1011,$F$21,ローデータ!$H$12:$H$1011,A144)</f>
        <v>2</v>
      </c>
      <c r="E144" s="78">
        <f>SUMIFS(ローデータ!$O$12:$O$1011,ローデータ!$B$12:$B$1011,1,ローデータ!$G$12:$G$1011,$G$4,ローデータ!$K$12:$K$1011,$F$21,ローデータ!$H$12:$H$1011,A144)</f>
        <v>2</v>
      </c>
      <c r="F144" s="79">
        <f>SUMIFS(ローデータ!$P$12:$P$1011,ローデータ!$B$12:$B$1011,1,ローデータ!$G$12:$G$1011,$G$4,ローデータ!$K$12:$K$1011,$F$21,ローデータ!$H$12:$H$1011,A144)</f>
        <v>0</v>
      </c>
      <c r="G144" s="78">
        <f>SUMIFS(ローデータ!$Q$12:$Q$1011,ローデータ!$B$12:$B$1011,1,ローデータ!$G$12:$G$1011,$G$4,ローデータ!$K$12:$K$1011,$F$21,ローデータ!$H$12:$H$1011,A144)</f>
        <v>0</v>
      </c>
      <c r="H144" s="103">
        <f t="shared" si="12"/>
        <v>4</v>
      </c>
      <c r="I144" s="81">
        <f>SUMIFS(ローデータ!$T$12:$T$1011,ローデータ!$B$12:$B$1011,1,ローデータ!$G$12:$G$1011,$G$4,ローデータ!$K$12:$K$1011,$F$21,ローデータ!$H$12:$H$1011,A144)</f>
        <v>0</v>
      </c>
      <c r="J144" s="78">
        <f>SUMIFS(ローデータ!$U$12:$U$1011,ローデータ!$B$12:$B$1011,1,ローデータ!$G$12:$G$1011,$G$4,ローデータ!$K$12:$K$1011,$F$21,ローデータ!$H$12:$H$1011,A144)</f>
        <v>1</v>
      </c>
      <c r="K144" s="78">
        <f>SUMIFS(ローデータ!$V$12:$V$1011,ローデータ!$B$12:$B$1011,1,ローデータ!$G$12:$G$1011,$G$4,ローデータ!$K$12:$K$1011,$F$21,ローデータ!$H$12:$H$1011,A144)</f>
        <v>2</v>
      </c>
      <c r="L144" s="78">
        <f>SUMIFS(ローデータ!$W$12:$W$1011,ローデータ!$B$12:$B$1011,1,ローデータ!$G$12:$G$1011,$G$4,ローデータ!$K$12:$K$1011,$F$21,ローデータ!$H$12:$H$1011,A144)</f>
        <v>0</v>
      </c>
      <c r="M144" s="78">
        <f>SUMIFS(ローデータ!$X$12:$X$1011,ローデータ!$B$12:$B$1011,1,ローデータ!$G$12:$G$1011,$G$4,ローデータ!$K$12:$K$1011,$F$21,ローデータ!$H$12:$H$1011,A144)</f>
        <v>0</v>
      </c>
      <c r="N144" s="78">
        <f>SUMIFS(ローデータ!$Y$12:$Y$1011,ローデータ!$B$12:$B$1011,1,ローデータ!$G$12:$G$1011,$G$4,ローデータ!$K$12:$K$1011,$F$21,ローデータ!$H$12:$H$1011,A144)</f>
        <v>0</v>
      </c>
      <c r="O144" s="78">
        <f>SUMIFS(ローデータ!$Z$12:$Z$1011,ローデータ!$B$12:$B$1011,1,ローデータ!$G$12:$G$1011,$G$4,ローデータ!$K$12:$K$1011,$F$21,ローデータ!$H$12:$H$1011,A144)</f>
        <v>0</v>
      </c>
      <c r="P144" s="45">
        <f t="shared" si="13"/>
        <v>3</v>
      </c>
    </row>
    <row r="145" spans="1:16" ht="14.1" customHeight="1" x14ac:dyDescent="0.15">
      <c r="A145" s="134">
        <v>3</v>
      </c>
      <c r="B145" s="41" t="s">
        <v>56</v>
      </c>
      <c r="C145" s="78">
        <f>SUMIFS(ローデータ!$M$12:$M$1011,ローデータ!$B$12:$B$1011,1,ローデータ!$G$12:$G$1011,$G$4,ローデータ!$K$12:$K$1011,$F$21,ローデータ!$H$12:$H$1011,A145)</f>
        <v>0</v>
      </c>
      <c r="D145" s="78">
        <f>SUMIFS(ローデータ!$N$12:$N$1011,ローデータ!$B$12:$B$1011,1,ローデータ!$G$12:$G$1011,$G$4,ローデータ!$K$12:$K$1011,$F$21,ローデータ!$H$12:$H$1011,A145)</f>
        <v>2</v>
      </c>
      <c r="E145" s="78">
        <f>SUMIFS(ローデータ!$O$12:$O$1011,ローデータ!$B$12:$B$1011,1,ローデータ!$G$12:$G$1011,$G$4,ローデータ!$K$12:$K$1011,$F$21,ローデータ!$H$12:$H$1011,A145)</f>
        <v>1</v>
      </c>
      <c r="F145" s="79">
        <f>SUMIFS(ローデータ!$P$12:$P$1011,ローデータ!$B$12:$B$1011,1,ローデータ!$G$12:$G$1011,$G$4,ローデータ!$K$12:$K$1011,$F$21,ローデータ!$H$12:$H$1011,A145)</f>
        <v>0</v>
      </c>
      <c r="G145" s="78">
        <f>SUMIFS(ローデータ!$Q$12:$Q$1011,ローデータ!$B$12:$B$1011,1,ローデータ!$G$12:$G$1011,$G$4,ローデータ!$K$12:$K$1011,$F$21,ローデータ!$H$12:$H$1011,A145)</f>
        <v>0</v>
      </c>
      <c r="H145" s="103">
        <f t="shared" si="12"/>
        <v>3</v>
      </c>
      <c r="I145" s="81">
        <f>SUMIFS(ローデータ!$T$12:$T$1011,ローデータ!$B$12:$B$1011,1,ローデータ!$G$12:$G$1011,$G$4,ローデータ!$K$12:$K$1011,$F$21,ローデータ!$H$12:$H$1011,A145)</f>
        <v>1</v>
      </c>
      <c r="J145" s="78">
        <f>SUMIFS(ローデータ!$U$12:$U$1011,ローデータ!$B$12:$B$1011,1,ローデータ!$G$12:$G$1011,$G$4,ローデータ!$K$12:$K$1011,$F$21,ローデータ!$H$12:$H$1011,A145)</f>
        <v>1</v>
      </c>
      <c r="K145" s="78">
        <f>SUMIFS(ローデータ!$V$12:$V$1011,ローデータ!$B$12:$B$1011,1,ローデータ!$G$12:$G$1011,$G$4,ローデータ!$K$12:$K$1011,$F$21,ローデータ!$H$12:$H$1011,A145)</f>
        <v>1</v>
      </c>
      <c r="L145" s="78">
        <f>SUMIFS(ローデータ!$W$12:$W$1011,ローデータ!$B$12:$B$1011,1,ローデータ!$G$12:$G$1011,$G$4,ローデータ!$K$12:$K$1011,$F$21,ローデータ!$H$12:$H$1011,A145)</f>
        <v>0</v>
      </c>
      <c r="M145" s="78">
        <f>SUMIFS(ローデータ!$X$12:$X$1011,ローデータ!$B$12:$B$1011,1,ローデータ!$G$12:$G$1011,$G$4,ローデータ!$K$12:$K$1011,$F$21,ローデータ!$H$12:$H$1011,A145)</f>
        <v>1</v>
      </c>
      <c r="N145" s="78">
        <f>SUMIFS(ローデータ!$Y$12:$Y$1011,ローデータ!$B$12:$B$1011,1,ローデータ!$G$12:$G$1011,$G$4,ローデータ!$K$12:$K$1011,$F$21,ローデータ!$H$12:$H$1011,A145)</f>
        <v>0</v>
      </c>
      <c r="O145" s="78">
        <f>SUMIFS(ローデータ!$Z$12:$Z$1011,ローデータ!$B$12:$B$1011,1,ローデータ!$G$12:$G$1011,$G$4,ローデータ!$K$12:$K$1011,$F$21,ローデータ!$H$12:$H$1011,A145)</f>
        <v>0</v>
      </c>
      <c r="P145" s="45">
        <f t="shared" si="13"/>
        <v>4</v>
      </c>
    </row>
    <row r="146" spans="1:16" ht="14.1" customHeight="1" x14ac:dyDescent="0.15">
      <c r="A146" s="134">
        <v>4</v>
      </c>
      <c r="B146" s="41" t="s">
        <v>57</v>
      </c>
      <c r="C146" s="78">
        <f>SUMIFS(ローデータ!$M$12:$M$1011,ローデータ!$B$12:$B$1011,1,ローデータ!$G$12:$G$1011,$G$4,ローデータ!$K$12:$K$1011,$F$21,ローデータ!$H$12:$H$1011,A146)</f>
        <v>0</v>
      </c>
      <c r="D146" s="78">
        <f>SUMIFS(ローデータ!$N$12:$N$1011,ローデータ!$B$12:$B$1011,1,ローデータ!$G$12:$G$1011,$G$4,ローデータ!$K$12:$K$1011,$F$21,ローデータ!$H$12:$H$1011,A146)</f>
        <v>0</v>
      </c>
      <c r="E146" s="78">
        <f>SUMIFS(ローデータ!$O$12:$O$1011,ローデータ!$B$12:$B$1011,1,ローデータ!$G$12:$G$1011,$G$4,ローデータ!$K$12:$K$1011,$F$21,ローデータ!$H$12:$H$1011,A146)</f>
        <v>0</v>
      </c>
      <c r="F146" s="79">
        <f>SUMIFS(ローデータ!$P$12:$P$1011,ローデータ!$B$12:$B$1011,1,ローデータ!$G$12:$G$1011,$G$4,ローデータ!$K$12:$K$1011,$F$21,ローデータ!$H$12:$H$1011,A146)</f>
        <v>0</v>
      </c>
      <c r="G146" s="78">
        <f>SUMIFS(ローデータ!$Q$12:$Q$1011,ローデータ!$B$12:$B$1011,1,ローデータ!$G$12:$G$1011,$G$4,ローデータ!$K$12:$K$1011,$F$21,ローデータ!$H$12:$H$1011,A146)</f>
        <v>0</v>
      </c>
      <c r="H146" s="103">
        <f t="shared" si="12"/>
        <v>0</v>
      </c>
      <c r="I146" s="81">
        <f>SUMIFS(ローデータ!$T$12:$T$1011,ローデータ!$B$12:$B$1011,1,ローデータ!$G$12:$G$1011,$G$4,ローデータ!$K$12:$K$1011,$F$21,ローデータ!$H$12:$H$1011,A146)</f>
        <v>0</v>
      </c>
      <c r="J146" s="78">
        <f>SUMIFS(ローデータ!$U$12:$U$1011,ローデータ!$B$12:$B$1011,1,ローデータ!$G$12:$G$1011,$G$4,ローデータ!$K$12:$K$1011,$F$21,ローデータ!$H$12:$H$1011,A146)</f>
        <v>0</v>
      </c>
      <c r="K146" s="78">
        <f>SUMIFS(ローデータ!$V$12:$V$1011,ローデータ!$B$12:$B$1011,1,ローデータ!$G$12:$G$1011,$G$4,ローデータ!$K$12:$K$1011,$F$21,ローデータ!$H$12:$H$1011,A146)</f>
        <v>0</v>
      </c>
      <c r="L146" s="78">
        <f>SUMIFS(ローデータ!$W$12:$W$1011,ローデータ!$B$12:$B$1011,1,ローデータ!$G$12:$G$1011,$G$4,ローデータ!$K$12:$K$1011,$F$21,ローデータ!$H$12:$H$1011,A146)</f>
        <v>0</v>
      </c>
      <c r="M146" s="78">
        <f>SUMIFS(ローデータ!$X$12:$X$1011,ローデータ!$B$12:$B$1011,1,ローデータ!$G$12:$G$1011,$G$4,ローデータ!$K$12:$K$1011,$F$21,ローデータ!$H$12:$H$1011,A146)</f>
        <v>0</v>
      </c>
      <c r="N146" s="78">
        <f>SUMIFS(ローデータ!$Y$12:$Y$1011,ローデータ!$B$12:$B$1011,1,ローデータ!$G$12:$G$1011,$G$4,ローデータ!$K$12:$K$1011,$F$21,ローデータ!$H$12:$H$1011,A146)</f>
        <v>0</v>
      </c>
      <c r="O146" s="78">
        <f>SUMIFS(ローデータ!$Z$12:$Z$1011,ローデータ!$B$12:$B$1011,1,ローデータ!$G$12:$G$1011,$G$4,ローデータ!$K$12:$K$1011,$F$21,ローデータ!$H$12:$H$1011,A146)</f>
        <v>0</v>
      </c>
      <c r="P146" s="45">
        <f t="shared" si="13"/>
        <v>0</v>
      </c>
    </row>
    <row r="147" spans="1:16" ht="14.1" customHeight="1" x14ac:dyDescent="0.15">
      <c r="A147" s="134">
        <v>5</v>
      </c>
      <c r="B147" s="41" t="s">
        <v>58</v>
      </c>
      <c r="C147" s="78">
        <f>SUMIFS(ローデータ!$M$12:$M$1011,ローデータ!$B$12:$B$1011,1,ローデータ!$G$12:$G$1011,$G$4,ローデータ!$K$12:$K$1011,$F$21,ローデータ!$H$12:$H$1011,A147)</f>
        <v>0</v>
      </c>
      <c r="D147" s="78">
        <f>SUMIFS(ローデータ!$N$12:$N$1011,ローデータ!$B$12:$B$1011,1,ローデータ!$G$12:$G$1011,$G$4,ローデータ!$K$12:$K$1011,$F$21,ローデータ!$H$12:$H$1011,A147)</f>
        <v>0</v>
      </c>
      <c r="E147" s="78">
        <f>SUMIFS(ローデータ!$O$12:$O$1011,ローデータ!$B$12:$B$1011,1,ローデータ!$G$12:$G$1011,$G$4,ローデータ!$K$12:$K$1011,$F$21,ローデータ!$H$12:$H$1011,A147)</f>
        <v>0</v>
      </c>
      <c r="F147" s="79">
        <f>SUMIFS(ローデータ!$P$12:$P$1011,ローデータ!$B$12:$B$1011,1,ローデータ!$G$12:$G$1011,$G$4,ローデータ!$K$12:$K$1011,$F$21,ローデータ!$H$12:$H$1011,A147)</f>
        <v>0</v>
      </c>
      <c r="G147" s="78">
        <f>SUMIFS(ローデータ!$Q$12:$Q$1011,ローデータ!$B$12:$B$1011,1,ローデータ!$G$12:$G$1011,$G$4,ローデータ!$K$12:$K$1011,$F$21,ローデータ!$H$12:$H$1011,A147)</f>
        <v>0</v>
      </c>
      <c r="H147" s="103">
        <f t="shared" si="12"/>
        <v>0</v>
      </c>
      <c r="I147" s="81">
        <f>SUMIFS(ローデータ!$T$12:$T$1011,ローデータ!$B$12:$B$1011,1,ローデータ!$G$12:$G$1011,$G$4,ローデータ!$K$12:$K$1011,$F$21,ローデータ!$H$12:$H$1011,A147)</f>
        <v>0</v>
      </c>
      <c r="J147" s="78">
        <f>SUMIFS(ローデータ!$U$12:$U$1011,ローデータ!$B$12:$B$1011,1,ローデータ!$G$12:$G$1011,$G$4,ローデータ!$K$12:$K$1011,$F$21,ローデータ!$H$12:$H$1011,A147)</f>
        <v>0</v>
      </c>
      <c r="K147" s="78">
        <f>SUMIFS(ローデータ!$V$12:$V$1011,ローデータ!$B$12:$B$1011,1,ローデータ!$G$12:$G$1011,$G$4,ローデータ!$K$12:$K$1011,$F$21,ローデータ!$H$12:$H$1011,A147)</f>
        <v>0</v>
      </c>
      <c r="L147" s="78">
        <f>SUMIFS(ローデータ!$W$12:$W$1011,ローデータ!$B$12:$B$1011,1,ローデータ!$G$12:$G$1011,$G$4,ローデータ!$K$12:$K$1011,$F$21,ローデータ!$H$12:$H$1011,A147)</f>
        <v>0</v>
      </c>
      <c r="M147" s="78">
        <f>SUMIFS(ローデータ!$X$12:$X$1011,ローデータ!$B$12:$B$1011,1,ローデータ!$G$12:$G$1011,$G$4,ローデータ!$K$12:$K$1011,$F$21,ローデータ!$H$12:$H$1011,A147)</f>
        <v>0</v>
      </c>
      <c r="N147" s="78">
        <f>SUMIFS(ローデータ!$Y$12:$Y$1011,ローデータ!$B$12:$B$1011,1,ローデータ!$G$12:$G$1011,$G$4,ローデータ!$K$12:$K$1011,$F$21,ローデータ!$H$12:$H$1011,A147)</f>
        <v>0</v>
      </c>
      <c r="O147" s="78">
        <f>SUMIFS(ローデータ!$Z$12:$Z$1011,ローデータ!$B$12:$B$1011,1,ローデータ!$G$12:$G$1011,$G$4,ローデータ!$K$12:$K$1011,$F$21,ローデータ!$H$12:$H$1011,A147)</f>
        <v>0</v>
      </c>
      <c r="P147" s="45">
        <f t="shared" si="13"/>
        <v>0</v>
      </c>
    </row>
    <row r="148" spans="1:16" ht="14.1" customHeight="1" x14ac:dyDescent="0.15">
      <c r="A148" s="134">
        <v>6</v>
      </c>
      <c r="B148" s="41" t="s">
        <v>59</v>
      </c>
      <c r="C148" s="78">
        <f>SUMIFS(ローデータ!$M$12:$M$1011,ローデータ!$B$12:$B$1011,1,ローデータ!$G$12:$G$1011,$G$4,ローデータ!$K$12:$K$1011,$F$21,ローデータ!$H$12:$H$1011,A148)</f>
        <v>0</v>
      </c>
      <c r="D148" s="78">
        <f>SUMIFS(ローデータ!$N$12:$N$1011,ローデータ!$B$12:$B$1011,1,ローデータ!$G$12:$G$1011,$G$4,ローデータ!$K$12:$K$1011,$F$21,ローデータ!$H$12:$H$1011,A148)</f>
        <v>0</v>
      </c>
      <c r="E148" s="78">
        <f>SUMIFS(ローデータ!$O$12:$O$1011,ローデータ!$B$12:$B$1011,1,ローデータ!$G$12:$G$1011,$G$4,ローデータ!$K$12:$K$1011,$F$21,ローデータ!$H$12:$H$1011,A148)</f>
        <v>0</v>
      </c>
      <c r="F148" s="79">
        <f>SUMIFS(ローデータ!$P$12:$P$1011,ローデータ!$B$12:$B$1011,1,ローデータ!$G$12:$G$1011,$G$4,ローデータ!$K$12:$K$1011,$F$21,ローデータ!$H$12:$H$1011,A148)</f>
        <v>0</v>
      </c>
      <c r="G148" s="78">
        <f>SUMIFS(ローデータ!$Q$12:$Q$1011,ローデータ!$B$12:$B$1011,1,ローデータ!$G$12:$G$1011,$G$4,ローデータ!$K$12:$K$1011,$F$21,ローデータ!$H$12:$H$1011,A148)</f>
        <v>0</v>
      </c>
      <c r="H148" s="103">
        <f t="shared" si="12"/>
        <v>0</v>
      </c>
      <c r="I148" s="81">
        <f>SUMIFS(ローデータ!$T$12:$T$1011,ローデータ!$B$12:$B$1011,1,ローデータ!$G$12:$G$1011,$G$4,ローデータ!$K$12:$K$1011,$F$21,ローデータ!$H$12:$H$1011,A148)</f>
        <v>0</v>
      </c>
      <c r="J148" s="78">
        <f>SUMIFS(ローデータ!$U$12:$U$1011,ローデータ!$B$12:$B$1011,1,ローデータ!$G$12:$G$1011,$G$4,ローデータ!$K$12:$K$1011,$F$21,ローデータ!$H$12:$H$1011,A148)</f>
        <v>0</v>
      </c>
      <c r="K148" s="78">
        <f>SUMIFS(ローデータ!$V$12:$V$1011,ローデータ!$B$12:$B$1011,1,ローデータ!$G$12:$G$1011,$G$4,ローデータ!$K$12:$K$1011,$F$21,ローデータ!$H$12:$H$1011,A148)</f>
        <v>0</v>
      </c>
      <c r="L148" s="78">
        <f>SUMIFS(ローデータ!$W$12:$W$1011,ローデータ!$B$12:$B$1011,1,ローデータ!$G$12:$G$1011,$G$4,ローデータ!$K$12:$K$1011,$F$21,ローデータ!$H$12:$H$1011,A148)</f>
        <v>0</v>
      </c>
      <c r="M148" s="78">
        <f>SUMIFS(ローデータ!$X$12:$X$1011,ローデータ!$B$12:$B$1011,1,ローデータ!$G$12:$G$1011,$G$4,ローデータ!$K$12:$K$1011,$F$21,ローデータ!$H$12:$H$1011,A148)</f>
        <v>0</v>
      </c>
      <c r="N148" s="78">
        <f>SUMIFS(ローデータ!$Y$12:$Y$1011,ローデータ!$B$12:$B$1011,1,ローデータ!$G$12:$G$1011,$G$4,ローデータ!$K$12:$K$1011,$F$21,ローデータ!$H$12:$H$1011,A148)</f>
        <v>0</v>
      </c>
      <c r="O148" s="78">
        <f>SUMIFS(ローデータ!$Z$12:$Z$1011,ローデータ!$B$12:$B$1011,1,ローデータ!$G$12:$G$1011,$G$4,ローデータ!$K$12:$K$1011,$F$21,ローデータ!$H$12:$H$1011,A148)</f>
        <v>0</v>
      </c>
      <c r="P148" s="45">
        <f t="shared" si="13"/>
        <v>0</v>
      </c>
    </row>
    <row r="149" spans="1:16" ht="14.1" customHeight="1" x14ac:dyDescent="0.15">
      <c r="A149" s="134">
        <v>7</v>
      </c>
      <c r="B149" s="41" t="s">
        <v>60</v>
      </c>
      <c r="C149" s="78">
        <f>SUMIFS(ローデータ!$M$12:$M$1011,ローデータ!$B$12:$B$1011,1,ローデータ!$G$12:$G$1011,$G$4,ローデータ!$K$12:$K$1011,$F$21,ローデータ!$H$12:$H$1011,A149)</f>
        <v>0</v>
      </c>
      <c r="D149" s="78">
        <f>SUMIFS(ローデータ!$N$12:$N$1011,ローデータ!$B$12:$B$1011,1,ローデータ!$G$12:$G$1011,$G$4,ローデータ!$K$12:$K$1011,$F$21,ローデータ!$H$12:$H$1011,A149)</f>
        <v>0</v>
      </c>
      <c r="E149" s="78">
        <f>SUMIFS(ローデータ!$O$12:$O$1011,ローデータ!$B$12:$B$1011,1,ローデータ!$G$12:$G$1011,$G$4,ローデータ!$K$12:$K$1011,$F$21,ローデータ!$H$12:$H$1011,A149)</f>
        <v>0</v>
      </c>
      <c r="F149" s="79">
        <f>SUMIFS(ローデータ!$P$12:$P$1011,ローデータ!$B$12:$B$1011,1,ローデータ!$G$12:$G$1011,$G$4,ローデータ!$K$12:$K$1011,$F$21,ローデータ!$H$12:$H$1011,A149)</f>
        <v>0</v>
      </c>
      <c r="G149" s="78">
        <f>SUMIFS(ローデータ!$Q$12:$Q$1011,ローデータ!$B$12:$B$1011,1,ローデータ!$G$12:$G$1011,$G$4,ローデータ!$K$12:$K$1011,$F$21,ローデータ!$H$12:$H$1011,A149)</f>
        <v>0</v>
      </c>
      <c r="H149" s="103">
        <f t="shared" si="12"/>
        <v>0</v>
      </c>
      <c r="I149" s="81">
        <f>SUMIFS(ローデータ!$T$12:$T$1011,ローデータ!$B$12:$B$1011,1,ローデータ!$G$12:$G$1011,$G$4,ローデータ!$K$12:$K$1011,$F$21,ローデータ!$H$12:$H$1011,A149)</f>
        <v>0</v>
      </c>
      <c r="J149" s="78">
        <f>SUMIFS(ローデータ!$U$12:$U$1011,ローデータ!$B$12:$B$1011,1,ローデータ!$G$12:$G$1011,$G$4,ローデータ!$K$12:$K$1011,$F$21,ローデータ!$H$12:$H$1011,A149)</f>
        <v>0</v>
      </c>
      <c r="K149" s="78">
        <f>SUMIFS(ローデータ!$V$12:$V$1011,ローデータ!$B$12:$B$1011,1,ローデータ!$G$12:$G$1011,$G$4,ローデータ!$K$12:$K$1011,$F$21,ローデータ!$H$12:$H$1011,A149)</f>
        <v>0</v>
      </c>
      <c r="L149" s="78">
        <f>SUMIFS(ローデータ!$W$12:$W$1011,ローデータ!$B$12:$B$1011,1,ローデータ!$G$12:$G$1011,$G$4,ローデータ!$K$12:$K$1011,$F$21,ローデータ!$H$12:$H$1011,A149)</f>
        <v>0</v>
      </c>
      <c r="M149" s="78">
        <f>SUMIFS(ローデータ!$X$12:$X$1011,ローデータ!$B$12:$B$1011,1,ローデータ!$G$12:$G$1011,$G$4,ローデータ!$K$12:$K$1011,$F$21,ローデータ!$H$12:$H$1011,A149)</f>
        <v>0</v>
      </c>
      <c r="N149" s="78">
        <f>SUMIFS(ローデータ!$Y$12:$Y$1011,ローデータ!$B$12:$B$1011,1,ローデータ!$G$12:$G$1011,$G$4,ローデータ!$K$12:$K$1011,$F$21,ローデータ!$H$12:$H$1011,A149)</f>
        <v>0</v>
      </c>
      <c r="O149" s="78">
        <f>SUMIFS(ローデータ!$Z$12:$Z$1011,ローデータ!$B$12:$B$1011,1,ローデータ!$G$12:$G$1011,$G$4,ローデータ!$K$12:$K$1011,$F$21,ローデータ!$H$12:$H$1011,A149)</f>
        <v>0</v>
      </c>
      <c r="P149" s="45">
        <f t="shared" si="13"/>
        <v>0</v>
      </c>
    </row>
    <row r="150" spans="1:16" ht="14.1" customHeight="1" x14ac:dyDescent="0.15">
      <c r="A150" s="134">
        <v>8</v>
      </c>
      <c r="B150" s="41" t="s">
        <v>61</v>
      </c>
      <c r="C150" s="78">
        <f>SUMIFS(ローデータ!$M$12:$M$1011,ローデータ!$B$12:$B$1011,1,ローデータ!$G$12:$G$1011,$G$4,ローデータ!$K$12:$K$1011,$F$21,ローデータ!$H$12:$H$1011,A150)</f>
        <v>0</v>
      </c>
      <c r="D150" s="78">
        <f>SUMIFS(ローデータ!$N$12:$N$1011,ローデータ!$B$12:$B$1011,1,ローデータ!$G$12:$G$1011,$G$4,ローデータ!$K$12:$K$1011,$F$21,ローデータ!$H$12:$H$1011,A150)</f>
        <v>0</v>
      </c>
      <c r="E150" s="78">
        <f>SUMIFS(ローデータ!$O$12:$O$1011,ローデータ!$B$12:$B$1011,1,ローデータ!$G$12:$G$1011,$G$4,ローデータ!$K$12:$K$1011,$F$21,ローデータ!$H$12:$H$1011,A150)</f>
        <v>0</v>
      </c>
      <c r="F150" s="79">
        <f>SUMIFS(ローデータ!$P$12:$P$1011,ローデータ!$B$12:$B$1011,1,ローデータ!$G$12:$G$1011,$G$4,ローデータ!$K$12:$K$1011,$F$21,ローデータ!$H$12:$H$1011,A150)</f>
        <v>0</v>
      </c>
      <c r="G150" s="78">
        <f>SUMIFS(ローデータ!$Q$12:$Q$1011,ローデータ!$B$12:$B$1011,1,ローデータ!$G$12:$G$1011,$G$4,ローデータ!$K$12:$K$1011,$F$21,ローデータ!$H$12:$H$1011,A150)</f>
        <v>0</v>
      </c>
      <c r="H150" s="103">
        <f t="shared" si="12"/>
        <v>0</v>
      </c>
      <c r="I150" s="81">
        <f>SUMIFS(ローデータ!$T$12:$T$1011,ローデータ!$B$12:$B$1011,1,ローデータ!$G$12:$G$1011,$G$4,ローデータ!$K$12:$K$1011,$F$21,ローデータ!$H$12:$H$1011,A150)</f>
        <v>0</v>
      </c>
      <c r="J150" s="78">
        <f>SUMIFS(ローデータ!$U$12:$U$1011,ローデータ!$B$12:$B$1011,1,ローデータ!$G$12:$G$1011,$G$4,ローデータ!$K$12:$K$1011,$F$21,ローデータ!$H$12:$H$1011,A150)</f>
        <v>0</v>
      </c>
      <c r="K150" s="78">
        <f>SUMIFS(ローデータ!$V$12:$V$1011,ローデータ!$B$12:$B$1011,1,ローデータ!$G$12:$G$1011,$G$4,ローデータ!$K$12:$K$1011,$F$21,ローデータ!$H$12:$H$1011,A150)</f>
        <v>0</v>
      </c>
      <c r="L150" s="78">
        <f>SUMIFS(ローデータ!$W$12:$W$1011,ローデータ!$B$12:$B$1011,1,ローデータ!$G$12:$G$1011,$G$4,ローデータ!$K$12:$K$1011,$F$21,ローデータ!$H$12:$H$1011,A150)</f>
        <v>0</v>
      </c>
      <c r="M150" s="78">
        <f>SUMIFS(ローデータ!$X$12:$X$1011,ローデータ!$B$12:$B$1011,1,ローデータ!$G$12:$G$1011,$G$4,ローデータ!$K$12:$K$1011,$F$21,ローデータ!$H$12:$H$1011,A150)</f>
        <v>0</v>
      </c>
      <c r="N150" s="78">
        <f>SUMIFS(ローデータ!$Y$12:$Y$1011,ローデータ!$B$12:$B$1011,1,ローデータ!$G$12:$G$1011,$G$4,ローデータ!$K$12:$K$1011,$F$21,ローデータ!$H$12:$H$1011,A150)</f>
        <v>0</v>
      </c>
      <c r="O150" s="78">
        <f>SUMIFS(ローデータ!$Z$12:$Z$1011,ローデータ!$B$12:$B$1011,1,ローデータ!$G$12:$G$1011,$G$4,ローデータ!$K$12:$K$1011,$F$21,ローデータ!$H$12:$H$1011,A150)</f>
        <v>0</v>
      </c>
      <c r="P150" s="45">
        <f t="shared" si="13"/>
        <v>0</v>
      </c>
    </row>
    <row r="151" spans="1:16" ht="14.1" customHeight="1" x14ac:dyDescent="0.15">
      <c r="A151" s="128">
        <v>9</v>
      </c>
      <c r="B151" s="57" t="s">
        <v>62</v>
      </c>
      <c r="C151" s="78">
        <f>SUMIFS(ローデータ!$M$12:$M$1011,ローデータ!$B$12:$B$1011,1,ローデータ!$G$12:$G$1011,$G$4,ローデータ!$K$12:$K$1011,$F$21,ローデータ!$H$12:$H$1011,A151)</f>
        <v>0</v>
      </c>
      <c r="D151" s="78">
        <f>SUMIFS(ローデータ!$N$12:$N$1011,ローデータ!$B$12:$B$1011,1,ローデータ!$G$12:$G$1011,$G$4,ローデータ!$K$12:$K$1011,$F$21,ローデータ!$H$12:$H$1011,A151)</f>
        <v>0</v>
      </c>
      <c r="E151" s="78">
        <f>SUMIFS(ローデータ!$O$12:$O$1011,ローデータ!$B$12:$B$1011,1,ローデータ!$G$12:$G$1011,$G$4,ローデータ!$K$12:$K$1011,$F$21,ローデータ!$H$12:$H$1011,A151)</f>
        <v>0</v>
      </c>
      <c r="F151" s="79">
        <f>SUMIFS(ローデータ!$P$12:$P$1011,ローデータ!$B$12:$B$1011,1,ローデータ!$G$12:$G$1011,$G$4,ローデータ!$K$12:$K$1011,$F$21,ローデータ!$H$12:$H$1011,A151)</f>
        <v>0</v>
      </c>
      <c r="G151" s="78">
        <f>SUMIFS(ローデータ!$Q$12:$Q$1011,ローデータ!$B$12:$B$1011,1,ローデータ!$G$12:$G$1011,$G$4,ローデータ!$K$12:$K$1011,$F$21,ローデータ!$H$12:$H$1011,A151)</f>
        <v>0</v>
      </c>
      <c r="H151" s="103">
        <f t="shared" si="12"/>
        <v>0</v>
      </c>
      <c r="I151" s="81">
        <f>SUMIFS(ローデータ!$T$12:$T$1011,ローデータ!$B$12:$B$1011,1,ローデータ!$G$12:$G$1011,$G$4,ローデータ!$K$12:$K$1011,$F$21,ローデータ!$H$12:$H$1011,A151)</f>
        <v>0</v>
      </c>
      <c r="J151" s="78">
        <f>SUMIFS(ローデータ!$U$12:$U$1011,ローデータ!$B$12:$B$1011,1,ローデータ!$G$12:$G$1011,$G$4,ローデータ!$K$12:$K$1011,$F$21,ローデータ!$H$12:$H$1011,A151)</f>
        <v>0</v>
      </c>
      <c r="K151" s="78">
        <f>SUMIFS(ローデータ!$V$12:$V$1011,ローデータ!$B$12:$B$1011,1,ローデータ!$G$12:$G$1011,$G$4,ローデータ!$K$12:$K$1011,$F$21,ローデータ!$H$12:$H$1011,A151)</f>
        <v>0</v>
      </c>
      <c r="L151" s="78">
        <f>SUMIFS(ローデータ!$W$12:$W$1011,ローデータ!$B$12:$B$1011,1,ローデータ!$G$12:$G$1011,$G$4,ローデータ!$K$12:$K$1011,$F$21,ローデータ!$H$12:$H$1011,A151)</f>
        <v>0</v>
      </c>
      <c r="M151" s="78">
        <f>SUMIFS(ローデータ!$X$12:$X$1011,ローデータ!$B$12:$B$1011,1,ローデータ!$G$12:$G$1011,$G$4,ローデータ!$K$12:$K$1011,$F$21,ローデータ!$H$12:$H$1011,A151)</f>
        <v>0</v>
      </c>
      <c r="N151" s="78">
        <f>SUMIFS(ローデータ!$Y$12:$Y$1011,ローデータ!$B$12:$B$1011,1,ローデータ!$G$12:$G$1011,$G$4,ローデータ!$K$12:$K$1011,$F$21,ローデータ!$H$12:$H$1011,A151)</f>
        <v>0</v>
      </c>
      <c r="O151" s="78">
        <f>SUMIFS(ローデータ!$Z$12:$Z$1011,ローデータ!$B$12:$B$1011,1,ローデータ!$G$12:$G$1011,$G$4,ローデータ!$K$12:$K$1011,$F$21,ローデータ!$H$12:$H$1011,A151)</f>
        <v>0</v>
      </c>
      <c r="P151" s="45">
        <f t="shared" si="13"/>
        <v>0</v>
      </c>
    </row>
    <row r="152" spans="1:16" ht="14.1" customHeight="1" x14ac:dyDescent="0.15">
      <c r="A152" s="361" t="s">
        <v>50</v>
      </c>
      <c r="B152" s="361"/>
      <c r="C152" s="45">
        <f>SUM(C143:C151)</f>
        <v>0</v>
      </c>
      <c r="D152" s="45">
        <f>SUM(D143:D151)</f>
        <v>5</v>
      </c>
      <c r="E152" s="45">
        <f>SUM(E143:E151)</f>
        <v>3</v>
      </c>
      <c r="F152" s="45">
        <f>SUM(F143:F151)</f>
        <v>0</v>
      </c>
      <c r="G152" s="45">
        <f>SUM(G143:G151)</f>
        <v>0</v>
      </c>
      <c r="H152" s="103">
        <f t="shared" ref="H152" si="14">SUM(C152:G152)</f>
        <v>8</v>
      </c>
      <c r="I152" s="45">
        <f t="shared" ref="I152:O152" si="15">SUM(I143:I151)</f>
        <v>1</v>
      </c>
      <c r="J152" s="45">
        <f t="shared" si="15"/>
        <v>3</v>
      </c>
      <c r="K152" s="45">
        <f t="shared" si="15"/>
        <v>4</v>
      </c>
      <c r="L152" s="45">
        <f t="shared" si="15"/>
        <v>0</v>
      </c>
      <c r="M152" s="45">
        <f t="shared" si="15"/>
        <v>1</v>
      </c>
      <c r="N152" s="45">
        <f t="shared" si="15"/>
        <v>0</v>
      </c>
      <c r="O152" s="45">
        <f t="shared" si="15"/>
        <v>0</v>
      </c>
      <c r="P152" s="45">
        <f t="shared" si="13"/>
        <v>9</v>
      </c>
    </row>
    <row r="153" spans="1:16" ht="14.1" customHeight="1" x14ac:dyDescent="0.15">
      <c r="A153" s="138"/>
      <c r="B153" s="13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39">
        <v>3</v>
      </c>
      <c r="B154" t="s">
        <v>217</v>
      </c>
      <c r="C154" s="13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39">
        <v>3.1</v>
      </c>
      <c r="B155" t="s">
        <v>168</v>
      </c>
      <c r="D155" s="138"/>
      <c r="E155" s="9"/>
      <c r="F155" s="9"/>
      <c r="G155" s="9"/>
      <c r="H155" s="9"/>
    </row>
    <row r="156" spans="1:16" ht="14.1" customHeight="1" x14ac:dyDescent="0.15">
      <c r="A156" s="308"/>
      <c r="B156" s="362"/>
      <c r="C156" s="362"/>
      <c r="D156" s="362"/>
      <c r="E156" s="309"/>
      <c r="F156" s="317" t="s">
        <v>25</v>
      </c>
      <c r="G156" s="317"/>
      <c r="H156" s="317"/>
      <c r="I156" s="317"/>
      <c r="J156" s="317"/>
      <c r="K156" s="317"/>
      <c r="L156" s="317"/>
      <c r="M156" s="365" t="s">
        <v>50</v>
      </c>
    </row>
    <row r="157" spans="1:16" ht="14.1" customHeight="1" x14ac:dyDescent="0.15">
      <c r="A157" s="310"/>
      <c r="B157" s="363"/>
      <c r="C157" s="363"/>
      <c r="D157" s="363"/>
      <c r="E157" s="311"/>
      <c r="F157" s="288">
        <v>1</v>
      </c>
      <c r="G157" s="237"/>
      <c r="H157" s="288">
        <v>2</v>
      </c>
      <c r="I157" s="237"/>
      <c r="J157" s="288">
        <v>3</v>
      </c>
      <c r="K157" s="236"/>
      <c r="L157" s="237"/>
      <c r="M157" s="366"/>
    </row>
    <row r="158" spans="1:16" ht="14.1" customHeight="1" x14ac:dyDescent="0.15">
      <c r="A158" s="312"/>
      <c r="B158" s="364"/>
      <c r="C158" s="364"/>
      <c r="D158" s="364"/>
      <c r="E158" s="313"/>
      <c r="F158" s="321" t="s">
        <v>72</v>
      </c>
      <c r="G158" s="322"/>
      <c r="H158" s="321" t="s">
        <v>74</v>
      </c>
      <c r="I158" s="322"/>
      <c r="J158" s="321" t="s">
        <v>84</v>
      </c>
      <c r="K158" s="323"/>
      <c r="L158" s="323"/>
      <c r="M158" s="367"/>
    </row>
    <row r="159" spans="1:16" ht="14.1" customHeight="1" x14ac:dyDescent="0.15">
      <c r="A159" s="370" t="s">
        <v>73</v>
      </c>
      <c r="B159" s="136" t="s">
        <v>85</v>
      </c>
      <c r="C159" s="373" t="s">
        <v>87</v>
      </c>
      <c r="D159" s="374"/>
      <c r="E159" s="375"/>
      <c r="F159" s="284">
        <f>COUNTIFS(ローデータ!$B$12:$B$1011,1,ローデータ!$G$12:$G$1011,$G$4,ローデータ!$I$12:$I$1011,$C$14,ローデータ!$K$12:$K$1011,F157)</f>
        <v>5</v>
      </c>
      <c r="G159" s="285"/>
      <c r="H159" s="284">
        <f>COUNTIFS(ローデータ!$B$12:$B$1011,1,ローデータ!$G$12:$G$1011,$G$4,ローデータ!$I$12:$I$1011,$C$14,ローデータ!$K$12:$K$1011,H157)</f>
        <v>4</v>
      </c>
      <c r="I159" s="285"/>
      <c r="J159" s="284">
        <f>COUNTIFS(ローデータ!$B$12:$B$1011,1,ローデータ!$G$12:$G$1011,$G$4,ローデータ!$I$12:$I$1011,$C$14,ローデータ!$K$12:$K$1011,J157)</f>
        <v>6</v>
      </c>
      <c r="K159" s="286"/>
      <c r="L159" s="285"/>
      <c r="M159" s="45">
        <f t="shared" ref="M159:M171" si="16">SUM(F159:L159)</f>
        <v>15</v>
      </c>
    </row>
    <row r="160" spans="1:16" ht="14.1" customHeight="1" x14ac:dyDescent="0.15">
      <c r="A160" s="371"/>
      <c r="B160" s="376" t="s">
        <v>86</v>
      </c>
      <c r="C160" s="132">
        <v>1</v>
      </c>
      <c r="D160" s="368" t="s">
        <v>75</v>
      </c>
      <c r="E160" s="369"/>
      <c r="F160" s="284">
        <f>COUNTIFS(ローデータ!$B$12:$B$1011,1,ローデータ!$G$12:$G$1011,$G$4,ローデータ!$I$12:$I$1011,$B$14,ローデータ!$J$12:$J$1011,C160,ローデータ!$K$12:$K$1011,$F$157)</f>
        <v>0</v>
      </c>
      <c r="G160" s="285"/>
      <c r="H160" s="284">
        <f>COUNTIFS(ローデータ!$B$12:$B$1011,1,ローデータ!$G$12:$G$1011,$G$4,ローデータ!$I$12:$I$1011,$B$14,ローデータ!$J$12:$J$1011,C160,ローデータ!$K$12:$K$1011,$H$157)</f>
        <v>0</v>
      </c>
      <c r="I160" s="285"/>
      <c r="J160" s="284">
        <f>COUNTIFS(ローデータ!$B$12:$B$1011,1,ローデータ!$G$12:$G$1011,$G$4,ローデータ!$I$12:$I$1011,$B$14,ローデータ!$J$12:$J$1011,C160,ローデータ!$K$12:$K$1011,$J$157)</f>
        <v>0</v>
      </c>
      <c r="K160" s="286"/>
      <c r="L160" s="285"/>
      <c r="M160" s="45">
        <f t="shared" si="16"/>
        <v>0</v>
      </c>
      <c r="N160" s="9"/>
    </row>
    <row r="161" spans="1:19" ht="14.1" customHeight="1" x14ac:dyDescent="0.15">
      <c r="A161" s="371"/>
      <c r="B161" s="377"/>
      <c r="C161" s="132">
        <v>2</v>
      </c>
      <c r="D161" s="368" t="s">
        <v>76</v>
      </c>
      <c r="E161" s="369"/>
      <c r="F161" s="284">
        <f>COUNTIFS(ローデータ!$B$12:$B$1011,1,ローデータ!$G$12:$G$1011,$G$4,ローデータ!$I$12:$I$1011,$B$14,ローデータ!$J$12:$J$1011,C161,ローデータ!$K$12:$K$1011,$F$157)</f>
        <v>0</v>
      </c>
      <c r="G161" s="285"/>
      <c r="H161" s="284">
        <f>COUNTIFS(ローデータ!$B$12:$B$1011,1,ローデータ!$G$12:$G$1011,$G$4,ローデータ!$I$12:$I$1011,$B$14,ローデータ!$J$12:$J$1011,C161,ローデータ!$K$12:$K$1011,$H$157)</f>
        <v>0</v>
      </c>
      <c r="I161" s="285"/>
      <c r="J161" s="284">
        <f>COUNTIFS(ローデータ!$B$12:$B$1011,1,ローデータ!$G$12:$G$1011,$G$4,ローデータ!$I$12:$I$1011,$B$14,ローデータ!$J$12:$J$1011,C161,ローデータ!$K$12:$K$1011,$J$157)</f>
        <v>0</v>
      </c>
      <c r="K161" s="286"/>
      <c r="L161" s="285"/>
      <c r="M161" s="45">
        <f t="shared" si="16"/>
        <v>0</v>
      </c>
    </row>
    <row r="162" spans="1:19" ht="14.1" customHeight="1" x14ac:dyDescent="0.15">
      <c r="A162" s="371"/>
      <c r="B162" s="377"/>
      <c r="C162" s="132">
        <v>3</v>
      </c>
      <c r="D162" s="368" t="s">
        <v>77</v>
      </c>
      <c r="E162" s="369"/>
      <c r="F162" s="284">
        <f>COUNTIFS(ローデータ!$B$12:$B$1011,1,ローデータ!$G$12:$G$1011,$G$4,ローデータ!$I$12:$I$1011,$B$14,ローデータ!$J$12:$J$1011,C162,ローデータ!$K$12:$K$1011,$F$157)</f>
        <v>0</v>
      </c>
      <c r="G162" s="285"/>
      <c r="H162" s="284">
        <f>COUNTIFS(ローデータ!$B$12:$B$1011,1,ローデータ!$G$12:$G$1011,$G$4,ローデータ!$I$12:$I$1011,$B$14,ローデータ!$J$12:$J$1011,C162,ローデータ!$K$12:$K$1011,$H$157)</f>
        <v>0</v>
      </c>
      <c r="I162" s="285"/>
      <c r="J162" s="284">
        <f>COUNTIFS(ローデータ!$B$12:$B$1011,1,ローデータ!$G$12:$G$1011,$G$4,ローデータ!$I$12:$I$1011,$B$14,ローデータ!$J$12:$J$1011,C162,ローデータ!$K$12:$K$1011,$J$157)</f>
        <v>0</v>
      </c>
      <c r="K162" s="286"/>
      <c r="L162" s="285"/>
      <c r="M162" s="45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1"/>
      <c r="B163" s="377"/>
      <c r="C163" s="132">
        <v>4</v>
      </c>
      <c r="D163" s="368" t="s">
        <v>110</v>
      </c>
      <c r="E163" s="369"/>
      <c r="F163" s="284">
        <f>COUNTIFS(ローデータ!$B$12:$B$1011,1,ローデータ!$G$12:$G$1011,$G$4,ローデータ!$I$12:$I$1011,$B$14,ローデータ!$J$12:$J$1011,C163,ローデータ!$K$12:$K$1011,$F$157)</f>
        <v>0</v>
      </c>
      <c r="G163" s="285"/>
      <c r="H163" s="284">
        <f>COUNTIFS(ローデータ!$B$12:$B$1011,1,ローデータ!$G$12:$G$1011,$G$4,ローデータ!$I$12:$I$1011,$B$14,ローデータ!$J$12:$J$1011,C163,ローデータ!$K$12:$K$1011,$H$157)</f>
        <v>0</v>
      </c>
      <c r="I163" s="285"/>
      <c r="J163" s="284">
        <f>COUNTIFS(ローデータ!$B$12:$B$1011,1,ローデータ!$G$12:$G$1011,$G$4,ローデータ!$I$12:$I$1011,$B$14,ローデータ!$J$12:$J$1011,C163,ローデータ!$K$12:$K$1011,$J$157)</f>
        <v>0</v>
      </c>
      <c r="K163" s="286"/>
      <c r="L163" s="285"/>
      <c r="M163" s="45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1"/>
      <c r="B164" s="377"/>
      <c r="C164" s="132">
        <v>5</v>
      </c>
      <c r="D164" s="368" t="s">
        <v>78</v>
      </c>
      <c r="E164" s="369"/>
      <c r="F164" s="284">
        <f>COUNTIFS(ローデータ!$B$12:$B$1011,1,ローデータ!$G$12:$G$1011,$G$4,ローデータ!$I$12:$I$1011,$B$14,ローデータ!$J$12:$J$1011,C164,ローデータ!$K$12:$K$1011,$F$157)</f>
        <v>0</v>
      </c>
      <c r="G164" s="285"/>
      <c r="H164" s="284">
        <f>COUNTIFS(ローデータ!$B$12:$B$1011,1,ローデータ!$G$12:$G$1011,$G$4,ローデータ!$I$12:$I$1011,$B$14,ローデータ!$J$12:$J$1011,C164,ローデータ!$K$12:$K$1011,$H$157)</f>
        <v>0</v>
      </c>
      <c r="I164" s="285"/>
      <c r="J164" s="284">
        <f>COUNTIFS(ローデータ!$B$12:$B$1011,1,ローデータ!$G$12:$G$1011,$G$4,ローデータ!$I$12:$I$1011,$B$14,ローデータ!$J$12:$J$1011,C164,ローデータ!$K$12:$K$1011,$J$157)</f>
        <v>0</v>
      </c>
      <c r="K164" s="286"/>
      <c r="L164" s="285"/>
      <c r="M164" s="45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1"/>
      <c r="B165" s="377"/>
      <c r="C165" s="132">
        <v>6</v>
      </c>
      <c r="D165" s="368" t="s">
        <v>79</v>
      </c>
      <c r="E165" s="369"/>
      <c r="F165" s="284">
        <f>COUNTIFS(ローデータ!$B$12:$B$1011,1,ローデータ!$G$12:$G$1011,$G$4,ローデータ!$I$12:$I$1011,$B$14,ローデータ!$J$12:$J$1011,C165,ローデータ!$K$12:$K$1011,$F$157)</f>
        <v>0</v>
      </c>
      <c r="G165" s="285"/>
      <c r="H165" s="284">
        <f>COUNTIFS(ローデータ!$B$12:$B$1011,1,ローデータ!$G$12:$G$1011,$G$4,ローデータ!$I$12:$I$1011,$B$14,ローデータ!$J$12:$J$1011,C165,ローデータ!$K$12:$K$1011,$H$157)</f>
        <v>0</v>
      </c>
      <c r="I165" s="285"/>
      <c r="J165" s="284">
        <f>COUNTIFS(ローデータ!$B$12:$B$1011,1,ローデータ!$G$12:$G$1011,$G$4,ローデータ!$I$12:$I$1011,$B$14,ローデータ!$J$12:$J$1011,C165,ローデータ!$K$12:$K$1011,$J$157)</f>
        <v>0</v>
      </c>
      <c r="K165" s="286"/>
      <c r="L165" s="285"/>
      <c r="M165" s="45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1"/>
      <c r="B166" s="377"/>
      <c r="C166" s="132">
        <v>7</v>
      </c>
      <c r="D166" s="368" t="s">
        <v>80</v>
      </c>
      <c r="E166" s="369"/>
      <c r="F166" s="284">
        <f>COUNTIFS(ローデータ!$B$12:$B$1011,1,ローデータ!$G$12:$G$1011,$G$4,ローデータ!$I$12:$I$1011,$B$14,ローデータ!$J$12:$J$1011,C166,ローデータ!$K$12:$K$1011,$F$157)</f>
        <v>0</v>
      </c>
      <c r="G166" s="285"/>
      <c r="H166" s="284">
        <f>COUNTIFS(ローデータ!$B$12:$B$1011,1,ローデータ!$G$12:$G$1011,$G$4,ローデータ!$I$12:$I$1011,$B$14,ローデータ!$J$12:$J$1011,C166,ローデータ!$K$12:$K$1011,$H$157)</f>
        <v>0</v>
      </c>
      <c r="I166" s="285"/>
      <c r="J166" s="284">
        <f>COUNTIFS(ローデータ!$B$12:$B$1011,1,ローデータ!$G$12:$G$1011,$G$4,ローデータ!$I$12:$I$1011,$B$14,ローデータ!$J$12:$J$1011,C166,ローデータ!$K$12:$K$1011,$J$157)</f>
        <v>0</v>
      </c>
      <c r="K166" s="286"/>
      <c r="L166" s="285"/>
      <c r="M166" s="45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1"/>
      <c r="B167" s="377"/>
      <c r="C167" s="132">
        <v>8</v>
      </c>
      <c r="D167" s="368" t="s">
        <v>81</v>
      </c>
      <c r="E167" s="369"/>
      <c r="F167" s="284">
        <f>COUNTIFS(ローデータ!$B$12:$B$1011,1,ローデータ!$G$12:$G$1011,$G$4,ローデータ!$I$12:$I$1011,$B$14,ローデータ!$J$12:$J$1011,C167,ローデータ!$K$12:$K$1011,$F$157)</f>
        <v>0</v>
      </c>
      <c r="G167" s="285"/>
      <c r="H167" s="284">
        <f>COUNTIFS(ローデータ!$B$12:$B$1011,1,ローデータ!$G$12:$G$1011,$G$4,ローデータ!$I$12:$I$1011,$B$14,ローデータ!$J$12:$J$1011,C167,ローデータ!$K$12:$K$1011,$H$157)</f>
        <v>0</v>
      </c>
      <c r="I167" s="285"/>
      <c r="J167" s="284">
        <f>COUNTIFS(ローデータ!$B$12:$B$1011,1,ローデータ!$G$12:$G$1011,$G$4,ローデータ!$I$12:$I$1011,$B$14,ローデータ!$J$12:$J$1011,C167,ローデータ!$K$12:$K$1011,$J$157)</f>
        <v>0</v>
      </c>
      <c r="K167" s="286"/>
      <c r="L167" s="285"/>
      <c r="M167" s="45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1"/>
      <c r="B168" s="377"/>
      <c r="C168" s="132">
        <v>9</v>
      </c>
      <c r="D168" s="368" t="s">
        <v>82</v>
      </c>
      <c r="E168" s="369"/>
      <c r="F168" s="284">
        <f>COUNTIFS(ローデータ!$B$12:$B$1011,1,ローデータ!$G$12:$G$1011,$G$4,ローデータ!$I$12:$I$1011,$B$14,ローデータ!$J$12:$J$1011,C168,ローデータ!$K$12:$K$1011,$F$157)</f>
        <v>0</v>
      </c>
      <c r="G168" s="285"/>
      <c r="H168" s="284">
        <f>COUNTIFS(ローデータ!$B$12:$B$1011,1,ローデータ!$G$12:$G$1011,$G$4,ローデータ!$I$12:$I$1011,$B$14,ローデータ!$J$12:$J$1011,C168,ローデータ!$K$12:$K$1011,$H$157)</f>
        <v>0</v>
      </c>
      <c r="I168" s="285"/>
      <c r="J168" s="284">
        <f>COUNTIFS(ローデータ!$B$12:$B$1011,1,ローデータ!$G$12:$G$1011,$G$4,ローデータ!$I$12:$I$1011,$B$14,ローデータ!$J$12:$J$1011,C168,ローデータ!$K$12:$K$1011,$J$157)</f>
        <v>0</v>
      </c>
      <c r="K168" s="286"/>
      <c r="L168" s="285"/>
      <c r="M168" s="45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1"/>
      <c r="B169" s="377"/>
      <c r="C169" s="132">
        <v>10</v>
      </c>
      <c r="D169" s="368" t="s">
        <v>111</v>
      </c>
      <c r="E169" s="369"/>
      <c r="F169" s="284">
        <f>COUNTIFS(ローデータ!$B$12:$B$1011,1,ローデータ!$G$12:$G$1011,$G$4,ローデータ!$I$12:$I$1011,$B$14,ローデータ!$J$12:$J$1011,C169,ローデータ!$K$12:$K$1011,$F$157)</f>
        <v>0</v>
      </c>
      <c r="G169" s="285"/>
      <c r="H169" s="284">
        <f>COUNTIFS(ローデータ!$B$12:$B$1011,1,ローデータ!$G$12:$G$1011,$G$4,ローデータ!$I$12:$I$1011,$B$14,ローデータ!$J$12:$J$1011,C169,ローデータ!$K$12:$K$1011,$H$157)</f>
        <v>0</v>
      </c>
      <c r="I169" s="285"/>
      <c r="J169" s="284">
        <f>COUNTIFS(ローデータ!$B$12:$B$1011,1,ローデータ!$G$12:$G$1011,$G$4,ローデータ!$I$12:$I$1011,$B$14,ローデータ!$J$12:$J$1011,C169,ローデータ!$K$12:$K$1011,$J$157)</f>
        <v>0</v>
      </c>
      <c r="K169" s="286"/>
      <c r="L169" s="285"/>
      <c r="M169" s="45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2"/>
      <c r="B170" s="378"/>
      <c r="C170" s="132">
        <v>11</v>
      </c>
      <c r="D170" s="368" t="s">
        <v>83</v>
      </c>
      <c r="E170" s="369"/>
      <c r="F170" s="284">
        <f>COUNTIFS(ローデータ!$B$12:$B$1011,1,ローデータ!$G$12:$G$1011,$G$4,ローデータ!$I$12:$I$1011,$B$14,ローデータ!$J$12:$J$1011,C170,ローデータ!$K$12:$K$1011,$F$157)</f>
        <v>0</v>
      </c>
      <c r="G170" s="285"/>
      <c r="H170" s="284">
        <f>COUNTIFS(ローデータ!$B$12:$B$1011,1,ローデータ!$G$12:$G$1011,$G$4,ローデータ!$I$12:$I$1011,$B$14,ローデータ!$J$12:$J$1011,C170,ローデータ!$K$12:$K$1011,$H$157)</f>
        <v>0</v>
      </c>
      <c r="I170" s="285"/>
      <c r="J170" s="284">
        <f>COUNTIFS(ローデータ!$B$12:$B$1011,1,ローデータ!$G$12:$G$1011,$G$4,ローデータ!$I$12:$I$1011,$B$14,ローデータ!$J$12:$J$1011,C170,ローデータ!$K$12:$K$1011,$J$157)</f>
        <v>0</v>
      </c>
      <c r="K170" s="286"/>
      <c r="L170" s="285"/>
      <c r="M170" s="45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3" t="s">
        <v>50</v>
      </c>
      <c r="B171" s="374"/>
      <c r="C171" s="374"/>
      <c r="D171" s="374"/>
      <c r="E171" s="375"/>
      <c r="F171" s="284">
        <f>SUM(F159:G170)</f>
        <v>5</v>
      </c>
      <c r="G171" s="285"/>
      <c r="H171" s="284">
        <f>SUM(H159:I170)</f>
        <v>4</v>
      </c>
      <c r="I171" s="285"/>
      <c r="J171" s="284">
        <f>SUM(J159:L170)</f>
        <v>6</v>
      </c>
      <c r="K171" s="286"/>
      <c r="L171" s="285"/>
      <c r="M171" s="45">
        <f t="shared" si="16"/>
        <v>15</v>
      </c>
      <c r="P171" s="9"/>
      <c r="Q171" s="9"/>
      <c r="R171" s="9"/>
      <c r="S171" s="9"/>
    </row>
    <row r="172" spans="1:19" ht="14.1" customHeight="1" x14ac:dyDescent="0.15">
      <c r="A172" s="13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3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39" t="s">
        <v>184</v>
      </c>
      <c r="B174" s="38" t="s">
        <v>112</v>
      </c>
      <c r="C174" s="13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08"/>
      <c r="B175" s="362"/>
      <c r="C175" s="362"/>
      <c r="D175" s="362"/>
      <c r="E175" s="309"/>
      <c r="F175" s="317" t="s">
        <v>112</v>
      </c>
      <c r="G175" s="317"/>
      <c r="H175" s="317"/>
      <c r="I175" s="317"/>
      <c r="J175" s="317"/>
      <c r="K175" s="365" t="s">
        <v>50</v>
      </c>
      <c r="L175" s="9"/>
      <c r="M175" s="9"/>
    </row>
    <row r="176" spans="1:19" ht="14.1" customHeight="1" x14ac:dyDescent="0.15">
      <c r="A176" s="310"/>
      <c r="B176" s="363"/>
      <c r="C176" s="363"/>
      <c r="D176" s="363"/>
      <c r="E176" s="311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66"/>
      <c r="L176" s="9"/>
      <c r="M176" s="9"/>
    </row>
    <row r="177" spans="1:13" ht="14.1" customHeight="1" x14ac:dyDescent="0.15">
      <c r="A177" s="310"/>
      <c r="B177" s="363"/>
      <c r="C177" s="363"/>
      <c r="D177" s="363"/>
      <c r="E177" s="311"/>
      <c r="F177" s="243" t="s">
        <v>65</v>
      </c>
      <c r="G177" s="243" t="s">
        <v>66</v>
      </c>
      <c r="H177" s="273" t="s">
        <v>101</v>
      </c>
      <c r="I177" s="275" t="s">
        <v>102</v>
      </c>
      <c r="J177" s="343" t="s">
        <v>103</v>
      </c>
      <c r="K177" s="366"/>
      <c r="L177" s="9"/>
      <c r="M177" s="9"/>
    </row>
    <row r="178" spans="1:13" ht="14.1" customHeight="1" x14ac:dyDescent="0.15">
      <c r="A178" s="312"/>
      <c r="B178" s="364"/>
      <c r="C178" s="364"/>
      <c r="D178" s="364"/>
      <c r="E178" s="313"/>
      <c r="F178" s="244"/>
      <c r="G178" s="244"/>
      <c r="H178" s="341"/>
      <c r="I178" s="342"/>
      <c r="J178" s="244"/>
      <c r="K178" s="367"/>
      <c r="L178" s="9"/>
      <c r="M178" s="9"/>
    </row>
    <row r="179" spans="1:13" ht="14.1" customHeight="1" x14ac:dyDescent="0.15">
      <c r="A179" s="370" t="s">
        <v>73</v>
      </c>
      <c r="B179" s="104" t="s">
        <v>85</v>
      </c>
      <c r="C179" s="344" t="s">
        <v>87</v>
      </c>
      <c r="D179" s="379"/>
      <c r="E179" s="345"/>
      <c r="F179" s="45">
        <f>COUNTIFS(ローデータ!$B$12:$B$1011,1,ローデータ!$G$12:$G$1011,$G$4,ローデータ!$I$12:$I$1011,$C$14,ローデータ!$K$12:$K$1011,$B$21,ローデータ!$L$12:$L$1011,F176)</f>
        <v>5</v>
      </c>
      <c r="G179" s="45">
        <f>COUNTIFS(ローデータ!$B$12:$B$1011,1,ローデータ!$G$12:$G$1011,$G$4,ローデータ!$I$12:$I$1011,$C$14,ローデータ!$K$12:$K$1011,$B$21,ローデータ!$L$12:$L$1011,G176)</f>
        <v>0</v>
      </c>
      <c r="H179" s="45">
        <f>COUNTIFS(ローデータ!$B$12:$B$1011,1,ローデータ!$G$12:$G$1011,$G$4,ローデータ!$I$12:$I$1011,$C$14,ローデータ!$K$12:$K$1011,$B$21,ローデータ!$L$12:$L$1011,H176)</f>
        <v>0</v>
      </c>
      <c r="I179" s="45">
        <f>COUNTIFS(ローデータ!$B$12:$B$1011,1,ローデータ!$G$12:$G$1011,$G$4,ローデータ!$I$12:$I$1011,$C$14,ローデータ!$K$12:$K$1011,$B$21,ローデータ!$L$12:$L$1011,I176)</f>
        <v>0</v>
      </c>
      <c r="J179" s="45">
        <f>COUNTIFS(ローデータ!$B$12:$B$1011,1,ローデータ!$G$12:$G$1011,$G$4,ローデータ!$I$12:$I$1011,$C$14,ローデータ!$K$12:$K$1011,$B$21,ローデータ!$L$12:$L$1011,J176)</f>
        <v>0</v>
      </c>
      <c r="K179" s="94">
        <f t="shared" ref="K179:K191" si="17">SUM(F179:J179)</f>
        <v>5</v>
      </c>
      <c r="L179" s="9"/>
    </row>
    <row r="180" spans="1:13" ht="14.1" customHeight="1" x14ac:dyDescent="0.15">
      <c r="A180" s="371"/>
      <c r="B180" s="376" t="s">
        <v>86</v>
      </c>
      <c r="C180" s="132">
        <v>1</v>
      </c>
      <c r="D180" s="368" t="s">
        <v>75</v>
      </c>
      <c r="E180" s="369"/>
      <c r="F180" s="45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45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45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45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45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94">
        <f t="shared" si="17"/>
        <v>0</v>
      </c>
      <c r="L180" s="9"/>
    </row>
    <row r="181" spans="1:13" ht="14.1" customHeight="1" x14ac:dyDescent="0.15">
      <c r="A181" s="371"/>
      <c r="B181" s="377"/>
      <c r="C181" s="132">
        <v>2</v>
      </c>
      <c r="D181" s="368" t="s">
        <v>76</v>
      </c>
      <c r="E181" s="369"/>
      <c r="F181" s="45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45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45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45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45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94">
        <f t="shared" si="17"/>
        <v>0</v>
      </c>
      <c r="L181" s="9"/>
    </row>
    <row r="182" spans="1:13" ht="14.1" customHeight="1" x14ac:dyDescent="0.15">
      <c r="A182" s="371"/>
      <c r="B182" s="377"/>
      <c r="C182" s="132">
        <v>3</v>
      </c>
      <c r="D182" s="368" t="s">
        <v>77</v>
      </c>
      <c r="E182" s="369"/>
      <c r="F182" s="45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45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45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45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45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94">
        <f t="shared" si="17"/>
        <v>0</v>
      </c>
      <c r="L182" s="9"/>
    </row>
    <row r="183" spans="1:13" ht="14.1" customHeight="1" x14ac:dyDescent="0.15">
      <c r="A183" s="371"/>
      <c r="B183" s="377"/>
      <c r="C183" s="132">
        <v>4</v>
      </c>
      <c r="D183" s="368" t="s">
        <v>110</v>
      </c>
      <c r="E183" s="369"/>
      <c r="F183" s="45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45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45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45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45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94">
        <f t="shared" si="17"/>
        <v>0</v>
      </c>
      <c r="L183" s="9"/>
    </row>
    <row r="184" spans="1:13" ht="14.1" customHeight="1" x14ac:dyDescent="0.15">
      <c r="A184" s="371"/>
      <c r="B184" s="377"/>
      <c r="C184" s="132">
        <v>5</v>
      </c>
      <c r="D184" s="368" t="s">
        <v>78</v>
      </c>
      <c r="E184" s="369"/>
      <c r="F184" s="45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45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45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45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45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94">
        <f t="shared" si="17"/>
        <v>0</v>
      </c>
      <c r="L184" s="9"/>
    </row>
    <row r="185" spans="1:13" ht="14.1" customHeight="1" x14ac:dyDescent="0.15">
      <c r="A185" s="371"/>
      <c r="B185" s="377"/>
      <c r="C185" s="132">
        <v>6</v>
      </c>
      <c r="D185" s="368" t="s">
        <v>79</v>
      </c>
      <c r="E185" s="369"/>
      <c r="F185" s="45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45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45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45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45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94">
        <f t="shared" si="17"/>
        <v>0</v>
      </c>
      <c r="L185" s="9"/>
    </row>
    <row r="186" spans="1:13" ht="14.1" customHeight="1" x14ac:dyDescent="0.15">
      <c r="A186" s="371"/>
      <c r="B186" s="377"/>
      <c r="C186" s="132">
        <v>7</v>
      </c>
      <c r="D186" s="368" t="s">
        <v>80</v>
      </c>
      <c r="E186" s="369"/>
      <c r="F186" s="45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45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45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45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45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94">
        <f t="shared" si="17"/>
        <v>0</v>
      </c>
      <c r="L186" s="9"/>
    </row>
    <row r="187" spans="1:13" ht="14.1" customHeight="1" x14ac:dyDescent="0.15">
      <c r="A187" s="371"/>
      <c r="B187" s="377"/>
      <c r="C187" s="132">
        <v>8</v>
      </c>
      <c r="D187" s="368" t="s">
        <v>81</v>
      </c>
      <c r="E187" s="369"/>
      <c r="F187" s="45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45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45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45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45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94">
        <f t="shared" si="17"/>
        <v>0</v>
      </c>
      <c r="L187" s="9"/>
    </row>
    <row r="188" spans="1:13" ht="14.1" customHeight="1" x14ac:dyDescent="0.15">
      <c r="A188" s="371"/>
      <c r="B188" s="377"/>
      <c r="C188" s="132">
        <v>9</v>
      </c>
      <c r="D188" s="368" t="s">
        <v>82</v>
      </c>
      <c r="E188" s="369"/>
      <c r="F188" s="45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45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45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45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45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94">
        <f t="shared" si="17"/>
        <v>0</v>
      </c>
      <c r="L188" s="9"/>
    </row>
    <row r="189" spans="1:13" ht="14.1" customHeight="1" x14ac:dyDescent="0.15">
      <c r="A189" s="371"/>
      <c r="B189" s="377"/>
      <c r="C189" s="132">
        <v>10</v>
      </c>
      <c r="D189" s="368" t="s">
        <v>111</v>
      </c>
      <c r="E189" s="369"/>
      <c r="F189" s="45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45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45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45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45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94">
        <f t="shared" si="17"/>
        <v>0</v>
      </c>
      <c r="L189" s="9"/>
    </row>
    <row r="190" spans="1:13" ht="14.1" customHeight="1" x14ac:dyDescent="0.15">
      <c r="A190" s="372"/>
      <c r="B190" s="378"/>
      <c r="C190" s="132">
        <v>11</v>
      </c>
      <c r="D190" s="368" t="s">
        <v>83</v>
      </c>
      <c r="E190" s="369"/>
      <c r="F190" s="45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45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45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45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45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94">
        <f t="shared" si="17"/>
        <v>0</v>
      </c>
      <c r="L190" s="9"/>
    </row>
    <row r="191" spans="1:13" ht="14.1" customHeight="1" x14ac:dyDescent="0.15">
      <c r="A191" s="373" t="s">
        <v>50</v>
      </c>
      <c r="B191" s="374"/>
      <c r="C191" s="374"/>
      <c r="D191" s="374"/>
      <c r="E191" s="375"/>
      <c r="F191" s="45">
        <f>SUM(F179:F190)</f>
        <v>5</v>
      </c>
      <c r="G191" s="45">
        <f>SUM(G179:G190)</f>
        <v>0</v>
      </c>
      <c r="H191" s="45">
        <f>SUM(H179:H190)</f>
        <v>0</v>
      </c>
      <c r="I191" s="45">
        <f>SUM(I179:I190)</f>
        <v>0</v>
      </c>
      <c r="J191" s="45">
        <f>SUM(J179:J190)</f>
        <v>0</v>
      </c>
      <c r="K191" s="94">
        <f t="shared" si="17"/>
        <v>5</v>
      </c>
      <c r="L191" s="9"/>
    </row>
    <row r="192" spans="1:13" ht="14.1" customHeight="1" x14ac:dyDescent="0.15">
      <c r="A192" s="138"/>
      <c r="B192" s="138"/>
      <c r="C192" s="138"/>
      <c r="D192" s="138"/>
      <c r="E192" s="13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39" t="s">
        <v>185</v>
      </c>
      <c r="B193" s="38" t="s">
        <v>165</v>
      </c>
      <c r="C193" s="13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0"/>
      <c r="B194" s="380"/>
      <c r="C194" s="380"/>
      <c r="D194" s="380"/>
      <c r="E194" s="331"/>
      <c r="F194" s="236" t="s">
        <v>113</v>
      </c>
      <c r="G194" s="236"/>
      <c r="H194" s="236"/>
      <c r="I194" s="236"/>
      <c r="J194" s="237"/>
      <c r="K194" s="383" t="s">
        <v>50</v>
      </c>
      <c r="L194" s="9"/>
      <c r="M194" s="9"/>
    </row>
    <row r="195" spans="1:18" ht="14.1" customHeight="1" x14ac:dyDescent="0.15">
      <c r="A195" s="332"/>
      <c r="B195" s="381"/>
      <c r="C195" s="381"/>
      <c r="D195" s="381"/>
      <c r="E195" s="333"/>
      <c r="F195" s="386" t="s">
        <v>96</v>
      </c>
      <c r="G195" s="337" t="s">
        <v>97</v>
      </c>
      <c r="H195" s="338" t="s">
        <v>98</v>
      </c>
      <c r="I195" s="337" t="s">
        <v>99</v>
      </c>
      <c r="J195" s="338" t="s">
        <v>100</v>
      </c>
      <c r="K195" s="384"/>
      <c r="L195" s="9"/>
      <c r="M195" s="9"/>
    </row>
    <row r="196" spans="1:18" ht="14.1" customHeight="1" x14ac:dyDescent="0.15">
      <c r="A196" s="332"/>
      <c r="B196" s="381"/>
      <c r="C196" s="381"/>
      <c r="D196" s="381"/>
      <c r="E196" s="333"/>
      <c r="F196" s="387"/>
      <c r="G196" s="212"/>
      <c r="H196" s="214"/>
      <c r="I196" s="212"/>
      <c r="J196" s="214"/>
      <c r="K196" s="384"/>
      <c r="L196" s="9"/>
      <c r="M196" s="9"/>
    </row>
    <row r="197" spans="1:18" ht="14.1" customHeight="1" x14ac:dyDescent="0.15">
      <c r="A197" s="334"/>
      <c r="B197" s="382"/>
      <c r="C197" s="382"/>
      <c r="D197" s="382"/>
      <c r="E197" s="335"/>
      <c r="F197" s="388"/>
      <c r="G197" s="213"/>
      <c r="H197" s="215"/>
      <c r="I197" s="213"/>
      <c r="J197" s="215"/>
      <c r="K197" s="385"/>
      <c r="L197" s="9"/>
      <c r="M197" s="9"/>
    </row>
    <row r="198" spans="1:18" ht="14.1" customHeight="1" x14ac:dyDescent="0.15">
      <c r="A198" s="370" t="s">
        <v>73</v>
      </c>
      <c r="B198" s="104" t="s">
        <v>85</v>
      </c>
      <c r="C198" s="344" t="s">
        <v>87</v>
      </c>
      <c r="D198" s="379"/>
      <c r="E198" s="345"/>
      <c r="F198" s="77">
        <f>SUMIFS(ローデータ!M12:M1011,ローデータ!$B$12:$B$1011,1,ローデータ!$G$12:$G$1011,$G$4,ローデータ!$I$12:$I$1011,$C$14,ローデータ!$K$12:$K$1011,$B$21)</f>
        <v>1</v>
      </c>
      <c r="G198" s="77">
        <f>SUMIFS(ローデータ!N12:N1011,ローデータ!$B$12:$B$1011,1,ローデータ!$G$12:$G$1011,$G$4,ローデータ!$I$12:$I$1011,$C$14,ローデータ!$K$12:$K$1011,$B$21)</f>
        <v>4</v>
      </c>
      <c r="H198" s="77">
        <f>SUMIFS(ローデータ!O12:O1011,ローデータ!$B$12:$B$1011,1,ローデータ!$G$12:$G$1011,$G$4,ローデータ!$I$12:$I$1011,$C$14,ローデータ!$K$12:$K$1011,$B$21)</f>
        <v>0</v>
      </c>
      <c r="I198" s="77">
        <f>SUMIFS(ローデータ!P12:P1011,ローデータ!$B$12:$B$1011,1,ローデータ!$G$12:$G$1011,$G$4,ローデータ!$I$12:$I$1011,$C$14,ローデータ!$K$12:$K$1011,$B$21)</f>
        <v>0</v>
      </c>
      <c r="J198" s="77">
        <f>SUMIFS(ローデータ!Q12:Q1011,ローデータ!$B$12:$B$1011,1,ローデータ!$G$12:$G$1011,$G$4,ローデータ!$I$12:$I$1011,$C$14,ローデータ!$K$12:$K$1011,$B$21)</f>
        <v>0</v>
      </c>
      <c r="K198" s="105">
        <f>SUM(F198:J198)</f>
        <v>5</v>
      </c>
      <c r="L198" s="9"/>
    </row>
    <row r="199" spans="1:18" ht="14.1" customHeight="1" x14ac:dyDescent="0.15">
      <c r="A199" s="371"/>
      <c r="B199" s="376" t="s">
        <v>86</v>
      </c>
      <c r="C199" s="132">
        <v>1</v>
      </c>
      <c r="D199" s="368" t="s">
        <v>75</v>
      </c>
      <c r="E199" s="369"/>
      <c r="F199" s="82">
        <f>SUMIFS(ローデータ!$M$12:$M$1011,ローデータ!$B$12:$B$1011,1,ローデータ!$G$12:$G$1011,$G$4,ローデータ!$I$12:$I$1011,$B$14,ローデータ!$J$12:$J$1011,C199,ローデータ!$K$12:$K$1011,$B$21)</f>
        <v>0</v>
      </c>
      <c r="G199" s="45">
        <f>SUMIFS(ローデータ!$N$12:$N$1011,ローデータ!$B$12:$B$1011,1,ローデータ!$G$12:$G$1011,$G$4,ローデータ!$I$12:$I$1011,$B$14,ローデータ!$J$12:$J$1011,C199,ローデータ!$K$12:$K$1011,$B$21)</f>
        <v>0</v>
      </c>
      <c r="H199" s="45">
        <f>SUMIFS(ローデータ!$O$12:$O$1011,ローデータ!$B$12:$B$1011,1,ローデータ!$G$12:$G$1011,$G$4,ローデータ!$I$12:$I$1011,$B$14,ローデータ!$J$12:$J$1011,C199,ローデータ!$K$12:$K$1011,$B$21)</f>
        <v>0</v>
      </c>
      <c r="I199" s="45">
        <f>SUMIFS(ローデータ!$P$12:$P$1011,ローデータ!$B$12:$B$1011,1,ローデータ!$G$12:$G$1011,$G$4,ローデータ!$I$12:$I$1011,$B$14,ローデータ!$J$12:$J$1011,C199,ローデータ!$K$12:$K$1011,$B$21)</f>
        <v>0</v>
      </c>
      <c r="J199" s="45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05">
        <f t="shared" ref="K199:K210" si="18">SUM(F199:J199)</f>
        <v>0</v>
      </c>
      <c r="L199" s="9"/>
    </row>
    <row r="200" spans="1:18" ht="14.1" customHeight="1" x14ac:dyDescent="0.15">
      <c r="A200" s="371"/>
      <c r="B200" s="377"/>
      <c r="C200" s="132">
        <v>2</v>
      </c>
      <c r="D200" s="368" t="s">
        <v>76</v>
      </c>
      <c r="E200" s="369"/>
      <c r="F200" s="82">
        <f>SUMIFS(ローデータ!$M$12:$M$1011,ローデータ!$B$12:$B$1011,1,ローデータ!$G$12:$G$1011,$G$4,ローデータ!$I$12:$I$1011,$B$14,ローデータ!$J$12:$J$1011,C200,ローデータ!$K$12:$K$1011,$B$21)</f>
        <v>0</v>
      </c>
      <c r="G200" s="45">
        <f>SUMIFS(ローデータ!$N$12:$N$1011,ローデータ!$B$12:$B$1011,1,ローデータ!$G$12:$G$1011,$G$4,ローデータ!$I$12:$I$1011,$B$14,ローデータ!$J$12:$J$1011,C200,ローデータ!$K$12:$K$1011,$B$21)</f>
        <v>0</v>
      </c>
      <c r="H200" s="45">
        <f>SUMIFS(ローデータ!$O$12:$O$1011,ローデータ!$B$12:$B$1011,1,ローデータ!$G$12:$G$1011,$G$4,ローデータ!$I$12:$I$1011,$B$14,ローデータ!$J$12:$J$1011,C200,ローデータ!$K$12:$K$1011,$B$21)</f>
        <v>0</v>
      </c>
      <c r="I200" s="45">
        <f>SUMIFS(ローデータ!$P$12:$P$1011,ローデータ!$B$12:$B$1011,1,ローデータ!$G$12:$G$1011,$G$4,ローデータ!$I$12:$I$1011,$B$14,ローデータ!$J$12:$J$1011,C200,ローデータ!$K$12:$K$1011,$B$21)</f>
        <v>0</v>
      </c>
      <c r="J200" s="45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05">
        <f t="shared" si="18"/>
        <v>0</v>
      </c>
      <c r="L200" s="9"/>
    </row>
    <row r="201" spans="1:18" ht="14.1" customHeight="1" x14ac:dyDescent="0.15">
      <c r="A201" s="371"/>
      <c r="B201" s="377"/>
      <c r="C201" s="132">
        <v>3</v>
      </c>
      <c r="D201" s="368" t="s">
        <v>77</v>
      </c>
      <c r="E201" s="369"/>
      <c r="F201" s="82">
        <f>SUMIFS(ローデータ!$M$12:$M$1011,ローデータ!$B$12:$B$1011,1,ローデータ!$G$12:$G$1011,$G$4,ローデータ!$I$12:$I$1011,$B$14,ローデータ!$J$12:$J$1011,C201,ローデータ!$K$12:$K$1011,$B$21)</f>
        <v>0</v>
      </c>
      <c r="G201" s="45">
        <f>SUMIFS(ローデータ!$N$12:$N$1011,ローデータ!$B$12:$B$1011,1,ローデータ!$G$12:$G$1011,$G$4,ローデータ!$I$12:$I$1011,$B$14,ローデータ!$J$12:$J$1011,C201,ローデータ!$K$12:$K$1011,$B$21)</f>
        <v>0</v>
      </c>
      <c r="H201" s="45">
        <f>SUMIFS(ローデータ!$O$12:$O$1011,ローデータ!$B$12:$B$1011,1,ローデータ!$G$12:$G$1011,$G$4,ローデータ!$I$12:$I$1011,$B$14,ローデータ!$J$12:$J$1011,C201,ローデータ!$K$12:$K$1011,$B$21)</f>
        <v>0</v>
      </c>
      <c r="I201" s="45">
        <f>SUMIFS(ローデータ!$P$12:$P$1011,ローデータ!$B$12:$B$1011,1,ローデータ!$G$12:$G$1011,$G$4,ローデータ!$I$12:$I$1011,$B$14,ローデータ!$J$12:$J$1011,C201,ローデータ!$K$12:$K$1011,$B$21)</f>
        <v>0</v>
      </c>
      <c r="J201" s="45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05">
        <f t="shared" si="18"/>
        <v>0</v>
      </c>
      <c r="L201" s="9"/>
    </row>
    <row r="202" spans="1:18" ht="14.1" customHeight="1" x14ac:dyDescent="0.15">
      <c r="A202" s="371"/>
      <c r="B202" s="377"/>
      <c r="C202" s="132">
        <v>4</v>
      </c>
      <c r="D202" s="368" t="s">
        <v>110</v>
      </c>
      <c r="E202" s="369"/>
      <c r="F202" s="82">
        <f>SUMIFS(ローデータ!$M$12:$M$1011,ローデータ!$B$12:$B$1011,1,ローデータ!$G$12:$G$1011,$G$4,ローデータ!$I$12:$I$1011,$B$14,ローデータ!$J$12:$J$1011,C202,ローデータ!$K$12:$K$1011,$B$21)</f>
        <v>0</v>
      </c>
      <c r="G202" s="45">
        <f>SUMIFS(ローデータ!$N$12:$N$1011,ローデータ!$B$12:$B$1011,1,ローデータ!$G$12:$G$1011,$G$4,ローデータ!$I$12:$I$1011,$B$14,ローデータ!$J$12:$J$1011,C202,ローデータ!$K$12:$K$1011,$B$21)</f>
        <v>0</v>
      </c>
      <c r="H202" s="45">
        <f>SUMIFS(ローデータ!$O$12:$O$1011,ローデータ!$B$12:$B$1011,1,ローデータ!$G$12:$G$1011,$G$4,ローデータ!$I$12:$I$1011,$B$14,ローデータ!$J$12:$J$1011,C202,ローデータ!$K$12:$K$1011,$B$21)</f>
        <v>0</v>
      </c>
      <c r="I202" s="45">
        <f>SUMIFS(ローデータ!$P$12:$P$1011,ローデータ!$B$12:$B$1011,1,ローデータ!$G$12:$G$1011,$G$4,ローデータ!$I$12:$I$1011,$B$14,ローデータ!$J$12:$J$1011,C202,ローデータ!$K$12:$K$1011,$B$21)</f>
        <v>0</v>
      </c>
      <c r="J202" s="45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05">
        <f t="shared" si="18"/>
        <v>0</v>
      </c>
      <c r="L202" s="9"/>
    </row>
    <row r="203" spans="1:18" ht="14.1" customHeight="1" x14ac:dyDescent="0.15">
      <c r="A203" s="371"/>
      <c r="B203" s="377"/>
      <c r="C203" s="132">
        <v>5</v>
      </c>
      <c r="D203" s="368" t="s">
        <v>78</v>
      </c>
      <c r="E203" s="369"/>
      <c r="F203" s="82">
        <f>SUMIFS(ローデータ!$M$12:$M$1011,ローデータ!$B$12:$B$1011,1,ローデータ!$G$12:$G$1011,$G$4,ローデータ!$I$12:$I$1011,$B$14,ローデータ!$J$12:$J$1011,C203,ローデータ!$K$12:$K$1011,$B$21)</f>
        <v>0</v>
      </c>
      <c r="G203" s="45">
        <f>SUMIFS(ローデータ!$N$12:$N$1011,ローデータ!$B$12:$B$1011,1,ローデータ!$G$12:$G$1011,$G$4,ローデータ!$I$12:$I$1011,$B$14,ローデータ!$J$12:$J$1011,C203,ローデータ!$K$12:$K$1011,$B$21)</f>
        <v>0</v>
      </c>
      <c r="H203" s="45">
        <f>SUMIFS(ローデータ!$O$12:$O$1011,ローデータ!$B$12:$B$1011,1,ローデータ!$G$12:$G$1011,$G$4,ローデータ!$I$12:$I$1011,$B$14,ローデータ!$J$12:$J$1011,C203,ローデータ!$K$12:$K$1011,$B$21)</f>
        <v>0</v>
      </c>
      <c r="I203" s="45">
        <f>SUMIFS(ローデータ!$P$12:$P$1011,ローデータ!$B$12:$B$1011,1,ローデータ!$G$12:$G$1011,$G$4,ローデータ!$I$12:$I$1011,$B$14,ローデータ!$J$12:$J$1011,C203,ローデータ!$K$12:$K$1011,$B$21)</f>
        <v>0</v>
      </c>
      <c r="J203" s="45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05">
        <f t="shared" si="18"/>
        <v>0</v>
      </c>
      <c r="L203" s="9"/>
    </row>
    <row r="204" spans="1:18" ht="14.1" customHeight="1" x14ac:dyDescent="0.15">
      <c r="A204" s="371"/>
      <c r="B204" s="377"/>
      <c r="C204" s="132">
        <v>6</v>
      </c>
      <c r="D204" s="368" t="s">
        <v>79</v>
      </c>
      <c r="E204" s="369"/>
      <c r="F204" s="82">
        <f>SUMIFS(ローデータ!$M$12:$M$1011,ローデータ!$B$12:$B$1011,1,ローデータ!$G$12:$G$1011,$G$4,ローデータ!$I$12:$I$1011,$B$14,ローデータ!$J$12:$J$1011,C204,ローデータ!$K$12:$K$1011,$B$21)</f>
        <v>0</v>
      </c>
      <c r="G204" s="45">
        <f>SUMIFS(ローデータ!$N$12:$N$1011,ローデータ!$B$12:$B$1011,1,ローデータ!$G$12:$G$1011,$G$4,ローデータ!$I$12:$I$1011,$B$14,ローデータ!$J$12:$J$1011,C204,ローデータ!$K$12:$K$1011,$B$21)</f>
        <v>0</v>
      </c>
      <c r="H204" s="45">
        <f>SUMIFS(ローデータ!$O$12:$O$1011,ローデータ!$B$12:$B$1011,1,ローデータ!$G$12:$G$1011,$G$4,ローデータ!$I$12:$I$1011,$B$14,ローデータ!$J$12:$J$1011,C204,ローデータ!$K$12:$K$1011,$B$21)</f>
        <v>0</v>
      </c>
      <c r="I204" s="45">
        <f>SUMIFS(ローデータ!$P$12:$P$1011,ローデータ!$B$12:$B$1011,1,ローデータ!$G$12:$G$1011,$G$4,ローデータ!$I$12:$I$1011,$B$14,ローデータ!$J$12:$J$1011,C204,ローデータ!$K$12:$K$1011,$B$21)</f>
        <v>0</v>
      </c>
      <c r="J204" s="45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05">
        <f t="shared" si="18"/>
        <v>0</v>
      </c>
      <c r="L204" s="9"/>
    </row>
    <row r="205" spans="1:18" ht="14.1" customHeight="1" x14ac:dyDescent="0.15">
      <c r="A205" s="371"/>
      <c r="B205" s="377"/>
      <c r="C205" s="132">
        <v>7</v>
      </c>
      <c r="D205" s="368" t="s">
        <v>80</v>
      </c>
      <c r="E205" s="369"/>
      <c r="F205" s="82">
        <f>SUMIFS(ローデータ!$M$12:$M$1011,ローデータ!$B$12:$B$1011,1,ローデータ!$G$12:$G$1011,$G$4,ローデータ!$I$12:$I$1011,$B$14,ローデータ!$J$12:$J$1011,C205,ローデータ!$K$12:$K$1011,$B$21)</f>
        <v>0</v>
      </c>
      <c r="G205" s="45">
        <f>SUMIFS(ローデータ!$N$12:$N$1011,ローデータ!$B$12:$B$1011,1,ローデータ!$G$12:$G$1011,$G$4,ローデータ!$I$12:$I$1011,$B$14,ローデータ!$J$12:$J$1011,C205,ローデータ!$K$12:$K$1011,$B$21)</f>
        <v>0</v>
      </c>
      <c r="H205" s="45">
        <f>SUMIFS(ローデータ!$O$12:$O$1011,ローデータ!$B$12:$B$1011,1,ローデータ!$G$12:$G$1011,$G$4,ローデータ!$I$12:$I$1011,$B$14,ローデータ!$J$12:$J$1011,C205,ローデータ!$K$12:$K$1011,$B$21)</f>
        <v>0</v>
      </c>
      <c r="I205" s="45">
        <f>SUMIFS(ローデータ!$P$12:$P$1011,ローデータ!$B$12:$B$1011,1,ローデータ!$G$12:$G$1011,$G$4,ローデータ!$I$12:$I$1011,$B$14,ローデータ!$J$12:$J$1011,C205,ローデータ!$K$12:$K$1011,$B$21)</f>
        <v>0</v>
      </c>
      <c r="J205" s="45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05">
        <f t="shared" si="18"/>
        <v>0</v>
      </c>
      <c r="L205" s="9"/>
    </row>
    <row r="206" spans="1:18" ht="14.1" customHeight="1" x14ac:dyDescent="0.15">
      <c r="A206" s="371"/>
      <c r="B206" s="377"/>
      <c r="C206" s="132">
        <v>8</v>
      </c>
      <c r="D206" s="368" t="s">
        <v>81</v>
      </c>
      <c r="E206" s="369"/>
      <c r="F206" s="82">
        <f>SUMIFS(ローデータ!$M$12:$M$1011,ローデータ!$B$12:$B$1011,1,ローデータ!$G$12:$G$1011,$G$4,ローデータ!$I$12:$I$1011,$B$14,ローデータ!$J$12:$J$1011,C206,ローデータ!$K$12:$K$1011,$B$21)</f>
        <v>0</v>
      </c>
      <c r="G206" s="45">
        <f>SUMIFS(ローデータ!$N$12:$N$1011,ローデータ!$B$12:$B$1011,1,ローデータ!$G$12:$G$1011,$G$4,ローデータ!$I$12:$I$1011,$B$14,ローデータ!$J$12:$J$1011,C206,ローデータ!$K$12:$K$1011,$B$21)</f>
        <v>0</v>
      </c>
      <c r="H206" s="45">
        <f>SUMIFS(ローデータ!$O$12:$O$1011,ローデータ!$B$12:$B$1011,1,ローデータ!$G$12:$G$1011,$G$4,ローデータ!$I$12:$I$1011,$B$14,ローデータ!$J$12:$J$1011,C206,ローデータ!$K$12:$K$1011,$B$21)</f>
        <v>0</v>
      </c>
      <c r="I206" s="45">
        <f>SUMIFS(ローデータ!$P$12:$P$1011,ローデータ!$B$12:$B$1011,1,ローデータ!$G$12:$G$1011,$G$4,ローデータ!$I$12:$I$1011,$B$14,ローデータ!$J$12:$J$1011,C206,ローデータ!$K$12:$K$1011,$B$21)</f>
        <v>0</v>
      </c>
      <c r="J206" s="45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05">
        <f t="shared" si="18"/>
        <v>0</v>
      </c>
      <c r="L206" s="9"/>
    </row>
    <row r="207" spans="1:18" ht="14.1" customHeight="1" x14ac:dyDescent="0.15">
      <c r="A207" s="371"/>
      <c r="B207" s="377"/>
      <c r="C207" s="132">
        <v>9</v>
      </c>
      <c r="D207" s="368" t="s">
        <v>82</v>
      </c>
      <c r="E207" s="369"/>
      <c r="F207" s="82">
        <f>SUMIFS(ローデータ!$M$12:$M$1011,ローデータ!$B$12:$B$1011,1,ローデータ!$G$12:$G$1011,$G$4,ローデータ!$I$12:$I$1011,$B$14,ローデータ!$J$12:$J$1011,C207,ローデータ!$K$12:$K$1011,$B$21)</f>
        <v>0</v>
      </c>
      <c r="G207" s="45">
        <f>SUMIFS(ローデータ!$N$12:$N$1011,ローデータ!$B$12:$B$1011,1,ローデータ!$G$12:$G$1011,$G$4,ローデータ!$I$12:$I$1011,$B$14,ローデータ!$J$12:$J$1011,C207,ローデータ!$K$12:$K$1011,$B$21)</f>
        <v>0</v>
      </c>
      <c r="H207" s="45">
        <f>SUMIFS(ローデータ!$O$12:$O$1011,ローデータ!$B$12:$B$1011,1,ローデータ!$G$12:$G$1011,$G$4,ローデータ!$I$12:$I$1011,$B$14,ローデータ!$J$12:$J$1011,C207,ローデータ!$K$12:$K$1011,$B$21)</f>
        <v>0</v>
      </c>
      <c r="I207" s="45">
        <f>SUMIFS(ローデータ!$P$12:$P$1011,ローデータ!$B$12:$B$1011,1,ローデータ!$G$12:$G$1011,$G$4,ローデータ!$I$12:$I$1011,$B$14,ローデータ!$J$12:$J$1011,C207,ローデータ!$K$12:$K$1011,$B$21)</f>
        <v>0</v>
      </c>
      <c r="J207" s="45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05">
        <f t="shared" si="18"/>
        <v>0</v>
      </c>
      <c r="L207" s="9"/>
    </row>
    <row r="208" spans="1:18" ht="14.1" customHeight="1" x14ac:dyDescent="0.15">
      <c r="A208" s="371"/>
      <c r="B208" s="377"/>
      <c r="C208" s="132">
        <v>10</v>
      </c>
      <c r="D208" s="368" t="s">
        <v>111</v>
      </c>
      <c r="E208" s="369"/>
      <c r="F208" s="82">
        <f>SUMIFS(ローデータ!$M$12:$M$1011,ローデータ!$B$12:$B$1011,1,ローデータ!$G$12:$G$1011,$G$4,ローデータ!$I$12:$I$1011,$B$14,ローデータ!$J$12:$J$1011,C208,ローデータ!$K$12:$K$1011,$B$21)</f>
        <v>0</v>
      </c>
      <c r="G208" s="45">
        <f>SUMIFS(ローデータ!$N$12:$N$1011,ローデータ!$B$12:$B$1011,1,ローデータ!$G$12:$G$1011,$G$4,ローデータ!$I$12:$I$1011,$B$14,ローデータ!$J$12:$J$1011,C208,ローデータ!$K$12:$K$1011,$B$21)</f>
        <v>0</v>
      </c>
      <c r="H208" s="45">
        <f>SUMIFS(ローデータ!$O$12:$O$1011,ローデータ!$B$12:$B$1011,1,ローデータ!$G$12:$G$1011,$G$4,ローデータ!$I$12:$I$1011,$B$14,ローデータ!$J$12:$J$1011,C208,ローデータ!$K$12:$K$1011,$B$21)</f>
        <v>0</v>
      </c>
      <c r="I208" s="45">
        <f>SUMIFS(ローデータ!$P$12:$P$1011,ローデータ!$B$12:$B$1011,1,ローデータ!$G$12:$G$1011,$G$4,ローデータ!$I$12:$I$1011,$B$14,ローデータ!$J$12:$J$1011,C208,ローデータ!$K$12:$K$1011,$B$21)</f>
        <v>0</v>
      </c>
      <c r="J208" s="45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05">
        <f t="shared" si="18"/>
        <v>0</v>
      </c>
      <c r="L208" s="9"/>
    </row>
    <row r="209" spans="1:18" ht="14.1" customHeight="1" x14ac:dyDescent="0.15">
      <c r="A209" s="372"/>
      <c r="B209" s="378"/>
      <c r="C209" s="132">
        <v>11</v>
      </c>
      <c r="D209" s="368" t="s">
        <v>83</v>
      </c>
      <c r="E209" s="369"/>
      <c r="F209" s="82">
        <f>SUMIFS(ローデータ!$M$12:$M$1011,ローデータ!$B$12:$B$1011,1,ローデータ!$G$12:$G$1011,$G$4,ローデータ!$I$12:$I$1011,$B$14,ローデータ!$J$12:$J$1011,C209,ローデータ!$K$12:$K$1011,$B$21)</f>
        <v>0</v>
      </c>
      <c r="G209" s="45">
        <f>SUMIFS(ローデータ!$N$12:$N$1011,ローデータ!$B$12:$B$1011,1,ローデータ!$G$12:$G$1011,$G$4,ローデータ!$I$12:$I$1011,$B$14,ローデータ!$J$12:$J$1011,C209,ローデータ!$K$12:$K$1011,$B$21)</f>
        <v>0</v>
      </c>
      <c r="H209" s="45">
        <f>SUMIFS(ローデータ!$O$12:$O$1011,ローデータ!$B$12:$B$1011,1,ローデータ!$G$12:$G$1011,$G$4,ローデータ!$I$12:$I$1011,$B$14,ローデータ!$J$12:$J$1011,C209,ローデータ!$K$12:$K$1011,$B$21)</f>
        <v>0</v>
      </c>
      <c r="I209" s="45">
        <f>SUMIFS(ローデータ!$P$12:$P$1011,ローデータ!$B$12:$B$1011,1,ローデータ!$G$12:$G$1011,$G$4,ローデータ!$I$12:$I$1011,$B$14,ローデータ!$J$12:$J$1011,C209,ローデータ!$K$12:$K$1011,$B$21)</f>
        <v>0</v>
      </c>
      <c r="J209" s="45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05">
        <f t="shared" si="18"/>
        <v>0</v>
      </c>
      <c r="L209" s="9"/>
    </row>
    <row r="210" spans="1:18" ht="14.1" customHeight="1" x14ac:dyDescent="0.15">
      <c r="A210" s="373" t="s">
        <v>50</v>
      </c>
      <c r="B210" s="374"/>
      <c r="C210" s="374"/>
      <c r="D210" s="374"/>
      <c r="E210" s="375"/>
      <c r="F210" s="82">
        <f>SUM(F198:F209)</f>
        <v>1</v>
      </c>
      <c r="G210" s="82">
        <f t="shared" ref="G210:I210" si="19">SUM(G198:G209)</f>
        <v>4</v>
      </c>
      <c r="H210" s="82">
        <f>SUM(H198:H209)</f>
        <v>0</v>
      </c>
      <c r="I210" s="82">
        <f t="shared" si="19"/>
        <v>0</v>
      </c>
      <c r="J210" s="82">
        <f>SUM(J198:J209)</f>
        <v>0</v>
      </c>
      <c r="K210" s="105">
        <f t="shared" si="18"/>
        <v>5</v>
      </c>
      <c r="L210" s="9"/>
    </row>
    <row r="211" spans="1:18" ht="14.1" customHeight="1" x14ac:dyDescent="0.15">
      <c r="A211" s="138" t="s">
        <v>161</v>
      </c>
      <c r="B211" s="38" t="s">
        <v>219</v>
      </c>
      <c r="C211" s="138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39" t="s">
        <v>189</v>
      </c>
      <c r="B212" s="38" t="s">
        <v>188</v>
      </c>
    </row>
    <row r="213" spans="1:18" ht="14.1" customHeight="1" x14ac:dyDescent="0.15">
      <c r="A213" s="308"/>
      <c r="B213" s="362"/>
      <c r="C213" s="362"/>
      <c r="D213" s="362"/>
      <c r="E213" s="309"/>
      <c r="F213" s="350" t="s">
        <v>114</v>
      </c>
      <c r="G213" s="351"/>
      <c r="H213" s="352"/>
      <c r="I213" s="365" t="s">
        <v>50</v>
      </c>
    </row>
    <row r="214" spans="1:18" ht="14.1" customHeight="1" x14ac:dyDescent="0.15">
      <c r="A214" s="310"/>
      <c r="B214" s="363"/>
      <c r="C214" s="363"/>
      <c r="D214" s="363"/>
      <c r="E214" s="311"/>
      <c r="F214" s="130">
        <v>1</v>
      </c>
      <c r="G214" s="130">
        <v>2</v>
      </c>
      <c r="H214" s="130">
        <v>3</v>
      </c>
      <c r="I214" s="366"/>
    </row>
    <row r="215" spans="1:18" ht="14.1" customHeight="1" x14ac:dyDescent="0.15">
      <c r="A215" s="312"/>
      <c r="B215" s="364"/>
      <c r="C215" s="364"/>
      <c r="D215" s="364"/>
      <c r="E215" s="313"/>
      <c r="F215" s="133" t="s">
        <v>67</v>
      </c>
      <c r="G215" s="133" t="s">
        <v>66</v>
      </c>
      <c r="H215" s="133" t="s">
        <v>68</v>
      </c>
      <c r="I215" s="367"/>
    </row>
    <row r="216" spans="1:18" ht="14.1" customHeight="1" x14ac:dyDescent="0.15">
      <c r="A216" s="370" t="s">
        <v>73</v>
      </c>
      <c r="B216" s="104" t="s">
        <v>85</v>
      </c>
      <c r="C216" s="344" t="s">
        <v>87</v>
      </c>
      <c r="D216" s="379"/>
      <c r="E216" s="345"/>
      <c r="F216" s="45">
        <f>COUNTIFS(ローデータ!$B$12:$B$1011,1,ローデータ!$G$12:$G$1011,$G$4,ローデータ!$I$12:$I$1011,$C$14,ローデータ!$K$12:$K$1011,$D$21,ローデータ!$S$12:$S$1011,F214)</f>
        <v>3</v>
      </c>
      <c r="G216" s="45">
        <f>COUNTIFS(ローデータ!$B$12:$B$1011,1,ローデータ!$G$12:$G$1011,$G$4,ローデータ!$I$12:$I$1011,$C$14,ローデータ!$K$12:$K$1011,$D$21,ローデータ!$S$12:$S$1011,G214)</f>
        <v>0</v>
      </c>
      <c r="H216" s="45">
        <f>COUNTIFS(ローデータ!$B$12:$B$1011,1,ローデータ!$G$12:$G$1011,$G$4,ローデータ!$I$12:$I$1011,$C$14,ローデータ!$K$12:$K$1011,$D$21,ローデータ!$S$12:$S$1011,H214)</f>
        <v>1</v>
      </c>
      <c r="I216" s="45">
        <f>SUM(F216:H216)</f>
        <v>4</v>
      </c>
    </row>
    <row r="217" spans="1:18" ht="14.1" customHeight="1" x14ac:dyDescent="0.15">
      <c r="A217" s="371"/>
      <c r="B217" s="376" t="s">
        <v>86</v>
      </c>
      <c r="C217" s="132">
        <v>1</v>
      </c>
      <c r="D217" s="368" t="s">
        <v>75</v>
      </c>
      <c r="E217" s="369"/>
      <c r="F217" s="45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45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45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45">
        <f t="shared" ref="I217:I228" si="20">SUM(F217:H217)</f>
        <v>0</v>
      </c>
    </row>
    <row r="218" spans="1:18" ht="14.1" customHeight="1" x14ac:dyDescent="0.15">
      <c r="A218" s="371"/>
      <c r="B218" s="377"/>
      <c r="C218" s="132">
        <v>2</v>
      </c>
      <c r="D218" s="368" t="s">
        <v>76</v>
      </c>
      <c r="E218" s="369"/>
      <c r="F218" s="45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45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45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45">
        <f t="shared" si="20"/>
        <v>0</v>
      </c>
    </row>
    <row r="219" spans="1:18" ht="14.1" customHeight="1" x14ac:dyDescent="0.15">
      <c r="A219" s="371"/>
      <c r="B219" s="377"/>
      <c r="C219" s="132">
        <v>3</v>
      </c>
      <c r="D219" s="368" t="s">
        <v>77</v>
      </c>
      <c r="E219" s="369"/>
      <c r="F219" s="45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45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45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45">
        <f t="shared" si="20"/>
        <v>0</v>
      </c>
    </row>
    <row r="220" spans="1:18" ht="14.1" customHeight="1" x14ac:dyDescent="0.15">
      <c r="A220" s="371"/>
      <c r="B220" s="377"/>
      <c r="C220" s="132">
        <v>4</v>
      </c>
      <c r="D220" s="368" t="s">
        <v>110</v>
      </c>
      <c r="E220" s="369"/>
      <c r="F220" s="45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45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45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45">
        <f t="shared" si="20"/>
        <v>0</v>
      </c>
    </row>
    <row r="221" spans="1:18" ht="14.1" customHeight="1" x14ac:dyDescent="0.15">
      <c r="A221" s="371"/>
      <c r="B221" s="377"/>
      <c r="C221" s="132">
        <v>5</v>
      </c>
      <c r="D221" s="368" t="s">
        <v>78</v>
      </c>
      <c r="E221" s="369"/>
      <c r="F221" s="45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45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45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45">
        <f t="shared" si="20"/>
        <v>0</v>
      </c>
      <c r="J221" s="9"/>
    </row>
    <row r="222" spans="1:18" ht="14.1" customHeight="1" x14ac:dyDescent="0.15">
      <c r="A222" s="371"/>
      <c r="B222" s="377"/>
      <c r="C222" s="132">
        <v>6</v>
      </c>
      <c r="D222" s="368" t="s">
        <v>79</v>
      </c>
      <c r="E222" s="369"/>
      <c r="F222" s="45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45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45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45">
        <f t="shared" si="20"/>
        <v>0</v>
      </c>
      <c r="J222" s="9"/>
    </row>
    <row r="223" spans="1:18" ht="14.1" customHeight="1" x14ac:dyDescent="0.15">
      <c r="A223" s="371"/>
      <c r="B223" s="377"/>
      <c r="C223" s="132">
        <v>7</v>
      </c>
      <c r="D223" s="368" t="s">
        <v>80</v>
      </c>
      <c r="E223" s="369"/>
      <c r="F223" s="45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45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45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45">
        <f t="shared" si="20"/>
        <v>0</v>
      </c>
    </row>
    <row r="224" spans="1:18" ht="14.1" customHeight="1" x14ac:dyDescent="0.15">
      <c r="A224" s="371"/>
      <c r="B224" s="377"/>
      <c r="C224" s="132">
        <v>8</v>
      </c>
      <c r="D224" s="368" t="s">
        <v>81</v>
      </c>
      <c r="E224" s="369"/>
      <c r="F224" s="45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45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45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45">
        <f t="shared" si="20"/>
        <v>0</v>
      </c>
    </row>
    <row r="225" spans="1:14" ht="14.1" customHeight="1" x14ac:dyDescent="0.15">
      <c r="A225" s="371"/>
      <c r="B225" s="377"/>
      <c r="C225" s="132">
        <v>9</v>
      </c>
      <c r="D225" s="368" t="s">
        <v>82</v>
      </c>
      <c r="E225" s="369"/>
      <c r="F225" s="45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45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45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45">
        <f t="shared" si="20"/>
        <v>0</v>
      </c>
    </row>
    <row r="226" spans="1:14" ht="14.1" customHeight="1" x14ac:dyDescent="0.15">
      <c r="A226" s="371"/>
      <c r="B226" s="377"/>
      <c r="C226" s="132">
        <v>10</v>
      </c>
      <c r="D226" s="368" t="s">
        <v>111</v>
      </c>
      <c r="E226" s="369"/>
      <c r="F226" s="45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45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45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45">
        <f t="shared" si="20"/>
        <v>0</v>
      </c>
    </row>
    <row r="227" spans="1:14" ht="14.1" customHeight="1" x14ac:dyDescent="0.15">
      <c r="A227" s="372"/>
      <c r="B227" s="378"/>
      <c r="C227" s="132">
        <v>11</v>
      </c>
      <c r="D227" s="368" t="s">
        <v>83</v>
      </c>
      <c r="E227" s="369"/>
      <c r="F227" s="45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45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45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45">
        <f t="shared" si="20"/>
        <v>0</v>
      </c>
    </row>
    <row r="228" spans="1:14" ht="14.1" customHeight="1" x14ac:dyDescent="0.15">
      <c r="A228" s="373" t="s">
        <v>50</v>
      </c>
      <c r="B228" s="374"/>
      <c r="C228" s="374"/>
      <c r="D228" s="374"/>
      <c r="E228" s="375"/>
      <c r="F228" s="45">
        <f>SUM(F216:F227)</f>
        <v>3</v>
      </c>
      <c r="G228" s="45">
        <f>SUM(G216:G227)</f>
        <v>0</v>
      </c>
      <c r="H228" s="45">
        <f>SUM(H216:H227)</f>
        <v>1</v>
      </c>
      <c r="I228" s="45">
        <f t="shared" si="20"/>
        <v>4</v>
      </c>
    </row>
    <row r="229" spans="1:14" ht="14.1" customHeight="1" x14ac:dyDescent="0.15">
      <c r="A229" s="138"/>
      <c r="B229" s="138"/>
      <c r="C229" s="138"/>
      <c r="D229" s="138"/>
      <c r="E229" s="138"/>
      <c r="F229" s="9"/>
      <c r="G229" s="9"/>
      <c r="H229" s="9"/>
      <c r="I229" s="9"/>
    </row>
    <row r="230" spans="1:14" ht="14.1" customHeight="1" x14ac:dyDescent="0.15">
      <c r="A230" s="139" t="s">
        <v>190</v>
      </c>
      <c r="B230" s="38" t="s">
        <v>71</v>
      </c>
    </row>
    <row r="231" spans="1:14" ht="14.1" customHeight="1" x14ac:dyDescent="0.15">
      <c r="A231" s="330"/>
      <c r="B231" s="380"/>
      <c r="C231" s="380"/>
      <c r="D231" s="380"/>
      <c r="E231" s="331"/>
      <c r="F231" s="236" t="s">
        <v>88</v>
      </c>
      <c r="G231" s="236"/>
      <c r="H231" s="236"/>
      <c r="I231" s="236"/>
      <c r="J231" s="236"/>
      <c r="K231" s="236"/>
      <c r="L231" s="237"/>
      <c r="M231" s="245" t="s">
        <v>50</v>
      </c>
    </row>
    <row r="232" spans="1:14" ht="14.1" customHeight="1" x14ac:dyDescent="0.15">
      <c r="A232" s="332"/>
      <c r="B232" s="381"/>
      <c r="C232" s="381"/>
      <c r="D232" s="381"/>
      <c r="E232" s="333"/>
      <c r="F232" s="360" t="s">
        <v>104</v>
      </c>
      <c r="G232" s="358" t="s">
        <v>105</v>
      </c>
      <c r="H232" s="358" t="s">
        <v>98</v>
      </c>
      <c r="I232" s="358" t="s">
        <v>106</v>
      </c>
      <c r="J232" s="275" t="s">
        <v>107</v>
      </c>
      <c r="K232" s="358" t="s">
        <v>36</v>
      </c>
      <c r="L232" s="275" t="s">
        <v>30</v>
      </c>
      <c r="M232" s="287"/>
    </row>
    <row r="233" spans="1:14" ht="14.1" customHeight="1" x14ac:dyDescent="0.15">
      <c r="A233" s="334"/>
      <c r="B233" s="382"/>
      <c r="C233" s="382"/>
      <c r="D233" s="382"/>
      <c r="E233" s="335"/>
      <c r="F233" s="389"/>
      <c r="G233" s="219"/>
      <c r="H233" s="219"/>
      <c r="I233" s="219"/>
      <c r="J233" s="239"/>
      <c r="K233" s="219"/>
      <c r="L233" s="239"/>
      <c r="M233" s="246"/>
    </row>
    <row r="234" spans="1:14" ht="14.1" customHeight="1" x14ac:dyDescent="0.15">
      <c r="A234" s="370" t="s">
        <v>73</v>
      </c>
      <c r="B234" s="104" t="s">
        <v>85</v>
      </c>
      <c r="C234" s="344" t="s">
        <v>87</v>
      </c>
      <c r="D234" s="379"/>
      <c r="E234" s="345"/>
      <c r="F234" s="77">
        <f>SUMIFS(ローデータ!T12:T1011,ローデータ!$B$12:$B$1011,1,ローデータ!$G$12:$G$1011,$G$4,ローデータ!$I$12:$I$1011,$C$14,ローデータ!$K$12:$K$1011,$D$21)</f>
        <v>1</v>
      </c>
      <c r="G234" s="77">
        <f>SUMIFS(ローデータ!U12:U1011,ローデータ!$B$12:$B$1011,1,ローデータ!$G$12:$G$1011,$G$4,ローデータ!$I$12:$I$1011,$C$14,ローデータ!$K$12:$K$1011,$D$21)</f>
        <v>3</v>
      </c>
      <c r="H234" s="77">
        <f>SUMIFS(ローデータ!V12:V1011,ローデータ!$B$12:$B$1011,1,ローデータ!$G$12:$G$1011,$G$4,ローデータ!$I$12:$I$1011,$C$14,ローデータ!$K$12:$K$1011,$D$21)</f>
        <v>0</v>
      </c>
      <c r="I234" s="77">
        <f>SUMIFS(ローデータ!W12:W1011,ローデータ!$B$12:$B$1011,1,ローデータ!$G$12:$G$1011,$G$4,ローデータ!$I$12:$I$1011,$C$14,ローデータ!$K$12:$K$1011,$D$21)</f>
        <v>0</v>
      </c>
      <c r="J234" s="77">
        <f>SUMIFS(ローデータ!X12:X1011,ローデータ!$B$12:$B$1011,1,ローデータ!$G$12:$G$1011,$G$4,ローデータ!$I$12:$I$1011,$C$14,ローデータ!$K$12:$K$1011,$D$21)</f>
        <v>1</v>
      </c>
      <c r="K234" s="77">
        <f>SUMIFS(ローデータ!Y12:Y1011,ローデータ!$B$12:$B$1011,1,ローデータ!$G$12:$G$1011,$G$4,ローデータ!$I$12:$I$1011,$C$14,ローデータ!$K$12:$K$1011,$D$21)</f>
        <v>0</v>
      </c>
      <c r="L234" s="77">
        <f>SUMIFS(ローデータ!Z12:Z1011,ローデータ!$B$12:$B$1011,1,ローデータ!$G$12:$G$1011,$G$4,ローデータ!$I$12:$I$1011,$C$14,ローデータ!$K$12:$K$1011,$D$21)</f>
        <v>0</v>
      </c>
      <c r="M234" s="45">
        <f t="shared" ref="M234:M246" si="21">SUM(F234:L234)</f>
        <v>5</v>
      </c>
    </row>
    <row r="235" spans="1:14" ht="14.1" customHeight="1" x14ac:dyDescent="0.15">
      <c r="A235" s="371"/>
      <c r="B235" s="376" t="s">
        <v>86</v>
      </c>
      <c r="C235" s="132">
        <v>1</v>
      </c>
      <c r="D235" s="368" t="s">
        <v>75</v>
      </c>
      <c r="E235" s="369"/>
      <c r="F235" s="82">
        <f>SUMIFS(ローデータ!$T$12:$T$1011,ローデータ!$B$12:$B$1011,1,ローデータ!$G$12:$G$1011,$G$4,ローデータ!$I$12:$I$1011,$B$14,ローデータ!$J$12:$J$1011,C235,ローデータ!$K$12:$K$1011,$D$21)</f>
        <v>0</v>
      </c>
      <c r="G235" s="82">
        <f>SUMIFS(ローデータ!$U$12:$U$1011,ローデータ!$B$12:$B$1011,1,ローデータ!$G$12:$G$1011,$G$4,ローデータ!$I$12:$I$1011,$B$14,ローデータ!$J$12:$J$1011,C235,ローデータ!$K$12:$K$1011,$D$21)</f>
        <v>0</v>
      </c>
      <c r="H235" s="82">
        <f>SUMIFS(ローデータ!$V$12:$V$1011,ローデータ!$B$12:$B$1011,1,ローデータ!$G$12:$G$1011,$G$4,ローデータ!$I$12:$I$1011,$B$14,ローデータ!$J$12:$J$1011,C235,ローデータ!$K$12:$K$1011,$D$21)</f>
        <v>0</v>
      </c>
      <c r="I235" s="82">
        <f>SUMIFS(ローデータ!$W$12:$W$1011,ローデータ!$B$12:$B$1011,1,ローデータ!$G$12:$G$1011,$G$4,ローデータ!$I$12:$I$1011,$B$14,ローデータ!$J$12:$J$1011,C235,ローデータ!$K$12:$K$1011,$D$21)</f>
        <v>0</v>
      </c>
      <c r="J235" s="82">
        <f>SUMIFS(ローデータ!$X$12:$X$1011,ローデータ!$B$12:$B$1011,1,ローデータ!$G$12:$G$1011,$G$4,ローデータ!$I$12:$I$1011,$B$14,ローデータ!$J$12:$J$1011,C235,ローデータ!$K$12:$K$1011,$D$21)</f>
        <v>0</v>
      </c>
      <c r="K235" s="82">
        <f>SUMIFS(ローデータ!$Y$12:$Y$1011,ローデータ!$B$12:$B$1011,1,ローデータ!$G$12:$G$1011,$G$4,ローデータ!$I$12:$I$1011,$B$14,ローデータ!$J$12:$J$1011,C235,ローデータ!$K$12:$K$1011,$D$21)</f>
        <v>0</v>
      </c>
      <c r="L235" s="82">
        <f>SUMIFS(ローデータ!$Z$12:$Z$1011,ローデータ!$B$12:$B$1011,1,ローデータ!$G$12:$G$1011,$G$4,ローデータ!$I$12:$I$1011,$B$14,ローデータ!$J$12:$J$1011,C235,ローデータ!$K$12:$K$1011,$D$21)</f>
        <v>0</v>
      </c>
      <c r="M235" s="45">
        <f t="shared" si="21"/>
        <v>0</v>
      </c>
    </row>
    <row r="236" spans="1:14" ht="14.1" customHeight="1" x14ac:dyDescent="0.15">
      <c r="A236" s="371"/>
      <c r="B236" s="377"/>
      <c r="C236" s="132">
        <v>2</v>
      </c>
      <c r="D236" s="368" t="s">
        <v>76</v>
      </c>
      <c r="E236" s="369"/>
      <c r="F236" s="82">
        <f>SUMIFS(ローデータ!$T$12:$T$1011,ローデータ!$B$12:$B$1011,1,ローデータ!$G$12:$G$1011,$G$4,ローデータ!$I$12:$I$1011,$B$14,ローデータ!$J$12:$J$1011,C236,ローデータ!$K$12:$K$1011,$D$21)</f>
        <v>0</v>
      </c>
      <c r="G236" s="82">
        <f>SUMIFS(ローデータ!$U$12:$U$1011,ローデータ!$B$12:$B$1011,1,ローデータ!$G$12:$G$1011,$G$4,ローデータ!$I$12:$I$1011,$B$14,ローデータ!$J$12:$J$1011,C236,ローデータ!$K$12:$K$1011,$D$21)</f>
        <v>0</v>
      </c>
      <c r="H236" s="82">
        <f>SUMIFS(ローデータ!$V$12:$V$1011,ローデータ!$B$12:$B$1011,1,ローデータ!$G$12:$G$1011,$G$4,ローデータ!$I$12:$I$1011,$B$14,ローデータ!$J$12:$J$1011,C236,ローデータ!$K$12:$K$1011,$D$21)</f>
        <v>0</v>
      </c>
      <c r="I236" s="82">
        <f>SUMIFS(ローデータ!$W$12:$W$1011,ローデータ!$B$12:$B$1011,1,ローデータ!$G$12:$G$1011,$G$4,ローデータ!$I$12:$I$1011,$B$14,ローデータ!$J$12:$J$1011,C236,ローデータ!$K$12:$K$1011,$D$21)</f>
        <v>0</v>
      </c>
      <c r="J236" s="82">
        <f>SUMIFS(ローデータ!$X$12:$X$1011,ローデータ!$B$12:$B$1011,1,ローデータ!$G$12:$G$1011,$G$4,ローデータ!$I$12:$I$1011,$B$14,ローデータ!$J$12:$J$1011,C236,ローデータ!$K$12:$K$1011,$D$21)</f>
        <v>0</v>
      </c>
      <c r="K236" s="82">
        <f>SUMIFS(ローデータ!$Y$12:$Y$1011,ローデータ!$B$12:$B$1011,1,ローデータ!$G$12:$G$1011,$G$4,ローデータ!$I$12:$I$1011,$B$14,ローデータ!$J$12:$J$1011,C236,ローデータ!$K$12:$K$1011,$D$21)</f>
        <v>0</v>
      </c>
      <c r="L236" s="82">
        <f>SUMIFS(ローデータ!$Z$12:$Z$1011,ローデータ!$B$12:$B$1011,1,ローデータ!$G$12:$G$1011,$G$4,ローデータ!$I$12:$I$1011,$B$14,ローデータ!$J$12:$J$1011,C236,ローデータ!$K$12:$K$1011,$D$21)</f>
        <v>0</v>
      </c>
      <c r="M236" s="45">
        <f t="shared" si="21"/>
        <v>0</v>
      </c>
    </row>
    <row r="237" spans="1:14" ht="14.1" customHeight="1" x14ac:dyDescent="0.15">
      <c r="A237" s="371"/>
      <c r="B237" s="377"/>
      <c r="C237" s="132">
        <v>3</v>
      </c>
      <c r="D237" s="368" t="s">
        <v>77</v>
      </c>
      <c r="E237" s="369"/>
      <c r="F237" s="82">
        <f>SUMIFS(ローデータ!$T$12:$T$1011,ローデータ!$B$12:$B$1011,1,ローデータ!$G$12:$G$1011,$G$4,ローデータ!$I$12:$I$1011,$B$14,ローデータ!$J$12:$J$1011,C237,ローデータ!$K$12:$K$1011,$D$21)</f>
        <v>0</v>
      </c>
      <c r="G237" s="82">
        <f>SUMIFS(ローデータ!$U$12:$U$1011,ローデータ!$B$12:$B$1011,1,ローデータ!$G$12:$G$1011,$G$4,ローデータ!$I$12:$I$1011,$B$14,ローデータ!$J$12:$J$1011,C237,ローデータ!$K$12:$K$1011,$D$21)</f>
        <v>0</v>
      </c>
      <c r="H237" s="82">
        <f>SUMIFS(ローデータ!$V$12:$V$1011,ローデータ!$B$12:$B$1011,1,ローデータ!$G$12:$G$1011,$G$4,ローデータ!$I$12:$I$1011,$B$14,ローデータ!$J$12:$J$1011,C237,ローデータ!$K$12:$K$1011,$D$21)</f>
        <v>0</v>
      </c>
      <c r="I237" s="82">
        <f>SUMIFS(ローデータ!$W$12:$W$1011,ローデータ!$B$12:$B$1011,1,ローデータ!$G$12:$G$1011,$G$4,ローデータ!$I$12:$I$1011,$B$14,ローデータ!$J$12:$J$1011,C237,ローデータ!$K$12:$K$1011,$D$21)</f>
        <v>0</v>
      </c>
      <c r="J237" s="82">
        <f>SUMIFS(ローデータ!$X$12:$X$1011,ローデータ!$B$12:$B$1011,1,ローデータ!$G$12:$G$1011,$G$4,ローデータ!$I$12:$I$1011,$B$14,ローデータ!$J$12:$J$1011,C237,ローデータ!$K$12:$K$1011,$D$21)</f>
        <v>0</v>
      </c>
      <c r="K237" s="82">
        <f>SUMIFS(ローデータ!$Y$12:$Y$1011,ローデータ!$B$12:$B$1011,1,ローデータ!$G$12:$G$1011,$G$4,ローデータ!$I$12:$I$1011,$B$14,ローデータ!$J$12:$J$1011,C237,ローデータ!$K$12:$K$1011,$D$21)</f>
        <v>0</v>
      </c>
      <c r="L237" s="82">
        <f>SUMIFS(ローデータ!$Z$12:$Z$1011,ローデータ!$B$12:$B$1011,1,ローデータ!$G$12:$G$1011,$G$4,ローデータ!$I$12:$I$1011,$B$14,ローデータ!$J$12:$J$1011,C237,ローデータ!$K$12:$K$1011,$D$21)</f>
        <v>0</v>
      </c>
      <c r="M237" s="45">
        <f t="shared" si="21"/>
        <v>0</v>
      </c>
    </row>
    <row r="238" spans="1:14" ht="14.1" customHeight="1" x14ac:dyDescent="0.15">
      <c r="A238" s="371"/>
      <c r="B238" s="377"/>
      <c r="C238" s="132">
        <v>4</v>
      </c>
      <c r="D238" s="368" t="s">
        <v>110</v>
      </c>
      <c r="E238" s="369"/>
      <c r="F238" s="82">
        <f>SUMIFS(ローデータ!$T$12:$T$1011,ローデータ!$B$12:$B$1011,1,ローデータ!$G$12:$G$1011,$G$4,ローデータ!$I$12:$I$1011,$B$14,ローデータ!$J$12:$J$1011,C238,ローデータ!$K$12:$K$1011,$D$21)</f>
        <v>0</v>
      </c>
      <c r="G238" s="82">
        <f>SUMIFS(ローデータ!$U$12:$U$1011,ローデータ!$B$12:$B$1011,1,ローデータ!$G$12:$G$1011,$G$4,ローデータ!$I$12:$I$1011,$B$14,ローデータ!$J$12:$J$1011,C238,ローデータ!$K$12:$K$1011,$D$21)</f>
        <v>0</v>
      </c>
      <c r="H238" s="82">
        <f>SUMIFS(ローデータ!$V$12:$V$1011,ローデータ!$B$12:$B$1011,1,ローデータ!$G$12:$G$1011,$G$4,ローデータ!$I$12:$I$1011,$B$14,ローデータ!$J$12:$J$1011,C238,ローデータ!$K$12:$K$1011,$D$21)</f>
        <v>0</v>
      </c>
      <c r="I238" s="82">
        <f>SUMIFS(ローデータ!$W$12:$W$1011,ローデータ!$B$12:$B$1011,1,ローデータ!$G$12:$G$1011,$G$4,ローデータ!$I$12:$I$1011,$B$14,ローデータ!$J$12:$J$1011,C238,ローデータ!$K$12:$K$1011,$D$21)</f>
        <v>0</v>
      </c>
      <c r="J238" s="82">
        <f>SUMIFS(ローデータ!$X$12:$X$1011,ローデータ!$B$12:$B$1011,1,ローデータ!$G$12:$G$1011,$G$4,ローデータ!$I$12:$I$1011,$B$14,ローデータ!$J$12:$J$1011,C238,ローデータ!$K$12:$K$1011,$D$21)</f>
        <v>0</v>
      </c>
      <c r="K238" s="82">
        <f>SUMIFS(ローデータ!$Y$12:$Y$1011,ローデータ!$B$12:$B$1011,1,ローデータ!$G$12:$G$1011,$G$4,ローデータ!$I$12:$I$1011,$B$14,ローデータ!$J$12:$J$1011,C238,ローデータ!$K$12:$K$1011,$D$21)</f>
        <v>0</v>
      </c>
      <c r="L238" s="82">
        <f>SUMIFS(ローデータ!$Z$12:$Z$1011,ローデータ!$B$12:$B$1011,1,ローデータ!$G$12:$G$1011,$G$4,ローデータ!$I$12:$I$1011,$B$14,ローデータ!$J$12:$J$1011,C238,ローデータ!$K$12:$K$1011,$D$21)</f>
        <v>0</v>
      </c>
      <c r="M238" s="45">
        <f t="shared" si="21"/>
        <v>0</v>
      </c>
    </row>
    <row r="239" spans="1:14" ht="14.1" customHeight="1" x14ac:dyDescent="0.15">
      <c r="A239" s="371"/>
      <c r="B239" s="377"/>
      <c r="C239" s="132">
        <v>5</v>
      </c>
      <c r="D239" s="368" t="s">
        <v>78</v>
      </c>
      <c r="E239" s="369"/>
      <c r="F239" s="82">
        <f>SUMIFS(ローデータ!$T$12:$T$1011,ローデータ!$B$12:$B$1011,1,ローデータ!$G$12:$G$1011,$G$4,ローデータ!$I$12:$I$1011,$B$14,ローデータ!$J$12:$J$1011,C239,ローデータ!$K$12:$K$1011,$D$21)</f>
        <v>0</v>
      </c>
      <c r="G239" s="82">
        <f>SUMIFS(ローデータ!$U$12:$U$1011,ローデータ!$B$12:$B$1011,1,ローデータ!$G$12:$G$1011,$G$4,ローデータ!$I$12:$I$1011,$B$14,ローデータ!$J$12:$J$1011,C239,ローデータ!$K$12:$K$1011,$D$21)</f>
        <v>0</v>
      </c>
      <c r="H239" s="82">
        <f>SUMIFS(ローデータ!$V$12:$V$1011,ローデータ!$B$12:$B$1011,1,ローデータ!$G$12:$G$1011,$G$4,ローデータ!$I$12:$I$1011,$B$14,ローデータ!$J$12:$J$1011,C239,ローデータ!$K$12:$K$1011,$D$21)</f>
        <v>0</v>
      </c>
      <c r="I239" s="82">
        <f>SUMIFS(ローデータ!$W$12:$W$1011,ローデータ!$B$12:$B$1011,1,ローデータ!$G$12:$G$1011,$G$4,ローデータ!$I$12:$I$1011,$B$14,ローデータ!$J$12:$J$1011,C239,ローデータ!$K$12:$K$1011,$D$21)</f>
        <v>0</v>
      </c>
      <c r="J239" s="82">
        <f>SUMIFS(ローデータ!$X$12:$X$1011,ローデータ!$B$12:$B$1011,1,ローデータ!$G$12:$G$1011,$G$4,ローデータ!$I$12:$I$1011,$B$14,ローデータ!$J$12:$J$1011,C239,ローデータ!$K$12:$K$1011,$D$21)</f>
        <v>0</v>
      </c>
      <c r="K239" s="82">
        <f>SUMIFS(ローデータ!$Y$12:$Y$1011,ローデータ!$B$12:$B$1011,1,ローデータ!$G$12:$G$1011,$G$4,ローデータ!$I$12:$I$1011,$B$14,ローデータ!$J$12:$J$1011,C239,ローデータ!$K$12:$K$1011,$D$21)</f>
        <v>0</v>
      </c>
      <c r="L239" s="82">
        <f>SUMIFS(ローデータ!$Z$12:$Z$1011,ローデータ!$B$12:$B$1011,1,ローデータ!$G$12:$G$1011,$G$4,ローデータ!$I$12:$I$1011,$B$14,ローデータ!$J$12:$J$1011,C239,ローデータ!$K$12:$K$1011,$D$21)</f>
        <v>0</v>
      </c>
      <c r="M239" s="45">
        <f t="shared" si="21"/>
        <v>0</v>
      </c>
      <c r="N239" s="9"/>
    </row>
    <row r="240" spans="1:14" ht="14.1" customHeight="1" x14ac:dyDescent="0.15">
      <c r="A240" s="371"/>
      <c r="B240" s="377"/>
      <c r="C240" s="132">
        <v>6</v>
      </c>
      <c r="D240" s="368" t="s">
        <v>79</v>
      </c>
      <c r="E240" s="369"/>
      <c r="F240" s="82">
        <f>SUMIFS(ローデータ!$T$12:$T$1011,ローデータ!$B$12:$B$1011,1,ローデータ!$G$12:$G$1011,$G$4,ローデータ!$I$12:$I$1011,$B$14,ローデータ!$J$12:$J$1011,C240,ローデータ!$K$12:$K$1011,$D$21)</f>
        <v>0</v>
      </c>
      <c r="G240" s="82">
        <f>SUMIFS(ローデータ!$U$12:$U$1011,ローデータ!$B$12:$B$1011,1,ローデータ!$G$12:$G$1011,$G$4,ローデータ!$I$12:$I$1011,$B$14,ローデータ!$J$12:$J$1011,C240,ローデータ!$K$12:$K$1011,$D$21)</f>
        <v>0</v>
      </c>
      <c r="H240" s="82">
        <f>SUMIFS(ローデータ!$V$12:$V$1011,ローデータ!$B$12:$B$1011,1,ローデータ!$G$12:$G$1011,$G$4,ローデータ!$I$12:$I$1011,$B$14,ローデータ!$J$12:$J$1011,C240,ローデータ!$K$12:$K$1011,$D$21)</f>
        <v>0</v>
      </c>
      <c r="I240" s="82">
        <f>SUMIFS(ローデータ!$W$12:$W$1011,ローデータ!$B$12:$B$1011,1,ローデータ!$G$12:$G$1011,$G$4,ローデータ!$I$12:$I$1011,$B$14,ローデータ!$J$12:$J$1011,C240,ローデータ!$K$12:$K$1011,$D$21)</f>
        <v>0</v>
      </c>
      <c r="J240" s="82">
        <f>SUMIFS(ローデータ!$X$12:$X$1011,ローデータ!$B$12:$B$1011,1,ローデータ!$G$12:$G$1011,$G$4,ローデータ!$I$12:$I$1011,$B$14,ローデータ!$J$12:$J$1011,C240,ローデータ!$K$12:$K$1011,$D$21)</f>
        <v>0</v>
      </c>
      <c r="K240" s="82">
        <f>SUMIFS(ローデータ!$Y$12:$Y$1011,ローデータ!$B$12:$B$1011,1,ローデータ!$G$12:$G$1011,$G$4,ローデータ!$I$12:$I$1011,$B$14,ローデータ!$J$12:$J$1011,C240,ローデータ!$K$12:$K$1011,$D$21)</f>
        <v>0</v>
      </c>
      <c r="L240" s="82">
        <f>SUMIFS(ローデータ!$Z$12:$Z$1011,ローデータ!$B$12:$B$1011,1,ローデータ!$G$12:$G$1011,$G$4,ローデータ!$I$12:$I$1011,$B$14,ローデータ!$J$12:$J$1011,C240,ローデータ!$K$12:$K$1011,$D$21)</f>
        <v>0</v>
      </c>
      <c r="M240" s="45">
        <f t="shared" si="21"/>
        <v>0</v>
      </c>
      <c r="N240" s="9"/>
    </row>
    <row r="241" spans="1:17" ht="14.1" customHeight="1" x14ac:dyDescent="0.15">
      <c r="A241" s="371"/>
      <c r="B241" s="377"/>
      <c r="C241" s="132">
        <v>7</v>
      </c>
      <c r="D241" s="368" t="s">
        <v>80</v>
      </c>
      <c r="E241" s="369"/>
      <c r="F241" s="82">
        <f>SUMIFS(ローデータ!$T$12:$T$1011,ローデータ!$B$12:$B$1011,1,ローデータ!$G$12:$G$1011,$G$4,ローデータ!$I$12:$I$1011,$B$14,ローデータ!$J$12:$J$1011,C241,ローデータ!$K$12:$K$1011,$D$21)</f>
        <v>0</v>
      </c>
      <c r="G241" s="82">
        <f>SUMIFS(ローデータ!$U$12:$U$1011,ローデータ!$B$12:$B$1011,1,ローデータ!$G$12:$G$1011,$G$4,ローデータ!$I$12:$I$1011,$B$14,ローデータ!$J$12:$J$1011,C241,ローデータ!$K$12:$K$1011,$D$21)</f>
        <v>0</v>
      </c>
      <c r="H241" s="82">
        <f>SUMIFS(ローデータ!$V$12:$V$1011,ローデータ!$B$12:$B$1011,1,ローデータ!$G$12:$G$1011,$G$4,ローデータ!$I$12:$I$1011,$B$14,ローデータ!$J$12:$J$1011,C241,ローデータ!$K$12:$K$1011,$D$21)</f>
        <v>0</v>
      </c>
      <c r="I241" s="82">
        <f>SUMIFS(ローデータ!$W$12:$W$1011,ローデータ!$B$12:$B$1011,1,ローデータ!$G$12:$G$1011,$G$4,ローデータ!$I$12:$I$1011,$B$14,ローデータ!$J$12:$J$1011,C241,ローデータ!$K$12:$K$1011,$D$21)</f>
        <v>0</v>
      </c>
      <c r="J241" s="82">
        <f>SUMIFS(ローデータ!$X$12:$X$1011,ローデータ!$B$12:$B$1011,1,ローデータ!$G$12:$G$1011,$G$4,ローデータ!$I$12:$I$1011,$B$14,ローデータ!$J$12:$J$1011,C241,ローデータ!$K$12:$K$1011,$D$21)</f>
        <v>0</v>
      </c>
      <c r="K241" s="82">
        <f>SUMIFS(ローデータ!$Y$12:$Y$1011,ローデータ!$B$12:$B$1011,1,ローデータ!$G$12:$G$1011,$G$4,ローデータ!$I$12:$I$1011,$B$14,ローデータ!$J$12:$J$1011,C241,ローデータ!$K$12:$K$1011,$D$21)</f>
        <v>0</v>
      </c>
      <c r="L241" s="82">
        <f>SUMIFS(ローデータ!$Z$12:$Z$1011,ローデータ!$B$12:$B$1011,1,ローデータ!$G$12:$G$1011,$G$4,ローデータ!$I$12:$I$1011,$B$14,ローデータ!$J$12:$J$1011,C241,ローデータ!$K$12:$K$1011,$D$21)</f>
        <v>0</v>
      </c>
      <c r="M241" s="45">
        <f t="shared" si="21"/>
        <v>0</v>
      </c>
    </row>
    <row r="242" spans="1:17" ht="14.1" customHeight="1" x14ac:dyDescent="0.15">
      <c r="A242" s="371"/>
      <c r="B242" s="377"/>
      <c r="C242" s="132">
        <v>8</v>
      </c>
      <c r="D242" s="368" t="s">
        <v>81</v>
      </c>
      <c r="E242" s="369"/>
      <c r="F242" s="82">
        <f>SUMIFS(ローデータ!$T$12:$T$1011,ローデータ!$B$12:$B$1011,1,ローデータ!$G$12:$G$1011,$G$4,ローデータ!$I$12:$I$1011,$B$14,ローデータ!$J$12:$J$1011,C242,ローデータ!$K$12:$K$1011,$D$21)</f>
        <v>0</v>
      </c>
      <c r="G242" s="82">
        <f>SUMIFS(ローデータ!$U$12:$U$1011,ローデータ!$B$12:$B$1011,1,ローデータ!$G$12:$G$1011,$G$4,ローデータ!$I$12:$I$1011,$B$14,ローデータ!$J$12:$J$1011,C242,ローデータ!$K$12:$K$1011,$D$21)</f>
        <v>0</v>
      </c>
      <c r="H242" s="82">
        <f>SUMIFS(ローデータ!$V$12:$V$1011,ローデータ!$B$12:$B$1011,1,ローデータ!$G$12:$G$1011,$G$4,ローデータ!$I$12:$I$1011,$B$14,ローデータ!$J$12:$J$1011,C242,ローデータ!$K$12:$K$1011,$D$21)</f>
        <v>0</v>
      </c>
      <c r="I242" s="82">
        <f>SUMIFS(ローデータ!$W$12:$W$1011,ローデータ!$B$12:$B$1011,1,ローデータ!$G$12:$G$1011,$G$4,ローデータ!$I$12:$I$1011,$B$14,ローデータ!$J$12:$J$1011,C242,ローデータ!$K$12:$K$1011,$D$21)</f>
        <v>0</v>
      </c>
      <c r="J242" s="82">
        <f>SUMIFS(ローデータ!$X$12:$X$1011,ローデータ!$B$12:$B$1011,1,ローデータ!$G$12:$G$1011,$G$4,ローデータ!$I$12:$I$1011,$B$14,ローデータ!$J$12:$J$1011,C242,ローデータ!$K$12:$K$1011,$D$21)</f>
        <v>0</v>
      </c>
      <c r="K242" s="82">
        <f>SUMIFS(ローデータ!$Y$12:$Y$1011,ローデータ!$B$12:$B$1011,1,ローデータ!$G$12:$G$1011,$G$4,ローデータ!$I$12:$I$1011,$B$14,ローデータ!$J$12:$J$1011,C242,ローデータ!$K$12:$K$1011,$D$21)</f>
        <v>0</v>
      </c>
      <c r="L242" s="82">
        <f>SUMIFS(ローデータ!$Z$12:$Z$1011,ローデータ!$B$12:$B$1011,1,ローデータ!$G$12:$G$1011,$G$4,ローデータ!$I$12:$I$1011,$B$14,ローデータ!$J$12:$J$1011,C242,ローデータ!$K$12:$K$1011,$D$21)</f>
        <v>0</v>
      </c>
      <c r="M242" s="45">
        <f t="shared" si="21"/>
        <v>0</v>
      </c>
    </row>
    <row r="243" spans="1:17" ht="14.1" customHeight="1" x14ac:dyDescent="0.15">
      <c r="A243" s="371"/>
      <c r="B243" s="377"/>
      <c r="C243" s="132">
        <v>9</v>
      </c>
      <c r="D243" s="368" t="s">
        <v>82</v>
      </c>
      <c r="E243" s="369"/>
      <c r="F243" s="82">
        <f>SUMIFS(ローデータ!$T$12:$T$1011,ローデータ!$B$12:$B$1011,1,ローデータ!$G$12:$G$1011,$G$4,ローデータ!$I$12:$I$1011,$B$14,ローデータ!$J$12:$J$1011,C243,ローデータ!$K$12:$K$1011,$D$21)</f>
        <v>0</v>
      </c>
      <c r="G243" s="82">
        <f>SUMIFS(ローデータ!$U$12:$U$1011,ローデータ!$B$12:$B$1011,1,ローデータ!$G$12:$G$1011,$G$4,ローデータ!$I$12:$I$1011,$B$14,ローデータ!$J$12:$J$1011,C243,ローデータ!$K$12:$K$1011,$D$21)</f>
        <v>0</v>
      </c>
      <c r="H243" s="82">
        <f>SUMIFS(ローデータ!$V$12:$V$1011,ローデータ!$B$12:$B$1011,1,ローデータ!$G$12:$G$1011,$G$4,ローデータ!$I$12:$I$1011,$B$14,ローデータ!$J$12:$J$1011,C243,ローデータ!$K$12:$K$1011,$D$21)</f>
        <v>0</v>
      </c>
      <c r="I243" s="82">
        <f>SUMIFS(ローデータ!$W$12:$W$1011,ローデータ!$B$12:$B$1011,1,ローデータ!$G$12:$G$1011,$G$4,ローデータ!$I$12:$I$1011,$B$14,ローデータ!$J$12:$J$1011,C243,ローデータ!$K$12:$K$1011,$D$21)</f>
        <v>0</v>
      </c>
      <c r="J243" s="82">
        <f>SUMIFS(ローデータ!$X$12:$X$1011,ローデータ!$B$12:$B$1011,1,ローデータ!$G$12:$G$1011,$G$4,ローデータ!$I$12:$I$1011,$B$14,ローデータ!$J$12:$J$1011,C243,ローデータ!$K$12:$K$1011,$D$21)</f>
        <v>0</v>
      </c>
      <c r="K243" s="82">
        <f>SUMIFS(ローデータ!$Y$12:$Y$1011,ローデータ!$B$12:$B$1011,1,ローデータ!$G$12:$G$1011,$G$4,ローデータ!$I$12:$I$1011,$B$14,ローデータ!$J$12:$J$1011,C243,ローデータ!$K$12:$K$1011,$D$21)</f>
        <v>0</v>
      </c>
      <c r="L243" s="82">
        <f>SUMIFS(ローデータ!$Z$12:$Z$1011,ローデータ!$B$12:$B$1011,1,ローデータ!$G$12:$G$1011,$G$4,ローデータ!$I$12:$I$1011,$B$14,ローデータ!$J$12:$J$1011,C243,ローデータ!$K$12:$K$1011,$D$21)</f>
        <v>0</v>
      </c>
      <c r="M243" s="45">
        <f t="shared" si="21"/>
        <v>0</v>
      </c>
    </row>
    <row r="244" spans="1:17" ht="14.1" customHeight="1" x14ac:dyDescent="0.15">
      <c r="A244" s="371"/>
      <c r="B244" s="377"/>
      <c r="C244" s="132">
        <v>10</v>
      </c>
      <c r="D244" s="368" t="s">
        <v>111</v>
      </c>
      <c r="E244" s="369"/>
      <c r="F244" s="82">
        <f>SUMIFS(ローデータ!$T$12:$T$1011,ローデータ!$B$12:$B$1011,1,ローデータ!$G$12:$G$1011,$G$4,ローデータ!$I$12:$I$1011,$B$14,ローデータ!$J$12:$J$1011,C244,ローデータ!$K$12:$K$1011,$D$21)</f>
        <v>0</v>
      </c>
      <c r="G244" s="82">
        <f>SUMIFS(ローデータ!$U$12:$U$1011,ローデータ!$B$12:$B$1011,1,ローデータ!$G$12:$G$1011,$G$4,ローデータ!$I$12:$I$1011,$B$14,ローデータ!$J$12:$J$1011,C244,ローデータ!$K$12:$K$1011,$D$21)</f>
        <v>0</v>
      </c>
      <c r="H244" s="82">
        <f>SUMIFS(ローデータ!$V$12:$V$1011,ローデータ!$B$12:$B$1011,1,ローデータ!$G$12:$G$1011,$G$4,ローデータ!$I$12:$I$1011,$B$14,ローデータ!$J$12:$J$1011,C244,ローデータ!$K$12:$K$1011,$D$21)</f>
        <v>0</v>
      </c>
      <c r="I244" s="82">
        <f>SUMIFS(ローデータ!$W$12:$W$1011,ローデータ!$B$12:$B$1011,1,ローデータ!$G$12:$G$1011,$G$4,ローデータ!$I$12:$I$1011,$B$14,ローデータ!$J$12:$J$1011,C244,ローデータ!$K$12:$K$1011,$D$21)</f>
        <v>0</v>
      </c>
      <c r="J244" s="82">
        <f>SUMIFS(ローデータ!$X$12:$X$1011,ローデータ!$B$12:$B$1011,1,ローデータ!$G$12:$G$1011,$G$4,ローデータ!$I$12:$I$1011,$B$14,ローデータ!$J$12:$J$1011,C244,ローデータ!$K$12:$K$1011,$D$21)</f>
        <v>0</v>
      </c>
      <c r="K244" s="82">
        <f>SUMIFS(ローデータ!$Y$12:$Y$1011,ローデータ!$B$12:$B$1011,1,ローデータ!$G$12:$G$1011,$G$4,ローデータ!$I$12:$I$1011,$B$14,ローデータ!$J$12:$J$1011,C244,ローデータ!$K$12:$K$1011,$D$21)</f>
        <v>0</v>
      </c>
      <c r="L244" s="82">
        <f>SUMIFS(ローデータ!$Z$12:$Z$1011,ローデータ!$B$12:$B$1011,1,ローデータ!$G$12:$G$1011,$G$4,ローデータ!$I$12:$I$1011,$B$14,ローデータ!$J$12:$J$1011,C244,ローデータ!$K$12:$K$1011,$D$21)</f>
        <v>0</v>
      </c>
      <c r="M244" s="45">
        <f t="shared" si="21"/>
        <v>0</v>
      </c>
    </row>
    <row r="245" spans="1:17" ht="14.1" customHeight="1" x14ac:dyDescent="0.15">
      <c r="A245" s="372"/>
      <c r="B245" s="378"/>
      <c r="C245" s="132">
        <v>11</v>
      </c>
      <c r="D245" s="368" t="s">
        <v>83</v>
      </c>
      <c r="E245" s="369"/>
      <c r="F245" s="82">
        <f>SUMIFS(ローデータ!$T$12:$T$1011,ローデータ!$B$12:$B$1011,1,ローデータ!$G$12:$G$1011,$G$4,ローデータ!$I$12:$I$1011,$B$14,ローデータ!$J$12:$J$1011,C245,ローデータ!$K$12:$K$1011,$D$21)</f>
        <v>0</v>
      </c>
      <c r="G245" s="82">
        <f>SUMIFS(ローデータ!$U$12:$U$1011,ローデータ!$B$12:$B$1011,1,ローデータ!$G$12:$G$1011,$G$4,ローデータ!$I$12:$I$1011,$B$14,ローデータ!$J$12:$J$1011,C245,ローデータ!$K$12:$K$1011,$D$21)</f>
        <v>0</v>
      </c>
      <c r="H245" s="82">
        <f>SUMIFS(ローデータ!$V$12:$V$1011,ローデータ!$B$12:$B$1011,1,ローデータ!$G$12:$G$1011,$G$4,ローデータ!$I$12:$I$1011,$B$14,ローデータ!$J$12:$J$1011,C245,ローデータ!$K$12:$K$1011,$D$21)</f>
        <v>0</v>
      </c>
      <c r="I245" s="82">
        <f>SUMIFS(ローデータ!$W$12:$W$1011,ローデータ!$B$12:$B$1011,1,ローデータ!$G$12:$G$1011,$G$4,ローデータ!$I$12:$I$1011,$B$14,ローデータ!$J$12:$J$1011,C245,ローデータ!$K$12:$K$1011,$D$21)</f>
        <v>0</v>
      </c>
      <c r="J245" s="82">
        <f>SUMIFS(ローデータ!$X$12:$X$1011,ローデータ!$B$12:$B$1011,1,ローデータ!$G$12:$G$1011,$G$4,ローデータ!$I$12:$I$1011,$B$14,ローデータ!$J$12:$J$1011,C245,ローデータ!$K$12:$K$1011,$D$21)</f>
        <v>0</v>
      </c>
      <c r="K245" s="82">
        <f>SUMIFS(ローデータ!$Y$12:$Y$1011,ローデータ!$B$12:$B$1011,1,ローデータ!$G$12:$G$1011,$G$4,ローデータ!$I$12:$I$1011,$B$14,ローデータ!$J$12:$J$1011,C245,ローデータ!$K$12:$K$1011,$D$21)</f>
        <v>0</v>
      </c>
      <c r="L245" s="82">
        <f>SUMIFS(ローデータ!$Z$12:$Z$1011,ローデータ!$B$12:$B$1011,1,ローデータ!$G$12:$G$1011,$G$4,ローデータ!$I$12:$I$1011,$B$14,ローデータ!$J$12:$J$1011,C245,ローデータ!$K$12:$K$1011,$D$21)</f>
        <v>0</v>
      </c>
      <c r="M245" s="45">
        <f t="shared" si="21"/>
        <v>0</v>
      </c>
    </row>
    <row r="246" spans="1:17" ht="14.1" customHeight="1" x14ac:dyDescent="0.15">
      <c r="A246" s="373" t="s">
        <v>50</v>
      </c>
      <c r="B246" s="374"/>
      <c r="C246" s="374"/>
      <c r="D246" s="374"/>
      <c r="E246" s="375"/>
      <c r="F246" s="82">
        <f>SUM(F234:F245)</f>
        <v>1</v>
      </c>
      <c r="G246" s="82">
        <f t="shared" ref="G246:L246" si="22">SUM(G234:G245)</f>
        <v>3</v>
      </c>
      <c r="H246" s="82">
        <f t="shared" si="22"/>
        <v>0</v>
      </c>
      <c r="I246" s="82">
        <f>SUM(I234:I245)</f>
        <v>0</v>
      </c>
      <c r="J246" s="82">
        <f t="shared" si="22"/>
        <v>1</v>
      </c>
      <c r="K246" s="82">
        <f>SUM(K234:K245)</f>
        <v>0</v>
      </c>
      <c r="L246" s="82">
        <f t="shared" si="22"/>
        <v>0</v>
      </c>
      <c r="M246" s="45">
        <f t="shared" si="21"/>
        <v>5</v>
      </c>
    </row>
    <row r="247" spans="1:17" ht="14.1" customHeight="1" x14ac:dyDescent="0.15">
      <c r="A247" s="138"/>
      <c r="B247" s="138"/>
      <c r="C247" s="138"/>
      <c r="D247" s="138"/>
      <c r="E247" s="13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3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39" t="s">
        <v>192</v>
      </c>
      <c r="B249" s="38" t="s">
        <v>221</v>
      </c>
      <c r="O249" s="9"/>
      <c r="P249" s="9"/>
      <c r="Q249" s="9"/>
    </row>
    <row r="250" spans="1:17" ht="14.1" customHeight="1" x14ac:dyDescent="0.15">
      <c r="A250" s="308"/>
      <c r="B250" s="362"/>
      <c r="C250" s="362"/>
      <c r="D250" s="362"/>
      <c r="E250" s="309"/>
      <c r="F250" s="250" t="s">
        <v>16</v>
      </c>
      <c r="G250" s="251"/>
      <c r="H250" s="251"/>
      <c r="I250" s="251"/>
      <c r="J250" s="252"/>
      <c r="K250" s="253" t="s">
        <v>50</v>
      </c>
      <c r="L250" s="256" t="s">
        <v>13</v>
      </c>
      <c r="M250" s="257"/>
      <c r="N250" s="258"/>
      <c r="O250" s="365" t="s">
        <v>50</v>
      </c>
    </row>
    <row r="251" spans="1:17" ht="14.1" customHeight="1" x14ac:dyDescent="0.15">
      <c r="A251" s="310"/>
      <c r="B251" s="363"/>
      <c r="C251" s="363"/>
      <c r="D251" s="363"/>
      <c r="E251" s="311"/>
      <c r="F251" s="40">
        <v>1</v>
      </c>
      <c r="G251" s="40">
        <v>2</v>
      </c>
      <c r="H251" s="40">
        <v>3</v>
      </c>
      <c r="I251" s="40">
        <v>4</v>
      </c>
      <c r="J251" s="40">
        <v>5</v>
      </c>
      <c r="K251" s="254"/>
      <c r="L251" s="43">
        <v>1</v>
      </c>
      <c r="M251" s="40">
        <v>2</v>
      </c>
      <c r="N251" s="50">
        <v>3</v>
      </c>
      <c r="O251" s="366"/>
    </row>
    <row r="252" spans="1:17" ht="14.1" customHeight="1" x14ac:dyDescent="0.15">
      <c r="A252" s="310"/>
      <c r="B252" s="363"/>
      <c r="C252" s="363"/>
      <c r="D252" s="363"/>
      <c r="E252" s="311"/>
      <c r="F252" s="243" t="s">
        <v>65</v>
      </c>
      <c r="G252" s="243" t="s">
        <v>66</v>
      </c>
      <c r="H252" s="273" t="s">
        <v>101</v>
      </c>
      <c r="I252" s="275" t="s">
        <v>102</v>
      </c>
      <c r="J252" s="343" t="s">
        <v>103</v>
      </c>
      <c r="K252" s="254"/>
      <c r="L252" s="390" t="s">
        <v>67</v>
      </c>
      <c r="M252" s="242" t="s">
        <v>66</v>
      </c>
      <c r="N252" s="392" t="s">
        <v>68</v>
      </c>
      <c r="O252" s="366"/>
    </row>
    <row r="253" spans="1:17" ht="14.1" customHeight="1" x14ac:dyDescent="0.15">
      <c r="A253" s="312"/>
      <c r="B253" s="364"/>
      <c r="C253" s="364"/>
      <c r="D253" s="364"/>
      <c r="E253" s="313"/>
      <c r="F253" s="244"/>
      <c r="G253" s="244"/>
      <c r="H253" s="341"/>
      <c r="I253" s="342"/>
      <c r="J253" s="244"/>
      <c r="K253" s="255"/>
      <c r="L253" s="391"/>
      <c r="M253" s="221"/>
      <c r="N253" s="393"/>
      <c r="O253" s="367"/>
    </row>
    <row r="254" spans="1:17" ht="14.1" customHeight="1" x14ac:dyDescent="0.15">
      <c r="A254" s="394" t="s">
        <v>73</v>
      </c>
      <c r="B254" s="104" t="s">
        <v>85</v>
      </c>
      <c r="C254" s="344" t="s">
        <v>87</v>
      </c>
      <c r="D254" s="379"/>
      <c r="E254" s="345"/>
      <c r="F254" s="45">
        <f>COUNTIFS(ローデータ!$B$12:$B$1011,1,ローデータ!$G$12:$G$1011,$G$4,ローデータ!$I$12:$I$1011,$C$14,ローデータ!$K$12:$K$1011,$F$21,ローデータ!$L$12:$L$1011,F251)</f>
        <v>6</v>
      </c>
      <c r="G254" s="45">
        <f>COUNTIFS(ローデータ!$B$12:$B$1011,1,ローデータ!$G$12:$G$1011,$G$4,ローデータ!$I$12:$I$1011,$C$14,ローデータ!$K$12:$K$1011,$F$21,ローデータ!$L$12:$L$1011,G251)</f>
        <v>0</v>
      </c>
      <c r="H254" s="45">
        <f>COUNTIFS(ローデータ!$B$12:$B$1011,1,ローデータ!$G$12:$G$1011,$G$4,ローデータ!$I$12:$I$1011,$C$14,ローデータ!$K$12:$K$1011,$F$21,ローデータ!$L$12:$L$1011,H251)</f>
        <v>0</v>
      </c>
      <c r="I254" s="45">
        <f>COUNTIFS(ローデータ!$B$12:$B$1011,1,ローデータ!$G$12:$G$1011,$G$4,ローデータ!$I$12:$I$1011,$C$14,ローデータ!$K$12:$K$1011,$F$21,ローデータ!$L$12:$L$1011,I251)</f>
        <v>0</v>
      </c>
      <c r="J254" s="45">
        <f>COUNTIFS(ローデータ!$B$12:$B$1011,1,ローデータ!$G$12:$G$1011,$G$4,ローデータ!$I$12:$I$1011,$C$14,ローデータ!$K$12:$K$1011,$F$21,ローデータ!$L$12:$L$1011,J251)</f>
        <v>0</v>
      </c>
      <c r="K254" s="106">
        <f t="shared" ref="K254:K266" si="23">SUM(F254:J254)</f>
        <v>6</v>
      </c>
      <c r="L254" s="45">
        <f>COUNTIFS(ローデータ!$B$12:$B$1011,1,ローデータ!$G$12:$G$1011,$G$4,ローデータ!$I$12:$I$1011,$C$14,ローデータ!$K$12:$K$1011,$F$21,ローデータ!$S$12:$S$1011,L251)</f>
        <v>6</v>
      </c>
      <c r="M254" s="45">
        <f>COUNTIFS(ローデータ!$B$12:$B$1011,1,ローデータ!$G$12:$G$1011,$G$4,ローデータ!$I$12:$I$1011,$C$14,ローデータ!$K$12:$K$1011,$F$21,ローデータ!$S$12:$S$1011,M251)</f>
        <v>0</v>
      </c>
      <c r="N254" s="45">
        <f>COUNTIFS(ローデータ!$B$12:$B$1011,1,ローデータ!$G$12:$G$1011,$G$4,ローデータ!$I$12:$I$1011,$C$14,ローデータ!$K$12:$K$1011,$F$21,ローデータ!$S$12:$S$1011,N251)</f>
        <v>0</v>
      </c>
      <c r="O254" s="45">
        <f>SUM(L254:N254)</f>
        <v>6</v>
      </c>
    </row>
    <row r="255" spans="1:17" ht="14.1" customHeight="1" x14ac:dyDescent="0.15">
      <c r="A255" s="395"/>
      <c r="B255" s="397" t="s">
        <v>86</v>
      </c>
      <c r="C255" s="132">
        <v>1</v>
      </c>
      <c r="D255" s="368" t="s">
        <v>75</v>
      </c>
      <c r="E255" s="375"/>
      <c r="F255" s="45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45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45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45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45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06">
        <f t="shared" si="23"/>
        <v>0</v>
      </c>
      <c r="L255" s="45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45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45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45">
        <f t="shared" ref="O255:O261" si="24">SUM(L255:N255)</f>
        <v>0</v>
      </c>
    </row>
    <row r="256" spans="1:17" ht="14.1" customHeight="1" x14ac:dyDescent="0.15">
      <c r="A256" s="395"/>
      <c r="B256" s="377"/>
      <c r="C256" s="132">
        <v>2</v>
      </c>
      <c r="D256" s="368" t="s">
        <v>76</v>
      </c>
      <c r="E256" s="375"/>
      <c r="F256" s="45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45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45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45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45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06">
        <f t="shared" si="23"/>
        <v>0</v>
      </c>
      <c r="L256" s="45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45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45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45">
        <f t="shared" si="24"/>
        <v>0</v>
      </c>
    </row>
    <row r="257" spans="1:19" ht="14.1" customHeight="1" x14ac:dyDescent="0.15">
      <c r="A257" s="395"/>
      <c r="B257" s="377"/>
      <c r="C257" s="132">
        <v>3</v>
      </c>
      <c r="D257" s="368" t="s">
        <v>77</v>
      </c>
      <c r="E257" s="375"/>
      <c r="F257" s="45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45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45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45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45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06">
        <f t="shared" si="23"/>
        <v>0</v>
      </c>
      <c r="L257" s="45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45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45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45">
        <f>SUM(L257:N257)</f>
        <v>0</v>
      </c>
    </row>
    <row r="258" spans="1:19" ht="14.1" customHeight="1" x14ac:dyDescent="0.15">
      <c r="A258" s="395"/>
      <c r="B258" s="377"/>
      <c r="C258" s="132">
        <v>4</v>
      </c>
      <c r="D258" s="368" t="s">
        <v>110</v>
      </c>
      <c r="E258" s="369"/>
      <c r="F258" s="45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45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45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45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45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06">
        <f t="shared" si="23"/>
        <v>0</v>
      </c>
      <c r="L258" s="45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45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45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45">
        <f>SUM(L258:N258)</f>
        <v>0</v>
      </c>
    </row>
    <row r="259" spans="1:19" ht="14.1" customHeight="1" x14ac:dyDescent="0.15">
      <c r="A259" s="395"/>
      <c r="B259" s="377"/>
      <c r="C259" s="132">
        <v>5</v>
      </c>
      <c r="D259" s="368" t="s">
        <v>78</v>
      </c>
      <c r="E259" s="375"/>
      <c r="F259" s="45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45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45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45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45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06">
        <f t="shared" si="23"/>
        <v>0</v>
      </c>
      <c r="L259" s="45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45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45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45">
        <f t="shared" si="24"/>
        <v>0</v>
      </c>
    </row>
    <row r="260" spans="1:19" ht="14.1" customHeight="1" x14ac:dyDescent="0.15">
      <c r="A260" s="395"/>
      <c r="B260" s="377"/>
      <c r="C260" s="132">
        <v>6</v>
      </c>
      <c r="D260" s="368" t="s">
        <v>79</v>
      </c>
      <c r="E260" s="375"/>
      <c r="F260" s="45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45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45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45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45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06">
        <f t="shared" si="23"/>
        <v>0</v>
      </c>
      <c r="L260" s="45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45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45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45">
        <f>SUM(L260:N260)</f>
        <v>0</v>
      </c>
    </row>
    <row r="261" spans="1:19" ht="14.1" customHeight="1" x14ac:dyDescent="0.15">
      <c r="A261" s="395"/>
      <c r="B261" s="377"/>
      <c r="C261" s="132">
        <v>7</v>
      </c>
      <c r="D261" s="368" t="s">
        <v>80</v>
      </c>
      <c r="E261" s="375"/>
      <c r="F261" s="45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45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45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45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45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06">
        <f t="shared" si="23"/>
        <v>0</v>
      </c>
      <c r="L261" s="45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45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45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45">
        <f t="shared" si="24"/>
        <v>0</v>
      </c>
    </row>
    <row r="262" spans="1:19" ht="14.1" customHeight="1" x14ac:dyDescent="0.15">
      <c r="A262" s="395"/>
      <c r="B262" s="377"/>
      <c r="C262" s="132">
        <v>8</v>
      </c>
      <c r="D262" s="368" t="s">
        <v>81</v>
      </c>
      <c r="E262" s="375"/>
      <c r="F262" s="45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45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45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45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45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06">
        <f t="shared" si="23"/>
        <v>0</v>
      </c>
      <c r="L262" s="45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45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45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45">
        <f>SUM(L262:N262)</f>
        <v>0</v>
      </c>
    </row>
    <row r="263" spans="1:19" ht="14.1" customHeight="1" x14ac:dyDescent="0.15">
      <c r="A263" s="395"/>
      <c r="B263" s="377"/>
      <c r="C263" s="132">
        <v>9</v>
      </c>
      <c r="D263" s="368" t="s">
        <v>82</v>
      </c>
      <c r="E263" s="375"/>
      <c r="F263" s="45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45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45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45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45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06">
        <f t="shared" si="23"/>
        <v>0</v>
      </c>
      <c r="L263" s="45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45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45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45">
        <f>SUM(L263:N263)</f>
        <v>0</v>
      </c>
    </row>
    <row r="264" spans="1:19" ht="14.1" customHeight="1" x14ac:dyDescent="0.15">
      <c r="A264" s="395"/>
      <c r="B264" s="377"/>
      <c r="C264" s="132">
        <v>10</v>
      </c>
      <c r="D264" s="368" t="s">
        <v>111</v>
      </c>
      <c r="E264" s="369"/>
      <c r="F264" s="45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45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45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45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45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06">
        <f t="shared" si="23"/>
        <v>0</v>
      </c>
      <c r="L264" s="45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45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45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45">
        <f>SUM(L264:N264)</f>
        <v>0</v>
      </c>
    </row>
    <row r="265" spans="1:19" ht="14.1" customHeight="1" x14ac:dyDescent="0.15">
      <c r="A265" s="396"/>
      <c r="B265" s="378"/>
      <c r="C265" s="132">
        <v>11</v>
      </c>
      <c r="D265" s="368" t="s">
        <v>83</v>
      </c>
      <c r="E265" s="375"/>
      <c r="F265" s="45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45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45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45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45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06">
        <f t="shared" si="23"/>
        <v>0</v>
      </c>
      <c r="L265" s="45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45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45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45">
        <f>SUM(L265:N265)</f>
        <v>0</v>
      </c>
    </row>
    <row r="266" spans="1:19" ht="14.1" customHeight="1" x14ac:dyDescent="0.15">
      <c r="A266" s="373" t="s">
        <v>50</v>
      </c>
      <c r="B266" s="374"/>
      <c r="C266" s="374"/>
      <c r="D266" s="374"/>
      <c r="E266" s="375"/>
      <c r="F266" s="45">
        <f>SUM(F254:F265)</f>
        <v>6</v>
      </c>
      <c r="G266" s="45">
        <f t="shared" ref="G266" si="25">SUM(G254:G265)</f>
        <v>0</v>
      </c>
      <c r="H266" s="45">
        <f>SUM(H254:H265)</f>
        <v>0</v>
      </c>
      <c r="I266" s="45">
        <f>SUM(I254:I265)</f>
        <v>0</v>
      </c>
      <c r="J266" s="45">
        <f>SUM(J254:J265)</f>
        <v>0</v>
      </c>
      <c r="K266" s="106">
        <f t="shared" si="23"/>
        <v>6</v>
      </c>
      <c r="L266" s="82">
        <f>SUM(L254:L265)</f>
        <v>6</v>
      </c>
      <c r="M266" s="82">
        <f>SUM(M254:M265)</f>
        <v>0</v>
      </c>
      <c r="N266" s="82">
        <f>SUM(N254:N265)</f>
        <v>0</v>
      </c>
      <c r="O266" s="45">
        <f>SUM(L266:N266)</f>
        <v>6</v>
      </c>
    </row>
    <row r="267" spans="1:19" ht="14.1" customHeight="1" x14ac:dyDescent="0.15">
      <c r="A267" s="138"/>
      <c r="B267" s="138"/>
      <c r="C267" s="138"/>
      <c r="D267" s="138"/>
      <c r="E267" s="13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39" t="s">
        <v>193</v>
      </c>
      <c r="B268" s="38" t="s">
        <v>182</v>
      </c>
    </row>
    <row r="269" spans="1:19" ht="14.1" customHeight="1" x14ac:dyDescent="0.15">
      <c r="A269" s="405"/>
      <c r="B269" s="406"/>
      <c r="C269" s="406"/>
      <c r="D269" s="406"/>
      <c r="E269" s="207"/>
      <c r="F269" s="229" t="s">
        <v>70</v>
      </c>
      <c r="G269" s="230"/>
      <c r="H269" s="230"/>
      <c r="I269" s="230"/>
      <c r="J269" s="231"/>
      <c r="K269" s="232" t="s">
        <v>50</v>
      </c>
      <c r="L269" s="235" t="s">
        <v>71</v>
      </c>
      <c r="M269" s="236"/>
      <c r="N269" s="236"/>
      <c r="O269" s="236"/>
      <c r="P269" s="236"/>
      <c r="Q269" s="236"/>
      <c r="R269" s="237"/>
      <c r="S269" s="262" t="s">
        <v>50</v>
      </c>
    </row>
    <row r="270" spans="1:19" ht="14.1" customHeight="1" x14ac:dyDescent="0.15">
      <c r="A270" s="407"/>
      <c r="B270" s="408"/>
      <c r="C270" s="408"/>
      <c r="D270" s="408"/>
      <c r="E270" s="208"/>
      <c r="F270" s="386" t="s">
        <v>96</v>
      </c>
      <c r="G270" s="337" t="s">
        <v>97</v>
      </c>
      <c r="H270" s="338" t="s">
        <v>98</v>
      </c>
      <c r="I270" s="337" t="s">
        <v>99</v>
      </c>
      <c r="J270" s="338" t="s">
        <v>100</v>
      </c>
      <c r="K270" s="233"/>
      <c r="L270" s="398" t="s">
        <v>104</v>
      </c>
      <c r="M270" s="400" t="s">
        <v>105</v>
      </c>
      <c r="N270" s="400" t="s">
        <v>98</v>
      </c>
      <c r="O270" s="400" t="s">
        <v>106</v>
      </c>
      <c r="P270" s="401" t="s">
        <v>107</v>
      </c>
      <c r="Q270" s="400" t="s">
        <v>36</v>
      </c>
      <c r="R270" s="401" t="s">
        <v>30</v>
      </c>
      <c r="S270" s="316"/>
    </row>
    <row r="271" spans="1:19" ht="14.1" customHeight="1" x14ac:dyDescent="0.15">
      <c r="A271" s="409"/>
      <c r="B271" s="410"/>
      <c r="C271" s="410"/>
      <c r="D271" s="410"/>
      <c r="E271" s="209"/>
      <c r="F271" s="388"/>
      <c r="G271" s="213"/>
      <c r="H271" s="215"/>
      <c r="I271" s="213"/>
      <c r="J271" s="215"/>
      <c r="K271" s="234"/>
      <c r="L271" s="399"/>
      <c r="M271" s="400"/>
      <c r="N271" s="400"/>
      <c r="O271" s="400"/>
      <c r="P271" s="401"/>
      <c r="Q271" s="400"/>
      <c r="R271" s="401"/>
      <c r="S271" s="263"/>
    </row>
    <row r="272" spans="1:19" ht="14.1" customHeight="1" x14ac:dyDescent="0.15">
      <c r="A272" s="370" t="s">
        <v>73</v>
      </c>
      <c r="B272" s="104" t="s">
        <v>85</v>
      </c>
      <c r="C272" s="344" t="s">
        <v>87</v>
      </c>
      <c r="D272" s="379"/>
      <c r="E272" s="345"/>
      <c r="F272" s="77">
        <f>SUMIFS(ローデータ!M86:M1085,ローデータ!$B$12:$B$1011,1,ローデータ!$G$12:$G$1011,$G$4,ローデータ!$I$12:$I$1011,$C$14,ローデータ!$K$12:$K$1011,$F$21)</f>
        <v>0</v>
      </c>
      <c r="G272" s="77">
        <f>SUMIFS(ローデータ!N86:N1085,ローデータ!$B$12:$B$1011,1,ローデータ!$G$12:$G$1011,$G$4,ローデータ!$I$12:$I$1011,$C$14,ローデータ!$K$12:$K$1011,$F$21)</f>
        <v>0</v>
      </c>
      <c r="H272" s="77">
        <f>SUMIFS(ローデータ!O86:O1085,ローデータ!$B$12:$B$1011,1,ローデータ!$G$12:$G$1011,$G$4,ローデータ!$I$12:$I$1011,$C$14,ローデータ!$K$12:$K$1011,$F$21)</f>
        <v>0</v>
      </c>
      <c r="I272" s="77">
        <f>SUMIFS(ローデータ!P86:P1085,ローデータ!$B$12:$B$1011,1,ローデータ!$G$12:$G$1011,$G$4,ローデータ!$I$12:$I$1011,$C$14,ローデータ!$K$12:$K$1011,$F$21)</f>
        <v>0</v>
      </c>
      <c r="J272" s="77">
        <f>SUMIFS(ローデータ!Q86:Q1085,ローデータ!$B$12:$B$1011,1,ローデータ!$G$12:$G$1011,$G$4,ローデータ!$I$12:$I$1011,$C$14,ローデータ!$K$12:$K$1011,$F$21)</f>
        <v>0</v>
      </c>
      <c r="K272" s="83">
        <f>SUM(F272:J272)</f>
        <v>0</v>
      </c>
      <c r="L272" s="82">
        <f>SUMIFS(ローデータ!$T$12:$T$1011,ローデータ!$B$12:$B$1011,1,ローデータ!$G$12:$G$1011,$G$4,ローデータ!$I$12:$I$1011,$C$14,ローデータ!$K$12:$K$1011,$F$21)</f>
        <v>1</v>
      </c>
      <c r="M272" s="82">
        <f>SUMIFS(ローデータ!$U$12:$U$1011,ローデータ!$B$12:$B$1011,1,ローデータ!$G$12:$G$1011,$G$4,ローデータ!$I$12:$I$1011,$C$14,ローデータ!$K$12:$K$1011,$F$21)</f>
        <v>3</v>
      </c>
      <c r="N272" s="82">
        <f>SUMIFS(ローデータ!$V$12:$V$1011,ローデータ!$B$12:$B$1011,1,ローデータ!$G$12:$G$1011,$G$4,ローデータ!$I$12:$I$1011,$C$14,ローデータ!$K$12:$K$1011,$F$21)</f>
        <v>4</v>
      </c>
      <c r="O272" s="82">
        <f>SUMIFS(ローデータ!$W$12:$W$1011,ローデータ!$B$12:$B$1011,1,ローデータ!$G$12:$G$1011,$G$4,ローデータ!$I$12:$I$1011,$C$14,ローデータ!$K$12:$K$1011,$F$21)</f>
        <v>0</v>
      </c>
      <c r="P272" s="82">
        <f>SUMIFS(ローデータ!$X$12:$X$1011,ローデータ!$B$12:$B$1011,1,ローデータ!$G$12:$G$1011,$G$4,ローデータ!$I$12:$I$1011,$C$14,ローデータ!$K$12:$K$1011,$F$21)</f>
        <v>1</v>
      </c>
      <c r="Q272" s="82">
        <f>SUMIFS(ローデータ!$Y$12:$Y$1011,ローデータ!$B$12:$B$1011,1,ローデータ!$G$12:$G$1011,$G$4,ローデータ!$I$12:$I$1011,$C$14,ローデータ!$K$12:$K$1011,$F$21)</f>
        <v>0</v>
      </c>
      <c r="R272" s="82">
        <f>SUMIFS(ローデータ!$Z$12:$Z$1011,ローデータ!$B$12:$B$1011,1,ローデータ!$G$12:$G$1011,$G$4,ローデータ!$I$12:$I$1011,$C$14,ローデータ!$K$12:$K$1011,$F$21)</f>
        <v>0</v>
      </c>
      <c r="S272" s="45">
        <f>SUM(L272:R272)</f>
        <v>9</v>
      </c>
    </row>
    <row r="273" spans="1:19" ht="14.1" customHeight="1" x14ac:dyDescent="0.15">
      <c r="A273" s="371"/>
      <c r="B273" s="376" t="s">
        <v>86</v>
      </c>
      <c r="C273" s="132">
        <v>1</v>
      </c>
      <c r="D273" s="368" t="s">
        <v>75</v>
      </c>
      <c r="E273" s="369"/>
      <c r="F273" s="82">
        <f>SUMIFS(ローデータ!$M$12:$M$1011,ローデータ!$B$12:$B$1011,1,ローデータ!$G$12:$G$1011,$G$4,ローデータ!$I$12:$I$1011,$B$14,ローデータ!$J$12:$J$1011,C273,ローデータ!$K$12:$K$1011,$F$21)</f>
        <v>0</v>
      </c>
      <c r="G273" s="45">
        <f>SUMIFS(ローデータ!$N$12:$N$1011,ローデータ!$B$12:$B$1011,1,ローデータ!$G$12:$G$1011,$G$4,ローデータ!$I$12:$I$1011,$B$14,ローデータ!$J$12:$J$1011,C273,ローデータ!$K$12:$K$1011,$F$21)</f>
        <v>0</v>
      </c>
      <c r="H273" s="45">
        <f>SUMIFS(ローデータ!$O$12:$O$1011,ローデータ!$B$12:$B$1011,1,ローデータ!$G$12:$G$1011,$G$4,ローデータ!$I$12:$I$1011,$B$14,ローデータ!$J$12:$J$1011,C273,ローデータ!$K$12:$K$1011,$F$21)</f>
        <v>0</v>
      </c>
      <c r="I273" s="45">
        <f>SUMIFS(ローデータ!$P$12:$P$1011,ローデータ!$B$12:$B$1011,1,ローデータ!$G$12:$G$1011,$G$4,ローデータ!$I$12:$I$1011,$B$14,ローデータ!$J$12:$J$1011,C273,ローデータ!$K$12:$K$1011,$F$21)</f>
        <v>0</v>
      </c>
      <c r="J273" s="45">
        <f>SUMIFS(ローデータ!$Q$12:$Q$1011,ローデータ!$B$12:$B$1011,1,ローデータ!$G$12:$G$1011,$G$4,ローデータ!$I$12:$I$1011,$B$14,ローデータ!$J$12:$J$1011,C273,ローデータ!$K$12:$K$1011,$F$21)</f>
        <v>0</v>
      </c>
      <c r="K273" s="83">
        <f t="shared" ref="K273:K284" si="26">SUM(F273:J273)</f>
        <v>0</v>
      </c>
      <c r="L273" s="82">
        <f>SUMIFS(ローデータ!$T$12:$T$1011,ローデータ!$B$12:$B$1011,1,ローデータ!$G$12:$G$1011,$G$4,ローデータ!$I$12:$I$1011,$B$14,ローデータ!$J$12:$J$1011,C273,ローデータ!$K$12:$K$1011,$F$21)</f>
        <v>0</v>
      </c>
      <c r="M273" s="82">
        <f>SUMIFS(ローデータ!$U$12:$U$1011,ローデータ!$B$12:$B$1011,1,ローデータ!$G$12:$G$1011,$G$4,ローデータ!$I$12:$I$1011,$B$14,ローデータ!$J$12:$J$1011,C273,ローデータ!$K$12:$K$1011,$F$21)</f>
        <v>0</v>
      </c>
      <c r="N273" s="82">
        <f>SUMIFS(ローデータ!$V$12:$V$1011,ローデータ!$B$12:$B$1011,1,ローデータ!$G$12:$G$1011,$G$4,ローデータ!$I$12:$I$1011,$B$14,ローデータ!$J$12:$J$1011,C273,ローデータ!$K$12:$K$1011,$F$21)</f>
        <v>0</v>
      </c>
      <c r="O273" s="82">
        <f>SUMIFS(ローデータ!$W$12:$W$1011,ローデータ!$B$12:$B$1011,1,ローデータ!$G$12:$G$1011,$G$4,ローデータ!$I$12:$I$1011,$B$14,ローデータ!$J$12:$J$1011,C273,ローデータ!$K$12:$K$1011,$F$21)</f>
        <v>0</v>
      </c>
      <c r="P273" s="82">
        <f>SUMIFS(ローデータ!$X$12:$X$1011,ローデータ!$B$12:$B$1011,1,ローデータ!$G$12:$G$1011,$G$4,ローデータ!$I$12:$I$1011,$B$14,ローデータ!$J$12:$J$1011,C273,ローデータ!$K$12:$K$1011,$F$21)</f>
        <v>0</v>
      </c>
      <c r="Q273" s="82">
        <f>SUMIFS(ローデータ!$Y$12:$Y$1011,ローデータ!$B$12:$B$1011,1,ローデータ!$G$12:$G$1011,$G$4,ローデータ!$I$12:$I$1011,$B$14,ローデータ!$J$12:$J$1011,C273,ローデータ!$K$12:$K$1011,$F$21)</f>
        <v>0</v>
      </c>
      <c r="R273" s="82">
        <f>SUMIFS(ローデータ!$Z$12:$Z$1011,ローデータ!$B$12:$B$1011,1,ローデータ!$G$12:$G$1011,$G$4,ローデータ!$I$12:$I$1011,$B$14,ローデータ!$J$12:$J$1011,C273,ローデータ!$K$12:$K$1011,$F$21)</f>
        <v>0</v>
      </c>
      <c r="S273" s="45">
        <f>SUM(L273:R273)</f>
        <v>0</v>
      </c>
    </row>
    <row r="274" spans="1:19" ht="14.1" customHeight="1" x14ac:dyDescent="0.15">
      <c r="A274" s="371"/>
      <c r="B274" s="377"/>
      <c r="C274" s="132">
        <v>2</v>
      </c>
      <c r="D274" s="368" t="s">
        <v>76</v>
      </c>
      <c r="E274" s="369"/>
      <c r="F274" s="82">
        <f>SUMIFS(ローデータ!$M$12:$M$1011,ローデータ!$B$12:$B$1011,1,ローデータ!$G$12:$G$1011,$G$4,ローデータ!$I$12:$I$1011,$B$14,ローデータ!$J$12:$J$1011,C274,ローデータ!$K$12:$K$1011,$F$21)</f>
        <v>0</v>
      </c>
      <c r="G274" s="45">
        <f>SUMIFS(ローデータ!$N$12:$N$1011,ローデータ!$B$12:$B$1011,1,ローデータ!$G$12:$G$1011,$G$4,ローデータ!$I$12:$I$1011,$B$14,ローデータ!$J$12:$J$1011,C274,ローデータ!$K$12:$K$1011,$F$21)</f>
        <v>0</v>
      </c>
      <c r="H274" s="45">
        <f>SUMIFS(ローデータ!$O$12:$O$1011,ローデータ!$B$12:$B$1011,1,ローデータ!$G$12:$G$1011,$G$4,ローデータ!$I$12:$I$1011,$B$14,ローデータ!$J$12:$J$1011,C274,ローデータ!$K$12:$K$1011,$F$21)</f>
        <v>0</v>
      </c>
      <c r="I274" s="45">
        <f>SUMIFS(ローデータ!$P$12:$P$1011,ローデータ!$B$12:$B$1011,1,ローデータ!$G$12:$G$1011,$G$4,ローデータ!$I$12:$I$1011,$B$14,ローデータ!$J$12:$J$1011,C274,ローデータ!$K$12:$K$1011,$F$21)</f>
        <v>0</v>
      </c>
      <c r="J274" s="45">
        <f>SUMIFS(ローデータ!$Q$12:$Q$1011,ローデータ!$B$12:$B$1011,1,ローデータ!$G$12:$G$1011,$G$4,ローデータ!$I$12:$I$1011,$B$14,ローデータ!$J$12:$J$1011,C274,ローデータ!$K$12:$K$1011,$F$21)</f>
        <v>0</v>
      </c>
      <c r="K274" s="83">
        <f t="shared" si="26"/>
        <v>0</v>
      </c>
      <c r="L274" s="82">
        <f>SUMIFS(ローデータ!$T$12:$T$1011,ローデータ!$B$12:$B$1011,1,ローデータ!$G$12:$G$1011,$G$4,ローデータ!$I$12:$I$1011,$B$14,ローデータ!$J$12:$J$1011,C274,ローデータ!$K$12:$K$1011,$F$21)</f>
        <v>0</v>
      </c>
      <c r="M274" s="82">
        <f>SUMIFS(ローデータ!$U$12:$U$1011,ローデータ!$B$12:$B$1011,1,ローデータ!$G$12:$G$1011,$G$4,ローデータ!$I$12:$I$1011,$B$14,ローデータ!$J$12:$J$1011,C274,ローデータ!$K$12:$K$1011,$F$21)</f>
        <v>0</v>
      </c>
      <c r="N274" s="82">
        <f>SUMIFS(ローデータ!$V$12:$V$1011,ローデータ!$B$12:$B$1011,1,ローデータ!$G$12:$G$1011,$G$4,ローデータ!$I$12:$I$1011,$B$14,ローデータ!$J$12:$J$1011,C274,ローデータ!$K$12:$K$1011,$F$21)</f>
        <v>0</v>
      </c>
      <c r="O274" s="82">
        <f>SUMIFS(ローデータ!$W$12:$W$1011,ローデータ!$B$12:$B$1011,1,ローデータ!$G$12:$G$1011,$G$4,ローデータ!$I$12:$I$1011,$B$14,ローデータ!$J$12:$J$1011,C274,ローデータ!$K$12:$K$1011,$F$21)</f>
        <v>0</v>
      </c>
      <c r="P274" s="82">
        <f>SUMIFS(ローデータ!$X$12:$X$1011,ローデータ!$B$12:$B$1011,1,ローデータ!$G$12:$G$1011,$G$4,ローデータ!$I$12:$I$1011,$B$14,ローデータ!$J$12:$J$1011,C274,ローデータ!$K$12:$K$1011,$F$21)</f>
        <v>0</v>
      </c>
      <c r="Q274" s="82">
        <f>SUMIFS(ローデータ!$Y$12:$Y$1011,ローデータ!$B$12:$B$1011,1,ローデータ!$G$12:$G$1011,$G$4,ローデータ!$I$12:$I$1011,$B$14,ローデータ!$J$12:$J$1011,C274,ローデータ!$K$12:$K$1011,$F$21)</f>
        <v>0</v>
      </c>
      <c r="R274" s="82">
        <f>SUMIFS(ローデータ!$Z$12:$Z$1011,ローデータ!$B$12:$B$1011,1,ローデータ!$G$12:$G$1011,$G$4,ローデータ!$I$12:$I$1011,$B$14,ローデータ!$J$12:$J$1011,C274,ローデータ!$K$12:$K$1011,$F$21)</f>
        <v>0</v>
      </c>
      <c r="S274" s="45">
        <f>SUM(L274:R274)</f>
        <v>0</v>
      </c>
    </row>
    <row r="275" spans="1:19" ht="14.1" customHeight="1" x14ac:dyDescent="0.15">
      <c r="A275" s="371"/>
      <c r="B275" s="377"/>
      <c r="C275" s="132">
        <v>3</v>
      </c>
      <c r="D275" s="368" t="s">
        <v>77</v>
      </c>
      <c r="E275" s="369"/>
      <c r="F275" s="82">
        <f>SUMIFS(ローデータ!$M$12:$M$1011,ローデータ!$B$12:$B$1011,1,ローデータ!$G$12:$G$1011,$G$4,ローデータ!$I$12:$I$1011,$B$14,ローデータ!$J$12:$J$1011,C275,ローデータ!$K$12:$K$1011,$F$21)</f>
        <v>0</v>
      </c>
      <c r="G275" s="45">
        <f>SUMIFS(ローデータ!$N$12:$N$1011,ローデータ!$B$12:$B$1011,1,ローデータ!$G$12:$G$1011,$G$4,ローデータ!$I$12:$I$1011,$B$14,ローデータ!$J$12:$J$1011,C275,ローデータ!$K$12:$K$1011,$F$21)</f>
        <v>0</v>
      </c>
      <c r="H275" s="45">
        <f>SUMIFS(ローデータ!$O$12:$O$1011,ローデータ!$B$12:$B$1011,1,ローデータ!$G$12:$G$1011,$G$4,ローデータ!$I$12:$I$1011,$B$14,ローデータ!$J$12:$J$1011,C275,ローデータ!$K$12:$K$1011,$F$21)</f>
        <v>0</v>
      </c>
      <c r="I275" s="45">
        <f>SUMIFS(ローデータ!$P$12:$P$1011,ローデータ!$B$12:$B$1011,1,ローデータ!$G$12:$G$1011,$G$4,ローデータ!$I$12:$I$1011,$B$14,ローデータ!$J$12:$J$1011,C275,ローデータ!$K$12:$K$1011,$F$21)</f>
        <v>0</v>
      </c>
      <c r="J275" s="45">
        <f>SUMIFS(ローデータ!$Q$12:$Q$1011,ローデータ!$B$12:$B$1011,1,ローデータ!$G$12:$G$1011,$G$4,ローデータ!$I$12:$I$1011,$B$14,ローデータ!$J$12:$J$1011,C275,ローデータ!$K$12:$K$1011,$F$21)</f>
        <v>0</v>
      </c>
      <c r="K275" s="83">
        <f t="shared" si="26"/>
        <v>0</v>
      </c>
      <c r="L275" s="82">
        <f>SUMIFS(ローデータ!$T$12:$T$1011,ローデータ!$B$12:$B$1011,1,ローデータ!$G$12:$G$1011,$G$4,ローデータ!$I$12:$I$1011,$B$14,ローデータ!$J$12:$J$1011,C275,ローデータ!$K$12:$K$1011,$F$21)</f>
        <v>0</v>
      </c>
      <c r="M275" s="82">
        <f>SUMIFS(ローデータ!$U$12:$U$1011,ローデータ!$B$12:$B$1011,1,ローデータ!$G$12:$G$1011,$G$4,ローデータ!$I$12:$I$1011,$B$14,ローデータ!$J$12:$J$1011,C275,ローデータ!$K$12:$K$1011,$F$21)</f>
        <v>0</v>
      </c>
      <c r="N275" s="82">
        <f>SUMIFS(ローデータ!$V$12:$V$1011,ローデータ!$B$12:$B$1011,1,ローデータ!$G$12:$G$1011,$G$4,ローデータ!$I$12:$I$1011,$B$14,ローデータ!$J$12:$J$1011,C275,ローデータ!$K$12:$K$1011,$F$21)</f>
        <v>0</v>
      </c>
      <c r="O275" s="82">
        <f>SUMIFS(ローデータ!$W$12:$W$1011,ローデータ!$B$12:$B$1011,1,ローデータ!$G$12:$G$1011,$G$4,ローデータ!$I$12:$I$1011,$B$14,ローデータ!$J$12:$J$1011,C275,ローデータ!$K$12:$K$1011,$F$21)</f>
        <v>0</v>
      </c>
      <c r="P275" s="82">
        <f>SUMIFS(ローデータ!$X$12:$X$1011,ローデータ!$B$12:$B$1011,1,ローデータ!$G$12:$G$1011,$G$4,ローデータ!$I$12:$I$1011,$B$14,ローデータ!$J$12:$J$1011,C275,ローデータ!$K$12:$K$1011,$F$21)</f>
        <v>0</v>
      </c>
      <c r="Q275" s="82">
        <f>SUMIFS(ローデータ!$Y$12:$Y$1011,ローデータ!$B$12:$B$1011,1,ローデータ!$G$12:$G$1011,$G$4,ローデータ!$I$12:$I$1011,$B$14,ローデータ!$J$12:$J$1011,C275,ローデータ!$K$12:$K$1011,$F$21)</f>
        <v>0</v>
      </c>
      <c r="R275" s="82">
        <f>SUMIFS(ローデータ!$Z$12:$Z$1011,ローデータ!$B$12:$B$1011,1,ローデータ!$G$12:$G$1011,$G$4,ローデータ!$I$12:$I$1011,$B$14,ローデータ!$J$12:$J$1011,C275,ローデータ!$K$12:$K$1011,$F$21)</f>
        <v>0</v>
      </c>
      <c r="S275" s="45">
        <f t="shared" ref="S275:S284" si="27">SUM(L275:R275)</f>
        <v>0</v>
      </c>
    </row>
    <row r="276" spans="1:19" ht="14.1" customHeight="1" x14ac:dyDescent="0.15">
      <c r="A276" s="371"/>
      <c r="B276" s="377"/>
      <c r="C276" s="132">
        <v>4</v>
      </c>
      <c r="D276" s="403" t="s">
        <v>110</v>
      </c>
      <c r="E276" s="404"/>
      <c r="F276" s="82">
        <f>SUMIFS(ローデータ!$M$12:$M$1011,ローデータ!$B$12:$B$1011,1,ローデータ!$G$12:$G$1011,$G$4,ローデータ!$I$12:$I$1011,$B$14,ローデータ!$J$12:$J$1011,C276,ローデータ!$K$12:$K$1011,$F$21)</f>
        <v>0</v>
      </c>
      <c r="G276" s="45">
        <f>SUMIFS(ローデータ!$N$12:$N$1011,ローデータ!$B$12:$B$1011,1,ローデータ!$G$12:$G$1011,$G$4,ローデータ!$I$12:$I$1011,$B$14,ローデータ!$J$12:$J$1011,C276,ローデータ!$K$12:$K$1011,$F$21)</f>
        <v>0</v>
      </c>
      <c r="H276" s="45">
        <f>SUMIFS(ローデータ!$O$12:$O$1011,ローデータ!$B$12:$B$1011,1,ローデータ!$G$12:$G$1011,$G$4,ローデータ!$I$12:$I$1011,$B$14,ローデータ!$J$12:$J$1011,C276,ローデータ!$K$12:$K$1011,$F$21)</f>
        <v>0</v>
      </c>
      <c r="I276" s="45">
        <f>SUMIFS(ローデータ!$P$12:$P$1011,ローデータ!$B$12:$B$1011,1,ローデータ!$G$12:$G$1011,$G$4,ローデータ!$I$12:$I$1011,$B$14,ローデータ!$J$12:$J$1011,C276,ローデータ!$K$12:$K$1011,$F$21)</f>
        <v>0</v>
      </c>
      <c r="J276" s="45">
        <f>SUMIFS(ローデータ!$Q$12:$Q$1011,ローデータ!$B$12:$B$1011,1,ローデータ!$G$12:$G$1011,$G$4,ローデータ!$I$12:$I$1011,$B$14,ローデータ!$J$12:$J$1011,C276,ローデータ!$K$12:$K$1011,$F$21)</f>
        <v>0</v>
      </c>
      <c r="K276" s="83">
        <f t="shared" si="26"/>
        <v>0</v>
      </c>
      <c r="L276" s="82">
        <f>SUMIFS(ローデータ!$T$12:$T$1011,ローデータ!$B$12:$B$1011,1,ローデータ!$G$12:$G$1011,$G$4,ローデータ!$I$12:$I$1011,$B$14,ローデータ!$J$12:$J$1011,C276,ローデータ!$K$12:$K$1011,$F$21)</f>
        <v>0</v>
      </c>
      <c r="M276" s="82">
        <f>SUMIFS(ローデータ!$U$12:$U$1011,ローデータ!$B$12:$B$1011,1,ローデータ!$G$12:$G$1011,$G$4,ローデータ!$I$12:$I$1011,$B$14,ローデータ!$J$12:$J$1011,C276,ローデータ!$K$12:$K$1011,$F$21)</f>
        <v>0</v>
      </c>
      <c r="N276" s="82">
        <f>SUMIFS(ローデータ!$V$12:$V$1011,ローデータ!$B$12:$B$1011,1,ローデータ!$G$12:$G$1011,$G$4,ローデータ!$I$12:$I$1011,$B$14,ローデータ!$J$12:$J$1011,C276,ローデータ!$K$12:$K$1011,$F$21)</f>
        <v>0</v>
      </c>
      <c r="O276" s="82">
        <f>SUMIFS(ローデータ!$W$12:$W$1011,ローデータ!$B$12:$B$1011,1,ローデータ!$G$12:$G$1011,$G$4,ローデータ!$I$12:$I$1011,$B$14,ローデータ!$J$12:$J$1011,C276,ローデータ!$K$12:$K$1011,$F$21)</f>
        <v>0</v>
      </c>
      <c r="P276" s="82">
        <f>SUMIFS(ローデータ!$X$12:$X$1011,ローデータ!$B$12:$B$1011,1,ローデータ!$G$12:$G$1011,$G$4,ローデータ!$I$12:$I$1011,$B$14,ローデータ!$J$12:$J$1011,C276,ローデータ!$K$12:$K$1011,$F$21)</f>
        <v>0</v>
      </c>
      <c r="Q276" s="82">
        <f>SUMIFS(ローデータ!$Y$12:$Y$1011,ローデータ!$B$12:$B$1011,1,ローデータ!$G$12:$G$1011,$G$4,ローデータ!$I$12:$I$1011,$B$14,ローデータ!$J$12:$J$1011,C276,ローデータ!$K$12:$K$1011,$F$21)</f>
        <v>0</v>
      </c>
      <c r="R276" s="82">
        <f>SUMIFS(ローデータ!$Z$12:$Z$1011,ローデータ!$B$12:$B$1011,1,ローデータ!$G$12:$G$1011,$G$4,ローデータ!$I$12:$I$1011,$B$14,ローデータ!$J$12:$J$1011,C276,ローデータ!$K$12:$K$1011,$F$21)</f>
        <v>0</v>
      </c>
      <c r="S276" s="45">
        <f>SUM(L276:R276)</f>
        <v>0</v>
      </c>
    </row>
    <row r="277" spans="1:19" ht="14.1" customHeight="1" x14ac:dyDescent="0.15">
      <c r="A277" s="371"/>
      <c r="B277" s="377"/>
      <c r="C277" s="132">
        <v>5</v>
      </c>
      <c r="D277" s="368" t="s">
        <v>78</v>
      </c>
      <c r="E277" s="369"/>
      <c r="F277" s="82">
        <f>SUMIFS(ローデータ!$M$12:$M$1011,ローデータ!$B$12:$B$1011,1,ローデータ!$G$12:$G$1011,$G$4,ローデータ!$I$12:$I$1011,$B$14,ローデータ!$J$12:$J$1011,C277,ローデータ!$K$12:$K$1011,$F$21)</f>
        <v>0</v>
      </c>
      <c r="G277" s="45">
        <f>SUMIFS(ローデータ!$N$12:$N$1011,ローデータ!$B$12:$B$1011,1,ローデータ!$G$12:$G$1011,$G$4,ローデータ!$I$12:$I$1011,$B$14,ローデータ!$J$12:$J$1011,C277,ローデータ!$K$12:$K$1011,$F$21)</f>
        <v>0</v>
      </c>
      <c r="H277" s="45">
        <f>SUMIFS(ローデータ!$O$12:$O$1011,ローデータ!$B$12:$B$1011,1,ローデータ!$G$12:$G$1011,$G$4,ローデータ!$I$12:$I$1011,$B$14,ローデータ!$J$12:$J$1011,C277,ローデータ!$K$12:$K$1011,$F$21)</f>
        <v>0</v>
      </c>
      <c r="I277" s="45">
        <f>SUMIFS(ローデータ!$P$12:$P$1011,ローデータ!$B$12:$B$1011,1,ローデータ!$G$12:$G$1011,$G$4,ローデータ!$I$12:$I$1011,$B$14,ローデータ!$J$12:$J$1011,C277,ローデータ!$K$12:$K$1011,$F$21)</f>
        <v>0</v>
      </c>
      <c r="J277" s="45">
        <f>SUMIFS(ローデータ!$Q$12:$Q$1011,ローデータ!$B$12:$B$1011,1,ローデータ!$G$12:$G$1011,$G$4,ローデータ!$I$12:$I$1011,$B$14,ローデータ!$J$12:$J$1011,C277,ローデータ!$K$12:$K$1011,$F$21)</f>
        <v>0</v>
      </c>
      <c r="K277" s="83">
        <f t="shared" si="26"/>
        <v>0</v>
      </c>
      <c r="L277" s="82">
        <f>SUMIFS(ローデータ!$T$12:$T$1011,ローデータ!$B$12:$B$1011,1,ローデータ!$G$12:$G$1011,$G$4,ローデータ!$I$12:$I$1011,$B$14,ローデータ!$J$12:$J$1011,C277,ローデータ!$K$12:$K$1011,$F$21)</f>
        <v>0</v>
      </c>
      <c r="M277" s="82">
        <f>SUMIFS(ローデータ!$U$12:$U$1011,ローデータ!$B$12:$B$1011,1,ローデータ!$G$12:$G$1011,$G$4,ローデータ!$I$12:$I$1011,$B$14,ローデータ!$J$12:$J$1011,C277,ローデータ!$K$12:$K$1011,$F$21)</f>
        <v>0</v>
      </c>
      <c r="N277" s="82">
        <f>SUMIFS(ローデータ!$V$12:$V$1011,ローデータ!$B$12:$B$1011,1,ローデータ!$G$12:$G$1011,$G$4,ローデータ!$I$12:$I$1011,$B$14,ローデータ!$J$12:$J$1011,C277,ローデータ!$K$12:$K$1011,$F$21)</f>
        <v>0</v>
      </c>
      <c r="O277" s="82">
        <f>SUMIFS(ローデータ!$W$12:$W$1011,ローデータ!$B$12:$B$1011,1,ローデータ!$G$12:$G$1011,$G$4,ローデータ!$I$12:$I$1011,$B$14,ローデータ!$J$12:$J$1011,C277,ローデータ!$K$12:$K$1011,$F$21)</f>
        <v>0</v>
      </c>
      <c r="P277" s="82">
        <f>SUMIFS(ローデータ!$X$12:$X$1011,ローデータ!$B$12:$B$1011,1,ローデータ!$G$12:$G$1011,$G$4,ローデータ!$I$12:$I$1011,$B$14,ローデータ!$J$12:$J$1011,C277,ローデータ!$K$12:$K$1011,$F$21)</f>
        <v>0</v>
      </c>
      <c r="Q277" s="82">
        <f>SUMIFS(ローデータ!$Y$12:$Y$1011,ローデータ!$B$12:$B$1011,1,ローデータ!$G$12:$G$1011,$G$4,ローデータ!$I$12:$I$1011,$B$14,ローデータ!$J$12:$J$1011,C277,ローデータ!$K$12:$K$1011,$F$21)</f>
        <v>0</v>
      </c>
      <c r="R277" s="82">
        <f>SUMIFS(ローデータ!$Z$12:$Z$1011,ローデータ!$B$12:$B$1011,1,ローデータ!$G$12:$G$1011,$G$4,ローデータ!$I$12:$I$1011,$B$14,ローデータ!$J$12:$J$1011,C277,ローデータ!$K$12:$K$1011,$F$21)</f>
        <v>0</v>
      </c>
      <c r="S277" s="45">
        <f t="shared" si="27"/>
        <v>0</v>
      </c>
    </row>
    <row r="278" spans="1:19" ht="14.1" customHeight="1" x14ac:dyDescent="0.15">
      <c r="A278" s="371"/>
      <c r="B278" s="377"/>
      <c r="C278" s="132">
        <v>6</v>
      </c>
      <c r="D278" s="368" t="s">
        <v>79</v>
      </c>
      <c r="E278" s="369"/>
      <c r="F278" s="82">
        <f>SUMIFS(ローデータ!$M$12:$M$1011,ローデータ!$B$12:$B$1011,1,ローデータ!$G$12:$G$1011,$G$4,ローデータ!$I$12:$I$1011,$B$14,ローデータ!$J$12:$J$1011,C278,ローデータ!$K$12:$K$1011,$F$21)</f>
        <v>0</v>
      </c>
      <c r="G278" s="45">
        <f>SUMIFS(ローデータ!$N$12:$N$1011,ローデータ!$B$12:$B$1011,1,ローデータ!$G$12:$G$1011,$G$4,ローデータ!$I$12:$I$1011,$B$14,ローデータ!$J$12:$J$1011,C278,ローデータ!$K$12:$K$1011,$F$21)</f>
        <v>0</v>
      </c>
      <c r="H278" s="45">
        <f>SUMIFS(ローデータ!$O$12:$O$1011,ローデータ!$B$12:$B$1011,1,ローデータ!$G$12:$G$1011,$G$4,ローデータ!$I$12:$I$1011,$B$14,ローデータ!$J$12:$J$1011,C278,ローデータ!$K$12:$K$1011,$F$21)</f>
        <v>0</v>
      </c>
      <c r="I278" s="45">
        <f>SUMIFS(ローデータ!$P$12:$P$1011,ローデータ!$B$12:$B$1011,1,ローデータ!$G$12:$G$1011,$G$4,ローデータ!$I$12:$I$1011,$B$14,ローデータ!$J$12:$J$1011,C278,ローデータ!$K$12:$K$1011,$F$21)</f>
        <v>0</v>
      </c>
      <c r="J278" s="45">
        <f>SUMIFS(ローデータ!$Q$12:$Q$1011,ローデータ!$B$12:$B$1011,1,ローデータ!$G$12:$G$1011,$G$4,ローデータ!$I$12:$I$1011,$B$14,ローデータ!$J$12:$J$1011,C278,ローデータ!$K$12:$K$1011,$F$21)</f>
        <v>0</v>
      </c>
      <c r="K278" s="83">
        <f t="shared" si="26"/>
        <v>0</v>
      </c>
      <c r="L278" s="82">
        <f>SUMIFS(ローデータ!$T$12:$T$1011,ローデータ!$B$12:$B$1011,1,ローデータ!$G$12:$G$1011,$G$4,ローデータ!$I$12:$I$1011,$B$14,ローデータ!$J$12:$J$1011,C278,ローデータ!$K$12:$K$1011,$F$21)</f>
        <v>0</v>
      </c>
      <c r="M278" s="82">
        <f>SUMIFS(ローデータ!$U$12:$U$1011,ローデータ!$B$12:$B$1011,1,ローデータ!$G$12:$G$1011,$G$4,ローデータ!$I$12:$I$1011,$B$14,ローデータ!$J$12:$J$1011,C278,ローデータ!$K$12:$K$1011,$F$21)</f>
        <v>0</v>
      </c>
      <c r="N278" s="82">
        <f>SUMIFS(ローデータ!$V$12:$V$1011,ローデータ!$B$12:$B$1011,1,ローデータ!$G$12:$G$1011,$G$4,ローデータ!$I$12:$I$1011,$B$14,ローデータ!$J$12:$J$1011,C278,ローデータ!$K$12:$K$1011,$F$21)</f>
        <v>0</v>
      </c>
      <c r="O278" s="82">
        <f>SUMIFS(ローデータ!$W$12:$W$1011,ローデータ!$B$12:$B$1011,1,ローデータ!$G$12:$G$1011,$G$4,ローデータ!$I$12:$I$1011,$B$14,ローデータ!$J$12:$J$1011,C278,ローデータ!$K$12:$K$1011,$F$21)</f>
        <v>0</v>
      </c>
      <c r="P278" s="82">
        <f>SUMIFS(ローデータ!$X$12:$X$1011,ローデータ!$B$12:$B$1011,1,ローデータ!$G$12:$G$1011,$G$4,ローデータ!$I$12:$I$1011,$B$14,ローデータ!$J$12:$J$1011,C278,ローデータ!$K$12:$K$1011,$F$21)</f>
        <v>0</v>
      </c>
      <c r="Q278" s="82">
        <f>SUMIFS(ローデータ!$Y$12:$Y$1011,ローデータ!$B$12:$B$1011,1,ローデータ!$G$12:$G$1011,$G$4,ローデータ!$I$12:$I$1011,$B$14,ローデータ!$J$12:$J$1011,C278,ローデータ!$K$12:$K$1011,$F$21)</f>
        <v>0</v>
      </c>
      <c r="R278" s="82">
        <f>SUMIFS(ローデータ!$Z$12:$Z$1011,ローデータ!$B$12:$B$1011,1,ローデータ!$G$12:$G$1011,$G$4,ローデータ!$I$12:$I$1011,$B$14,ローデータ!$J$12:$J$1011,C278,ローデータ!$K$12:$K$1011,$F$21)</f>
        <v>0</v>
      </c>
      <c r="S278" s="45">
        <f t="shared" si="27"/>
        <v>0</v>
      </c>
    </row>
    <row r="279" spans="1:19" ht="14.1" customHeight="1" x14ac:dyDescent="0.15">
      <c r="A279" s="371"/>
      <c r="B279" s="377"/>
      <c r="C279" s="132">
        <v>7</v>
      </c>
      <c r="D279" s="368" t="s">
        <v>80</v>
      </c>
      <c r="E279" s="369"/>
      <c r="F279" s="82">
        <f>SUMIFS(ローデータ!$M$12:$M$1011,ローデータ!$B$12:$B$1011,1,ローデータ!$G$12:$G$1011,$G$4,ローデータ!$I$12:$I$1011,$B$14,ローデータ!$J$12:$J$1011,C279,ローデータ!$K$12:$K$1011,$F$21)</f>
        <v>0</v>
      </c>
      <c r="G279" s="45">
        <f>SUMIFS(ローデータ!$N$12:$N$1011,ローデータ!$B$12:$B$1011,1,ローデータ!$G$12:$G$1011,$G$4,ローデータ!$I$12:$I$1011,$B$14,ローデータ!$J$12:$J$1011,C279,ローデータ!$K$12:$K$1011,$F$21)</f>
        <v>0</v>
      </c>
      <c r="H279" s="45">
        <f>SUMIFS(ローデータ!$O$12:$O$1011,ローデータ!$B$12:$B$1011,1,ローデータ!$G$12:$G$1011,$G$4,ローデータ!$I$12:$I$1011,$B$14,ローデータ!$J$12:$J$1011,C279,ローデータ!$K$12:$K$1011,$F$21)</f>
        <v>0</v>
      </c>
      <c r="I279" s="45">
        <f>SUMIFS(ローデータ!$P$12:$P$1011,ローデータ!$B$12:$B$1011,1,ローデータ!$G$12:$G$1011,$G$4,ローデータ!$I$12:$I$1011,$B$14,ローデータ!$J$12:$J$1011,C279,ローデータ!$K$12:$K$1011,$F$21)</f>
        <v>0</v>
      </c>
      <c r="J279" s="45">
        <f>SUMIFS(ローデータ!$Q$12:$Q$1011,ローデータ!$B$12:$B$1011,1,ローデータ!$G$12:$G$1011,$G$4,ローデータ!$I$12:$I$1011,$B$14,ローデータ!$J$12:$J$1011,C279,ローデータ!$K$12:$K$1011,$F$21)</f>
        <v>0</v>
      </c>
      <c r="K279" s="83">
        <f t="shared" si="26"/>
        <v>0</v>
      </c>
      <c r="L279" s="82">
        <f>SUMIFS(ローデータ!$T$12:$T$1011,ローデータ!$B$12:$B$1011,1,ローデータ!$G$12:$G$1011,$G$4,ローデータ!$I$12:$I$1011,$B$14,ローデータ!$J$12:$J$1011,C279,ローデータ!$K$12:$K$1011,$F$21)</f>
        <v>0</v>
      </c>
      <c r="M279" s="82">
        <f>SUMIFS(ローデータ!$U$12:$U$1011,ローデータ!$B$12:$B$1011,1,ローデータ!$G$12:$G$1011,$G$4,ローデータ!$I$12:$I$1011,$B$14,ローデータ!$J$12:$J$1011,C279,ローデータ!$K$12:$K$1011,$F$21)</f>
        <v>0</v>
      </c>
      <c r="N279" s="82">
        <f>SUMIFS(ローデータ!$V$12:$V$1011,ローデータ!$B$12:$B$1011,1,ローデータ!$G$12:$G$1011,$G$4,ローデータ!$I$12:$I$1011,$B$14,ローデータ!$J$12:$J$1011,C279,ローデータ!$K$12:$K$1011,$F$21)</f>
        <v>0</v>
      </c>
      <c r="O279" s="82">
        <f>SUMIFS(ローデータ!$W$12:$W$1011,ローデータ!$B$12:$B$1011,1,ローデータ!$G$12:$G$1011,$G$4,ローデータ!$I$12:$I$1011,$B$14,ローデータ!$J$12:$J$1011,C279,ローデータ!$K$12:$K$1011,$F$21)</f>
        <v>0</v>
      </c>
      <c r="P279" s="82">
        <f>SUMIFS(ローデータ!$X$12:$X$1011,ローデータ!$B$12:$B$1011,1,ローデータ!$G$12:$G$1011,$G$4,ローデータ!$I$12:$I$1011,$B$14,ローデータ!$J$12:$J$1011,C279,ローデータ!$K$12:$K$1011,$F$21)</f>
        <v>0</v>
      </c>
      <c r="Q279" s="82">
        <f>SUMIFS(ローデータ!$Y$12:$Y$1011,ローデータ!$B$12:$B$1011,1,ローデータ!$G$12:$G$1011,$G$4,ローデータ!$I$12:$I$1011,$B$14,ローデータ!$J$12:$J$1011,C279,ローデータ!$K$12:$K$1011,$F$21)</f>
        <v>0</v>
      </c>
      <c r="R279" s="82">
        <f>SUMIFS(ローデータ!$Z$12:$Z$1011,ローデータ!$B$12:$B$1011,1,ローデータ!$G$12:$G$1011,$G$4,ローデータ!$I$12:$I$1011,$B$14,ローデータ!$J$12:$J$1011,C279,ローデータ!$K$12:$K$1011,$F$21)</f>
        <v>0</v>
      </c>
      <c r="S279" s="45">
        <f t="shared" si="27"/>
        <v>0</v>
      </c>
    </row>
    <row r="280" spans="1:19" ht="14.1" customHeight="1" x14ac:dyDescent="0.15">
      <c r="A280" s="371"/>
      <c r="B280" s="377"/>
      <c r="C280" s="132">
        <v>8</v>
      </c>
      <c r="D280" s="368" t="s">
        <v>81</v>
      </c>
      <c r="E280" s="369"/>
      <c r="F280" s="82">
        <f>SUMIFS(ローデータ!$M$12:$M$1011,ローデータ!$B$12:$B$1011,1,ローデータ!$G$12:$G$1011,$G$4,ローデータ!$I$12:$I$1011,$B$14,ローデータ!$J$12:$J$1011,C280,ローデータ!$K$12:$K$1011,$F$21)</f>
        <v>0</v>
      </c>
      <c r="G280" s="45">
        <f>SUMIFS(ローデータ!$N$12:$N$1011,ローデータ!$B$12:$B$1011,1,ローデータ!$G$12:$G$1011,$G$4,ローデータ!$I$12:$I$1011,$B$14,ローデータ!$J$12:$J$1011,C280,ローデータ!$K$12:$K$1011,$F$21)</f>
        <v>0</v>
      </c>
      <c r="H280" s="45">
        <f>SUMIFS(ローデータ!$O$12:$O$1011,ローデータ!$B$12:$B$1011,1,ローデータ!$G$12:$G$1011,$G$4,ローデータ!$I$12:$I$1011,$B$14,ローデータ!$J$12:$J$1011,C280,ローデータ!$K$12:$K$1011,$F$21)</f>
        <v>0</v>
      </c>
      <c r="I280" s="45">
        <f>SUMIFS(ローデータ!$P$12:$P$1011,ローデータ!$B$12:$B$1011,1,ローデータ!$G$12:$G$1011,$G$4,ローデータ!$I$12:$I$1011,$B$14,ローデータ!$J$12:$J$1011,C280,ローデータ!$K$12:$K$1011,$F$21)</f>
        <v>0</v>
      </c>
      <c r="J280" s="45">
        <f>SUMIFS(ローデータ!$Q$12:$Q$1011,ローデータ!$B$12:$B$1011,1,ローデータ!$G$12:$G$1011,$G$4,ローデータ!$I$12:$I$1011,$B$14,ローデータ!$J$12:$J$1011,C280,ローデータ!$K$12:$K$1011,$F$21)</f>
        <v>0</v>
      </c>
      <c r="K280" s="83">
        <f t="shared" si="26"/>
        <v>0</v>
      </c>
      <c r="L280" s="82">
        <f>SUMIFS(ローデータ!$T$12:$T$1011,ローデータ!$B$12:$B$1011,1,ローデータ!$G$12:$G$1011,$G$4,ローデータ!$I$12:$I$1011,$B$14,ローデータ!$J$12:$J$1011,C280,ローデータ!$K$12:$K$1011,$F$21)</f>
        <v>0</v>
      </c>
      <c r="M280" s="82">
        <f>SUMIFS(ローデータ!$U$12:$U$1011,ローデータ!$B$12:$B$1011,1,ローデータ!$G$12:$G$1011,$G$4,ローデータ!$I$12:$I$1011,$B$14,ローデータ!$J$12:$J$1011,C280,ローデータ!$K$12:$K$1011,$F$21)</f>
        <v>0</v>
      </c>
      <c r="N280" s="82">
        <f>SUMIFS(ローデータ!$V$12:$V$1011,ローデータ!$B$12:$B$1011,1,ローデータ!$G$12:$G$1011,$G$4,ローデータ!$I$12:$I$1011,$B$14,ローデータ!$J$12:$J$1011,C280,ローデータ!$K$12:$K$1011,$F$21)</f>
        <v>0</v>
      </c>
      <c r="O280" s="82">
        <f>SUMIFS(ローデータ!$W$12:$W$1011,ローデータ!$B$12:$B$1011,1,ローデータ!$G$12:$G$1011,$G$4,ローデータ!$I$12:$I$1011,$B$14,ローデータ!$J$12:$J$1011,C280,ローデータ!$K$12:$K$1011,$F$21)</f>
        <v>0</v>
      </c>
      <c r="P280" s="82">
        <f>SUMIFS(ローデータ!$X$12:$X$1011,ローデータ!$B$12:$B$1011,1,ローデータ!$G$12:$G$1011,$G$4,ローデータ!$I$12:$I$1011,$B$14,ローデータ!$J$12:$J$1011,C280,ローデータ!$K$12:$K$1011,$F$21)</f>
        <v>0</v>
      </c>
      <c r="Q280" s="82">
        <f>SUMIFS(ローデータ!$Y$12:$Y$1011,ローデータ!$B$12:$B$1011,1,ローデータ!$G$12:$G$1011,$G$4,ローデータ!$I$12:$I$1011,$B$14,ローデータ!$J$12:$J$1011,C280,ローデータ!$K$12:$K$1011,$F$21)</f>
        <v>0</v>
      </c>
      <c r="R280" s="82">
        <f>SUMIFS(ローデータ!$Z$12:$Z$1011,ローデータ!$B$12:$B$1011,1,ローデータ!$G$12:$G$1011,$G$4,ローデータ!$I$12:$I$1011,$B$14,ローデータ!$J$12:$J$1011,C280,ローデータ!$K$12:$K$1011,$F$21)</f>
        <v>0</v>
      </c>
      <c r="S280" s="45">
        <f t="shared" si="27"/>
        <v>0</v>
      </c>
    </row>
    <row r="281" spans="1:19" ht="14.1" customHeight="1" x14ac:dyDescent="0.15">
      <c r="A281" s="371"/>
      <c r="B281" s="377"/>
      <c r="C281" s="132">
        <v>9</v>
      </c>
      <c r="D281" s="368" t="s">
        <v>82</v>
      </c>
      <c r="E281" s="369"/>
      <c r="F281" s="82">
        <f>SUMIFS(ローデータ!$M$12:$M$1011,ローデータ!$B$12:$B$1011,1,ローデータ!$G$12:$G$1011,$G$4,ローデータ!$I$12:$I$1011,$B$14,ローデータ!$J$12:$J$1011,C281,ローデータ!$K$12:$K$1011,$F$21)</f>
        <v>0</v>
      </c>
      <c r="G281" s="45">
        <f>SUMIFS(ローデータ!$N$12:$N$1011,ローデータ!$B$12:$B$1011,1,ローデータ!$G$12:$G$1011,$G$4,ローデータ!$I$12:$I$1011,$B$14,ローデータ!$J$12:$J$1011,C281,ローデータ!$K$12:$K$1011,$F$21)</f>
        <v>0</v>
      </c>
      <c r="H281" s="45">
        <f>SUMIFS(ローデータ!$O$12:$O$1011,ローデータ!$B$12:$B$1011,1,ローデータ!$G$12:$G$1011,$G$4,ローデータ!$I$12:$I$1011,$B$14,ローデータ!$J$12:$J$1011,C281,ローデータ!$K$12:$K$1011,$F$21)</f>
        <v>0</v>
      </c>
      <c r="I281" s="45">
        <f>SUMIFS(ローデータ!$P$12:$P$1011,ローデータ!$B$12:$B$1011,1,ローデータ!$G$12:$G$1011,$G$4,ローデータ!$I$12:$I$1011,$B$14,ローデータ!$J$12:$J$1011,C281,ローデータ!$K$12:$K$1011,$F$21)</f>
        <v>0</v>
      </c>
      <c r="J281" s="45">
        <f>SUMIFS(ローデータ!$Q$12:$Q$1011,ローデータ!$B$12:$B$1011,1,ローデータ!$G$12:$G$1011,$G$4,ローデータ!$I$12:$I$1011,$B$14,ローデータ!$J$12:$J$1011,C281,ローデータ!$K$12:$K$1011,$F$21)</f>
        <v>0</v>
      </c>
      <c r="K281" s="83">
        <f t="shared" si="26"/>
        <v>0</v>
      </c>
      <c r="L281" s="82">
        <f>SUMIFS(ローデータ!$T$12:$T$1011,ローデータ!$B$12:$B$1011,1,ローデータ!$G$12:$G$1011,$G$4,ローデータ!$I$12:$I$1011,$B$14,ローデータ!$J$12:$J$1011,C281,ローデータ!$K$12:$K$1011,$F$21)</f>
        <v>0</v>
      </c>
      <c r="M281" s="82">
        <f>SUMIFS(ローデータ!$U$12:$U$1011,ローデータ!$B$12:$B$1011,1,ローデータ!$G$12:$G$1011,$G$4,ローデータ!$I$12:$I$1011,$B$14,ローデータ!$J$12:$J$1011,C281,ローデータ!$K$12:$K$1011,$F$21)</f>
        <v>0</v>
      </c>
      <c r="N281" s="82">
        <f>SUMIFS(ローデータ!$V$12:$V$1011,ローデータ!$B$12:$B$1011,1,ローデータ!$G$12:$G$1011,$G$4,ローデータ!$I$12:$I$1011,$B$14,ローデータ!$J$12:$J$1011,C281,ローデータ!$K$12:$K$1011,$F$21)</f>
        <v>0</v>
      </c>
      <c r="O281" s="82">
        <f>SUMIFS(ローデータ!$W$12:$W$1011,ローデータ!$B$12:$B$1011,1,ローデータ!$G$12:$G$1011,$G$4,ローデータ!$I$12:$I$1011,$B$14,ローデータ!$J$12:$J$1011,C281,ローデータ!$K$12:$K$1011,$F$21)</f>
        <v>0</v>
      </c>
      <c r="P281" s="82">
        <f>SUMIFS(ローデータ!$X$12:$X$1011,ローデータ!$B$12:$B$1011,1,ローデータ!$G$12:$G$1011,$G$4,ローデータ!$I$12:$I$1011,$B$14,ローデータ!$J$12:$J$1011,C281,ローデータ!$K$12:$K$1011,$F$21)</f>
        <v>0</v>
      </c>
      <c r="Q281" s="82">
        <f>SUMIFS(ローデータ!$Y$12:$Y$1011,ローデータ!$B$12:$B$1011,1,ローデータ!$G$12:$G$1011,$G$4,ローデータ!$I$12:$I$1011,$B$14,ローデータ!$J$12:$J$1011,C281,ローデータ!$K$12:$K$1011,$F$21)</f>
        <v>0</v>
      </c>
      <c r="R281" s="82">
        <f>SUMIFS(ローデータ!$Z$12:$Z$1011,ローデータ!$B$12:$B$1011,1,ローデータ!$G$12:$G$1011,$G$4,ローデータ!$I$12:$I$1011,$B$14,ローデータ!$J$12:$J$1011,C281,ローデータ!$K$12:$K$1011,$F$21)</f>
        <v>0</v>
      </c>
      <c r="S281" s="45">
        <f t="shared" si="27"/>
        <v>0</v>
      </c>
    </row>
    <row r="282" spans="1:19" ht="14.1" customHeight="1" x14ac:dyDescent="0.15">
      <c r="A282" s="371"/>
      <c r="B282" s="377"/>
      <c r="C282" s="132">
        <v>10</v>
      </c>
      <c r="D282" s="368" t="s">
        <v>111</v>
      </c>
      <c r="E282" s="369"/>
      <c r="F282" s="82">
        <f>SUMIFS(ローデータ!$M$12:$M$1011,ローデータ!$B$12:$B$1011,1,ローデータ!$G$12:$G$1011,$G$4,ローデータ!$I$12:$I$1011,$B$14,ローデータ!$J$12:$J$1011,C282,ローデータ!$K$12:$K$1011,$F$21)</f>
        <v>0</v>
      </c>
      <c r="G282" s="45">
        <f>SUMIFS(ローデータ!$N$12:$N$1011,ローデータ!$B$12:$B$1011,1,ローデータ!$G$12:$G$1011,$G$4,ローデータ!$I$12:$I$1011,$B$14,ローデータ!$J$12:$J$1011,C282,ローデータ!$K$12:$K$1011,$F$21)</f>
        <v>0</v>
      </c>
      <c r="H282" s="45">
        <f>SUMIFS(ローデータ!$O$12:$O$1011,ローデータ!$B$12:$B$1011,1,ローデータ!$G$12:$G$1011,$G$4,ローデータ!$I$12:$I$1011,$B$14,ローデータ!$J$12:$J$1011,C282,ローデータ!$K$12:$K$1011,$F$21)</f>
        <v>0</v>
      </c>
      <c r="I282" s="45">
        <f>SUMIFS(ローデータ!$P$12:$P$1011,ローデータ!$B$12:$B$1011,1,ローデータ!$G$12:$G$1011,$G$4,ローデータ!$I$12:$I$1011,$B$14,ローデータ!$J$12:$J$1011,C282,ローデータ!$K$12:$K$1011,$F$21)</f>
        <v>0</v>
      </c>
      <c r="J282" s="45">
        <f>SUMIFS(ローデータ!$Q$12:$Q$1011,ローデータ!$B$12:$B$1011,1,ローデータ!$G$12:$G$1011,$G$4,ローデータ!$I$12:$I$1011,$B$14,ローデータ!$J$12:$J$1011,C282,ローデータ!$K$12:$K$1011,$F$21)</f>
        <v>0</v>
      </c>
      <c r="K282" s="83">
        <f t="shared" si="26"/>
        <v>0</v>
      </c>
      <c r="L282" s="82">
        <f>SUMIFS(ローデータ!$T$12:$T$1011,ローデータ!$B$12:$B$1011,1,ローデータ!$G$12:$G$1011,$G$4,ローデータ!$I$12:$I$1011,$B$14,ローデータ!$J$12:$J$1011,C282,ローデータ!$K$12:$K$1011,$F$21)</f>
        <v>0</v>
      </c>
      <c r="M282" s="82">
        <f>SUMIFS(ローデータ!$U$12:$U$1011,ローデータ!$B$12:$B$1011,1,ローデータ!$G$12:$G$1011,$G$4,ローデータ!$I$12:$I$1011,$B$14,ローデータ!$J$12:$J$1011,C282,ローデータ!$K$12:$K$1011,$F$21)</f>
        <v>0</v>
      </c>
      <c r="N282" s="82">
        <f>SUMIFS(ローデータ!$V$12:$V$1011,ローデータ!$B$12:$B$1011,1,ローデータ!$G$12:$G$1011,$G$4,ローデータ!$I$12:$I$1011,$B$14,ローデータ!$J$12:$J$1011,C282,ローデータ!$K$12:$K$1011,$F$21)</f>
        <v>0</v>
      </c>
      <c r="O282" s="82">
        <f>SUMIFS(ローデータ!$W$12:$W$1011,ローデータ!$B$12:$B$1011,1,ローデータ!$G$12:$G$1011,$G$4,ローデータ!$I$12:$I$1011,$B$14,ローデータ!$J$12:$J$1011,C282,ローデータ!$K$12:$K$1011,$F$21)</f>
        <v>0</v>
      </c>
      <c r="P282" s="82">
        <f>SUMIFS(ローデータ!$X$12:$X$1011,ローデータ!$B$12:$B$1011,1,ローデータ!$G$12:$G$1011,$G$4,ローデータ!$I$12:$I$1011,$B$14,ローデータ!$J$12:$J$1011,C282,ローデータ!$K$12:$K$1011,$F$21)</f>
        <v>0</v>
      </c>
      <c r="Q282" s="82">
        <f>SUMIFS(ローデータ!$Y$12:$Y$1011,ローデータ!$B$12:$B$1011,1,ローデータ!$G$12:$G$1011,$G$4,ローデータ!$I$12:$I$1011,$B$14,ローデータ!$J$12:$J$1011,C282,ローデータ!$K$12:$K$1011,$F$21)</f>
        <v>0</v>
      </c>
      <c r="R282" s="82">
        <f>SUMIFS(ローデータ!$Z$12:$Z$1011,ローデータ!$B$12:$B$1011,1,ローデータ!$G$12:$G$1011,$G$4,ローデータ!$I$12:$I$1011,$B$14,ローデータ!$J$12:$J$1011,C282,ローデータ!$K$12:$K$1011,$F$21)</f>
        <v>0</v>
      </c>
      <c r="S282" s="45">
        <f t="shared" si="27"/>
        <v>0</v>
      </c>
    </row>
    <row r="283" spans="1:19" ht="14.1" customHeight="1" x14ac:dyDescent="0.15">
      <c r="A283" s="372"/>
      <c r="B283" s="378"/>
      <c r="C283" s="132">
        <v>11</v>
      </c>
      <c r="D283" s="368" t="s">
        <v>83</v>
      </c>
      <c r="E283" s="369"/>
      <c r="F283" s="82">
        <f>SUMIFS(ローデータ!$M$12:$M$1011,ローデータ!$B$12:$B$1011,1,ローデータ!$G$12:$G$1011,$G$4,ローデータ!$I$12:$I$1011,$B$14,ローデータ!$J$12:$J$1011,C283,ローデータ!$K$12:$K$1011,$F$21)</f>
        <v>0</v>
      </c>
      <c r="G283" s="45">
        <f>SUMIFS(ローデータ!$N$12:$N$1011,ローデータ!$B$12:$B$1011,1,ローデータ!$G$12:$G$1011,$G$4,ローデータ!$I$12:$I$1011,$B$14,ローデータ!$J$12:$J$1011,C283,ローデータ!$K$12:$K$1011,$F$21)</f>
        <v>0</v>
      </c>
      <c r="H283" s="45">
        <f>SUMIFS(ローデータ!$O$12:$O$1011,ローデータ!$B$12:$B$1011,1,ローデータ!$G$12:$G$1011,$G$4,ローデータ!$I$12:$I$1011,$B$14,ローデータ!$J$12:$J$1011,C283,ローデータ!$K$12:$K$1011,$F$21)</f>
        <v>0</v>
      </c>
      <c r="I283" s="45">
        <f>SUMIFS(ローデータ!$P$12:$P$1011,ローデータ!$B$12:$B$1011,1,ローデータ!$G$12:$G$1011,$G$4,ローデータ!$I$12:$I$1011,$B$14,ローデータ!$J$12:$J$1011,C283,ローデータ!$K$12:$K$1011,$F$21)</f>
        <v>0</v>
      </c>
      <c r="J283" s="45">
        <f>SUMIFS(ローデータ!$Q$12:$Q$1011,ローデータ!$B$12:$B$1011,1,ローデータ!$G$12:$G$1011,$G$4,ローデータ!$I$12:$I$1011,$B$14,ローデータ!$J$12:$J$1011,C283,ローデータ!$K$12:$K$1011,$F$21)</f>
        <v>0</v>
      </c>
      <c r="K283" s="83">
        <f t="shared" si="26"/>
        <v>0</v>
      </c>
      <c r="L283" s="82">
        <f>SUMIFS(ローデータ!$T$12:$T$1011,ローデータ!$B$12:$B$1011,1,ローデータ!$G$12:$G$1011,$G$4,ローデータ!$I$12:$I$1011,$B$14,ローデータ!$J$12:$J$1011,C283,ローデータ!$K$12:$K$1011,$F$21)</f>
        <v>0</v>
      </c>
      <c r="M283" s="82">
        <f>SUMIFS(ローデータ!$U$12:$U$1011,ローデータ!$B$12:$B$1011,1,ローデータ!$G$12:$G$1011,$G$4,ローデータ!$I$12:$I$1011,$B$14,ローデータ!$J$12:$J$1011,C283,ローデータ!$K$12:$K$1011,$F$21)</f>
        <v>0</v>
      </c>
      <c r="N283" s="82">
        <f>SUMIFS(ローデータ!$V$12:$V$1011,ローデータ!$B$12:$B$1011,1,ローデータ!$G$12:$G$1011,$G$4,ローデータ!$I$12:$I$1011,$B$14,ローデータ!$J$12:$J$1011,C283,ローデータ!$K$12:$K$1011,$F$21)</f>
        <v>0</v>
      </c>
      <c r="O283" s="82">
        <f>SUMIFS(ローデータ!$W$12:$W$1011,ローデータ!$B$12:$B$1011,1,ローデータ!$G$12:$G$1011,$G$4,ローデータ!$I$12:$I$1011,$B$14,ローデータ!$J$12:$J$1011,C283,ローデータ!$K$12:$K$1011,$F$21)</f>
        <v>0</v>
      </c>
      <c r="P283" s="82">
        <f>SUMIFS(ローデータ!$X$12:$X$1011,ローデータ!$B$12:$B$1011,1,ローデータ!$G$12:$G$1011,$G$4,ローデータ!$I$12:$I$1011,$B$14,ローデータ!$J$12:$J$1011,C283,ローデータ!$K$12:$K$1011,$F$21)</f>
        <v>0</v>
      </c>
      <c r="Q283" s="82">
        <f>SUMIFS(ローデータ!$Y$12:$Y$1011,ローデータ!$B$12:$B$1011,1,ローデータ!$G$12:$G$1011,$G$4,ローデータ!$I$12:$I$1011,$B$14,ローデータ!$J$12:$J$1011,C283,ローデータ!$K$12:$K$1011,$F$21)</f>
        <v>0</v>
      </c>
      <c r="R283" s="82">
        <f>SUMIFS(ローデータ!$Z$12:$Z$1011,ローデータ!$B$12:$B$1011,1,ローデータ!$G$12:$G$1011,$G$4,ローデータ!$I$12:$I$1011,$B$14,ローデータ!$J$12:$J$1011,C283,ローデータ!$K$12:$K$1011,$F$21)</f>
        <v>0</v>
      </c>
      <c r="S283" s="45">
        <f t="shared" si="27"/>
        <v>0</v>
      </c>
    </row>
    <row r="284" spans="1:19" ht="14.1" customHeight="1" x14ac:dyDescent="0.15">
      <c r="A284" s="373" t="s">
        <v>50</v>
      </c>
      <c r="B284" s="374"/>
      <c r="C284" s="374"/>
      <c r="D284" s="374"/>
      <c r="E284" s="375"/>
      <c r="F284" s="45">
        <f>SUM(F272:F283)</f>
        <v>0</v>
      </c>
      <c r="G284" s="45">
        <f t="shared" ref="G284:J284" si="28">SUM(G272:G283)</f>
        <v>0</v>
      </c>
      <c r="H284" s="45">
        <f t="shared" si="28"/>
        <v>0</v>
      </c>
      <c r="I284" s="45">
        <f t="shared" si="28"/>
        <v>0</v>
      </c>
      <c r="J284" s="45">
        <f t="shared" si="28"/>
        <v>0</v>
      </c>
      <c r="K284" s="83">
        <f t="shared" si="26"/>
        <v>0</v>
      </c>
      <c r="L284" s="82">
        <f>SUM(L272:L283)</f>
        <v>1</v>
      </c>
      <c r="M284" s="82">
        <f t="shared" ref="M284:R284" si="29">SUM(M272:M283)</f>
        <v>3</v>
      </c>
      <c r="N284" s="82">
        <f t="shared" si="29"/>
        <v>4</v>
      </c>
      <c r="O284" s="82">
        <f t="shared" si="29"/>
        <v>0</v>
      </c>
      <c r="P284" s="82">
        <f t="shared" si="29"/>
        <v>1</v>
      </c>
      <c r="Q284" s="82">
        <f t="shared" si="29"/>
        <v>0</v>
      </c>
      <c r="R284" s="82">
        <f t="shared" si="29"/>
        <v>0</v>
      </c>
      <c r="S284" s="45">
        <f t="shared" si="27"/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2020-06-04T02:44:53Z</dcterms:created>
  <dcterms:modified xsi:type="dcterms:W3CDTF">2020-06-04T02:44:58Z</dcterms:modified>
</cp:coreProperties>
</file>