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E38" i="33" s="1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O52" i="33" l="1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42" l="1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<sst xmlns="http://schemas.openxmlformats.org/spreadsheetml/2006/main" count="20562" uniqueCount="238">
  <si>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</si>
  <si>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</si>
  <si>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</si>
  <si>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</si>
  <si>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</si>
  <si>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</si>
  <si>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</si>
  <si>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</si>
  <si>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</si>
  <si>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</si>
  <si>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</si>
  <si>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</si>
  <si>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</si>
  <si>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</si>
  <si>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</si>
  <si>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</si>
  <si>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</si>
  <si>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</si>
  <si>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</si>
  <si>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</si>
  <si>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</si>
  <si>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</si>
  <si>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</si>
  <si>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</si>
  <si>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</si>
  <si>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</si>
  <si>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</si>
  <si>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</si>
  <si>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</si>
  <si>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</si>
  <si>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</si>
  <si>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</si>
  <si>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</si>
  <si>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</si>
  <si>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</si>
  <si>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</si>
  <si>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</si>
  <si>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</si>
  <si>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</si>
  <si>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</si>
  <si>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</si>
  <si>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</si>
  <si>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</si>
  <si>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</si>
  <si>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</si>
  <si>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</si>
  <si>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</si>
  <si>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</si>
  <si>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</si>
  <si>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</si>
  <si>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</si>
  <si>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</si>
  <si>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</si>
  <si>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</si>
  <si>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</si>
  <si>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</si>
  <si>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</si>
  <si>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</si>
  <si>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</si>
  <si>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</si>
  <si>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</si>
  <si>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</si>
  <si>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</si>
  <si>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</si>
  <si>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</si>
  <si>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</si>
  <si>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</si>
  <si>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</si>
  <si>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</si>
  <si>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</si>
  <si>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</si>
  <si>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</si>
  <si>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</si>
  <si>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</si>
  <si>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</si>
  <si>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</si>
  <si>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</si>
  <si>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</si>
  <si>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</si>
  <si>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</si>
  <si>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</si>
  <si>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</si>
  <si>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</si>
  <si>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</si>
  <si>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</si>
  <si>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</si>
  <si>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</si>
  <si>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</si>
  <si>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</si>
  <si>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</si>
  <si>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</si>
  <si>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</si>
  <si>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</si>
  <si>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</si>
  <si>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</si>
  <si>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</si>
  <si>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</si>
  <si>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</si>
  <si>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</si>
  <si>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</si>
  <si>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</si>
  <si>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</si>
  <si>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</si>
  <si>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</si>
  <si>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</si>
  <si>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</si>
  <si>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</si>
  <si>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</si>
  <si>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</si>
  <si>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</si>
  <si>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</si>
  <si>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</si>
  <si>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</si>
  <si>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</si>
  <si>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</si>
  <si>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</si>
  <si>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</si>
  <si>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</si>
  <si>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</si>
  <si>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</si>
  <si>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</si>
  <si>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</si>
  <si>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</si>
  <si>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</si>
  <si>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</si>
  <si>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</si>
  <si>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</si>
  <si>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</si>
  <si>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</si>
  <si>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</si>
  <si>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</si>
  <si>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</si>
  <si>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</si>
  <si>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</si>
  <si>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</si>
  <si>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</si>
  <si>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</si>
  <si>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</si>
  <si>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</si>
  <si>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</si>
  <si>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</si>
  <si>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</si>
  <si>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</si>
  <si>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</si>
  <si>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</si>
  <si>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</si>
  <si>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</si>
  <si>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</si>
  <si>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</si>
  <si>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</si>
  <si>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</si>
  <si>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</si>
  <si>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</si>
  <si>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</si>
  <si>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</si>
  <si>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</si>
  <si>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</si>
  <si>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</si>
  <si>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</si>
  <si>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</si>
  <si>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</si>
  <si>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</si>
  <si>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</si>
  <si>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</si>
  <si>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</si>
  <si>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</si>
  <si>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</si>
  <si>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</si>
  <si>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</si>
  <si>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</si>
  <si>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</si>
  <si>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</si>
  <si>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</si>
  <si>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</si>
  <si>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</si>
  <si>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</si>
  <si>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</si>
  <si>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</si>
  <si>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</si>
  <si>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</si>
  <si>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</si>
  <si>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</si>
  <si>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</si>
  <si>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</si>
  <si>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</si>
  <si>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</si>
  <si>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</si>
  <si>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</si>
  <si>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</si>
  <si>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</si>
  <si>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</si>
  <si>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</si>
  <si>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</si>
  <si>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</si>
  <si>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</si>
  <si>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</si>
  <si>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</si>
  <si>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</si>
  <si>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</si>
  <si>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</si>
  <si>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</si>
  <si>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</si>
  <si>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</si>
  <si>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</si>
  <si>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</si>
  <si>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</si>
  <si>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</si>
  <si>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</si>
  <si>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</si>
  <si>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</si>
  <si>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</si>
  <si>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</si>
  <si>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</si>
  <si>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</si>
  <si>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</si>
  <si>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</si>
  <si>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</si>
  <si>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</si>
  <si>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</si>
  <si>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</si>
  <si>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</si>
  <si>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</si>
  <si>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</si>
  <si>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</si>
  <si>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</si>
  <si>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</si>
  <si>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</si>
  <si>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</si>
  <si>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</si>
  <si>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</si>
  <si>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</si>
  <si>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</si>
  <si>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</si>
  <si>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</si>
  <si>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</si>
  <si>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水</t>
    <rPh sb="0" eb="1">
      <t>スイ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</si>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</sst>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1</v>
      </c>
      <c r="D4" s="167">
        <v>29</v>
      </c>
      <c r="E4" s="167" t="s">
        <v>235</v>
      </c>
    </row>
    <row r="5" spans="1:27" ht="15.95" customHeight="1" x14ac:dyDescent="0.15"/>
    <row r="6" spans="1:27" s="25" customFormat="1" ht="15.95" customHeight="1" x14ac:dyDescent="0.15">
      <c r="A6" s="205" t="s">
        <v>236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1</v>
      </c>
      <c r="E12" s="22">
        <v>29</v>
      </c>
      <c r="F12" s="16" t="s">
        <v>235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1</v>
      </c>
      <c r="E13" s="22">
        <v>29</v>
      </c>
      <c r="F13" s="16" t="s">
        <v>235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1</v>
      </c>
      <c r="E14" s="22">
        <v>29</v>
      </c>
      <c r="F14" s="16" t="s">
        <v>235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1</v>
      </c>
      <c r="E15" s="22">
        <v>29</v>
      </c>
      <c r="F15" s="16" t="s">
        <v>235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1</v>
      </c>
      <c r="E16" s="22">
        <v>29</v>
      </c>
      <c r="F16" s="16" t="s">
        <v>235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1</v>
      </c>
      <c r="E17" s="22">
        <v>29</v>
      </c>
      <c r="F17" s="16" t="s">
        <v>235</v>
      </c>
      <c r="G17" s="23">
        <v>9</v>
      </c>
      <c r="H17" s="23">
        <v>6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1</v>
      </c>
      <c r="E18" s="22">
        <v>29</v>
      </c>
      <c r="F18" s="16" t="s">
        <v>235</v>
      </c>
      <c r="G18" s="23">
        <v>9</v>
      </c>
      <c r="H18" s="23">
        <v>7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1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1</v>
      </c>
      <c r="E19" s="22">
        <v>29</v>
      </c>
      <c r="F19" s="16" t="s">
        <v>235</v>
      </c>
      <c r="G19" s="23">
        <v>9</v>
      </c>
      <c r="H19" s="23">
        <v>2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/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1</v>
      </c>
      <c r="E20" s="22">
        <v>29</v>
      </c>
      <c r="F20" s="16" t="s">
        <v>235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/>
      <c r="N20" s="6"/>
      <c r="O20" s="7"/>
      <c r="P20" s="8"/>
      <c r="Q20" s="7"/>
      <c r="R20" s="19"/>
      <c r="S20" s="23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1</v>
      </c>
      <c r="E21" s="22">
        <v>29</v>
      </c>
      <c r="F21" s="16" t="s">
        <v>235</v>
      </c>
      <c r="G21" s="23">
        <v>9</v>
      </c>
      <c r="H21" s="23">
        <v>9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/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1</v>
      </c>
      <c r="E22" s="22">
        <v>29</v>
      </c>
      <c r="F22" s="16" t="s">
        <v>235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1</v>
      </c>
      <c r="E23" s="22">
        <v>29</v>
      </c>
      <c r="F23" s="16" t="s">
        <v>235</v>
      </c>
      <c r="G23" s="23">
        <v>9</v>
      </c>
      <c r="H23" s="23">
        <v>1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1</v>
      </c>
      <c r="E24" s="22">
        <v>29</v>
      </c>
      <c r="F24" s="16" t="s">
        <v>235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1</v>
      </c>
      <c r="E25" s="22">
        <v>29</v>
      </c>
      <c r="F25" s="16" t="s">
        <v>235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2</v>
      </c>
      <c r="Q25" s="7">
        <v>0</v>
      </c>
      <c r="R25" s="19"/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1</v>
      </c>
      <c r="E26" s="22">
        <v>29</v>
      </c>
      <c r="F26" s="16" t="s">
        <v>235</v>
      </c>
      <c r="G26" s="23">
        <v>9</v>
      </c>
      <c r="H26" s="23">
        <v>5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/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2</v>
      </c>
      <c r="Z26" s="12">
        <v>0</v>
      </c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1</v>
      </c>
      <c r="E27" s="22">
        <v>29</v>
      </c>
      <c r="F27" s="16" t="s">
        <v>235</v>
      </c>
      <c r="G27" s="23">
        <v>9</v>
      </c>
      <c r="H27" s="23">
        <v>3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1</v>
      </c>
      <c r="E28" s="22">
        <v>29</v>
      </c>
      <c r="F28" s="16" t="s">
        <v>235</v>
      </c>
      <c r="G28" s="23">
        <v>9</v>
      </c>
      <c r="H28" s="23">
        <v>1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1</v>
      </c>
      <c r="E29" s="22">
        <v>29</v>
      </c>
      <c r="F29" s="16" t="s">
        <v>235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/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1</v>
      </c>
      <c r="E30" s="22">
        <v>29</v>
      </c>
      <c r="F30" s="16" t="s">
        <v>235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1</v>
      </c>
      <c r="E31" s="22">
        <v>29</v>
      </c>
      <c r="F31" s="16" t="s">
        <v>235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1</v>
      </c>
      <c r="E32" s="22">
        <v>29</v>
      </c>
      <c r="F32" s="16" t="s">
        <v>235</v>
      </c>
      <c r="G32" s="23">
        <v>9</v>
      </c>
      <c r="H32" s="23">
        <v>2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/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1</v>
      </c>
      <c r="E33" s="22">
        <v>29</v>
      </c>
      <c r="F33" s="16" t="s">
        <v>235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1</v>
      </c>
      <c r="E34" s="22">
        <v>29</v>
      </c>
      <c r="F34" s="16" t="s">
        <v>235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1</v>
      </c>
      <c r="E35" s="22">
        <v>29</v>
      </c>
      <c r="F35" s="16" t="s">
        <v>235</v>
      </c>
      <c r="G35" s="23">
        <v>9</v>
      </c>
      <c r="H35" s="23">
        <v>4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/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2">
        <v>0</v>
      </c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1</v>
      </c>
      <c r="E36" s="22">
        <v>29</v>
      </c>
      <c r="F36" s="16" t="s">
        <v>235</v>
      </c>
      <c r="G36" s="23">
        <v>9</v>
      </c>
      <c r="H36" s="23">
        <v>8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1</v>
      </c>
      <c r="E37" s="22">
        <v>29</v>
      </c>
      <c r="F37" s="16" t="s">
        <v>235</v>
      </c>
      <c r="G37" s="23">
        <v>9</v>
      </c>
      <c r="H37" s="23">
        <v>8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1</v>
      </c>
      <c r="E38" s="22">
        <v>29</v>
      </c>
      <c r="F38" s="16" t="s">
        <v>235</v>
      </c>
      <c r="G38" s="23">
        <v>9</v>
      </c>
      <c r="H38" s="23">
        <v>3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1</v>
      </c>
      <c r="E39" s="22">
        <v>29</v>
      </c>
      <c r="F39" s="16" t="s">
        <v>235</v>
      </c>
      <c r="G39" s="23">
        <v>9</v>
      </c>
      <c r="H39" s="23">
        <v>1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1</v>
      </c>
      <c r="E40" s="22">
        <v>29</v>
      </c>
      <c r="F40" s="16" t="s">
        <v>235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1</v>
      </c>
      <c r="E41" s="22">
        <v>29</v>
      </c>
      <c r="F41" s="16" t="s">
        <v>235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1</v>
      </c>
      <c r="E42" s="22">
        <v>29</v>
      </c>
      <c r="F42" s="16" t="s">
        <v>235</v>
      </c>
      <c r="G42" s="23">
        <v>9</v>
      </c>
      <c r="H42" s="23">
        <v>3</v>
      </c>
      <c r="I42" s="16">
        <v>2</v>
      </c>
      <c r="J42" s="24"/>
      <c r="K42" s="13">
        <v>2</v>
      </c>
      <c r="L42" s="23"/>
      <c r="M42" s="5"/>
      <c r="N42" s="6"/>
      <c r="O42" s="7"/>
      <c r="P42" s="8"/>
      <c r="Q42" s="7"/>
      <c r="R42" s="19"/>
      <c r="S42" s="23">
        <v>1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1</v>
      </c>
      <c r="E43" s="22">
        <v>29</v>
      </c>
      <c r="F43" s="16" t="s">
        <v>235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1</v>
      </c>
      <c r="E44" s="22">
        <v>29</v>
      </c>
      <c r="F44" s="16" t="s">
        <v>235</v>
      </c>
      <c r="G44" s="23">
        <v>9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1</v>
      </c>
      <c r="E45" s="22">
        <v>29</v>
      </c>
      <c r="F45" s="16" t="s">
        <v>235</v>
      </c>
      <c r="G45" s="23">
        <v>9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1</v>
      </c>
      <c r="E46" s="22">
        <v>29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1</v>
      </c>
      <c r="E47" s="22">
        <v>29</v>
      </c>
      <c r="F47" s="16" t="s">
        <v>235</v>
      </c>
      <c r="G47" s="23">
        <v>10</v>
      </c>
      <c r="H47" s="23">
        <v>6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/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1</v>
      </c>
      <c r="E48" s="22">
        <v>29</v>
      </c>
      <c r="F48" s="16" t="s">
        <v>235</v>
      </c>
      <c r="G48" s="23">
        <v>10</v>
      </c>
      <c r="H48" s="23">
        <v>4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2">
        <v>0</v>
      </c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1</v>
      </c>
      <c r="E49" s="22">
        <v>29</v>
      </c>
      <c r="F49" s="16" t="s">
        <v>235</v>
      </c>
      <c r="G49" s="23">
        <v>10</v>
      </c>
      <c r="H49" s="23">
        <v>2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/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1</v>
      </c>
      <c r="E50" s="22">
        <v>29</v>
      </c>
      <c r="F50" s="16" t="s">
        <v>235</v>
      </c>
      <c r="G50" s="23">
        <v>10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1</v>
      </c>
      <c r="E51" s="22">
        <v>29</v>
      </c>
      <c r="F51" s="16" t="s">
        <v>235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1</v>
      </c>
      <c r="E52" s="22">
        <v>29</v>
      </c>
      <c r="F52" s="16" t="s">
        <v>235</v>
      </c>
      <c r="G52" s="23">
        <v>10</v>
      </c>
      <c r="H52" s="23">
        <v>8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1</v>
      </c>
      <c r="E53" s="22">
        <v>29</v>
      </c>
      <c r="F53" s="16" t="s">
        <v>235</v>
      </c>
      <c r="G53" s="23">
        <v>10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1</v>
      </c>
      <c r="E54" s="22">
        <v>29</v>
      </c>
      <c r="F54" s="16" t="s">
        <v>235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1</v>
      </c>
      <c r="E55" s="22">
        <v>29</v>
      </c>
      <c r="F55" s="16" t="s">
        <v>235</v>
      </c>
      <c r="G55" s="23">
        <v>10</v>
      </c>
      <c r="H55" s="23">
        <v>3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1</v>
      </c>
      <c r="E56" s="22">
        <v>29</v>
      </c>
      <c r="F56" s="16" t="s">
        <v>235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1</v>
      </c>
      <c r="E57" s="22">
        <v>29</v>
      </c>
      <c r="F57" s="16" t="s">
        <v>235</v>
      </c>
      <c r="G57" s="23">
        <v>10</v>
      </c>
      <c r="H57" s="23">
        <v>4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1</v>
      </c>
      <c r="E58" s="22">
        <v>29</v>
      </c>
      <c r="F58" s="16" t="s">
        <v>235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2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19"/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1</v>
      </c>
      <c r="E59" s="22">
        <v>29</v>
      </c>
      <c r="F59" s="16" t="s">
        <v>235</v>
      </c>
      <c r="G59" s="23">
        <v>10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0</v>
      </c>
      <c r="P59" s="8">
        <v>1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1</v>
      </c>
      <c r="E60" s="22">
        <v>29</v>
      </c>
      <c r="F60" s="16" t="s">
        <v>235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1</v>
      </c>
      <c r="E61" s="22">
        <v>29</v>
      </c>
      <c r="F61" s="16" t="s">
        <v>235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1</v>
      </c>
      <c r="E62" s="22">
        <v>29</v>
      </c>
      <c r="F62" s="16" t="s">
        <v>235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/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1</v>
      </c>
      <c r="E63" s="22">
        <v>29</v>
      </c>
      <c r="F63" s="16" t="s">
        <v>235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1</v>
      </c>
      <c r="E64" s="22">
        <v>29</v>
      </c>
      <c r="F64" s="16" t="s">
        <v>235</v>
      </c>
      <c r="G64" s="23">
        <v>10</v>
      </c>
      <c r="H64" s="23">
        <v>5</v>
      </c>
      <c r="I64" s="16">
        <v>2</v>
      </c>
      <c r="J64" s="24"/>
      <c r="K64" s="13">
        <v>2</v>
      </c>
      <c r="L64" s="23"/>
      <c r="M64" s="5"/>
      <c r="N64" s="6"/>
      <c r="O64" s="7"/>
      <c r="P64" s="8"/>
      <c r="Q64" s="7"/>
      <c r="R64" s="19"/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1</v>
      </c>
      <c r="E65" s="22">
        <v>29</v>
      </c>
      <c r="F65" s="16" t="s">
        <v>235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/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1</v>
      </c>
      <c r="E66" s="22">
        <v>29</v>
      </c>
      <c r="F66" s="16" t="s">
        <v>235</v>
      </c>
      <c r="G66" s="23">
        <v>10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1</v>
      </c>
      <c r="E67" s="22">
        <v>29</v>
      </c>
      <c r="F67" s="16" t="s">
        <v>235</v>
      </c>
      <c r="G67" s="23">
        <v>10</v>
      </c>
      <c r="H67" s="23">
        <v>2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1</v>
      </c>
      <c r="E68" s="22">
        <v>29</v>
      </c>
      <c r="F68" s="16" t="s">
        <v>235</v>
      </c>
      <c r="G68" s="23">
        <v>10</v>
      </c>
      <c r="H68" s="23">
        <v>8</v>
      </c>
      <c r="I68" s="16">
        <v>2</v>
      </c>
      <c r="J68" s="24"/>
      <c r="K68" s="13">
        <v>1</v>
      </c>
      <c r="L68" s="23">
        <v>3</v>
      </c>
      <c r="M68" s="5">
        <v>2</v>
      </c>
      <c r="N68" s="6">
        <v>2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1</v>
      </c>
      <c r="E69" s="22">
        <v>29</v>
      </c>
      <c r="F69" s="16" t="s">
        <v>235</v>
      </c>
      <c r="G69" s="23">
        <v>10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/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2</v>
      </c>
      <c r="Y69" s="7">
        <v>1</v>
      </c>
      <c r="Z69" s="12">
        <v>0</v>
      </c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1</v>
      </c>
      <c r="E70" s="22">
        <v>29</v>
      </c>
      <c r="F70" s="16" t="s">
        <v>235</v>
      </c>
      <c r="G70" s="23">
        <v>10</v>
      </c>
      <c r="H70" s="23">
        <v>3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/>
      <c r="S70" s="23">
        <v>1</v>
      </c>
      <c r="T70" s="5">
        <v>1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1</v>
      </c>
      <c r="E71" s="22">
        <v>29</v>
      </c>
      <c r="F71" s="16" t="s">
        <v>235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1</v>
      </c>
      <c r="E72" s="22">
        <v>29</v>
      </c>
      <c r="F72" s="16" t="s">
        <v>235</v>
      </c>
      <c r="G72" s="23">
        <v>10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1</v>
      </c>
      <c r="E73" s="22">
        <v>29</v>
      </c>
      <c r="F73" s="16" t="s">
        <v>235</v>
      </c>
      <c r="G73" s="23">
        <v>11</v>
      </c>
      <c r="H73" s="23">
        <v>1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1</v>
      </c>
      <c r="E74" s="22">
        <v>29</v>
      </c>
      <c r="F74" s="16" t="s">
        <v>235</v>
      </c>
      <c r="G74" s="23">
        <v>11</v>
      </c>
      <c r="H74" s="23">
        <v>4</v>
      </c>
      <c r="I74" s="16">
        <v>2</v>
      </c>
      <c r="J74" s="24"/>
      <c r="K74" s="13">
        <v>3</v>
      </c>
      <c r="L74" s="23">
        <v>1</v>
      </c>
      <c r="M74" s="5">
        <v>2</v>
      </c>
      <c r="N74" s="6">
        <v>1</v>
      </c>
      <c r="O74" s="7">
        <v>0</v>
      </c>
      <c r="P74" s="8">
        <v>0</v>
      </c>
      <c r="Q74" s="7">
        <v>0</v>
      </c>
      <c r="R74" s="19"/>
      <c r="S74" s="23">
        <v>1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1</v>
      </c>
      <c r="E75" s="22">
        <v>29</v>
      </c>
      <c r="F75" s="16" t="s">
        <v>235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1</v>
      </c>
      <c r="E76" s="22">
        <v>29</v>
      </c>
      <c r="F76" s="16" t="s">
        <v>235</v>
      </c>
      <c r="G76" s="23">
        <v>11</v>
      </c>
      <c r="H76" s="23">
        <v>4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/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1</v>
      </c>
      <c r="E77" s="22">
        <v>29</v>
      </c>
      <c r="F77" s="16" t="s">
        <v>235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1</v>
      </c>
      <c r="E78" s="22">
        <v>29</v>
      </c>
      <c r="F78" s="16" t="s">
        <v>235</v>
      </c>
      <c r="G78" s="23">
        <v>11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1</v>
      </c>
      <c r="E79" s="22">
        <v>29</v>
      </c>
      <c r="F79" s="16" t="s">
        <v>235</v>
      </c>
      <c r="G79" s="23">
        <v>11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1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1</v>
      </c>
      <c r="E80" s="22">
        <v>29</v>
      </c>
      <c r="F80" s="16" t="s">
        <v>235</v>
      </c>
      <c r="G80" s="23">
        <v>11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1</v>
      </c>
      <c r="E81" s="22">
        <v>29</v>
      </c>
      <c r="F81" s="16" t="s">
        <v>235</v>
      </c>
      <c r="G81" s="23">
        <v>11</v>
      </c>
      <c r="H81" s="23">
        <v>7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/>
      <c r="S81" s="23"/>
      <c r="T81" s="5"/>
      <c r="U81" s="6"/>
      <c r="V81" s="7"/>
      <c r="W81" s="8"/>
      <c r="X81" s="7"/>
      <c r="Y81" s="7"/>
      <c r="Z81" s="12"/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1</v>
      </c>
      <c r="E82" s="22">
        <v>29</v>
      </c>
      <c r="F82" s="16" t="s">
        <v>235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1</v>
      </c>
      <c r="E83" s="22">
        <v>29</v>
      </c>
      <c r="F83" s="16" t="s">
        <v>235</v>
      </c>
      <c r="G83" s="23">
        <v>11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1</v>
      </c>
      <c r="E84" s="22">
        <v>29</v>
      </c>
      <c r="F84" s="16" t="s">
        <v>235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1</v>
      </c>
      <c r="O84" s="7">
        <v>1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1</v>
      </c>
      <c r="E85" s="22">
        <v>29</v>
      </c>
      <c r="F85" s="16" t="s">
        <v>235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1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1</v>
      </c>
      <c r="E86" s="22">
        <v>29</v>
      </c>
      <c r="F86" s="16" t="s">
        <v>235</v>
      </c>
      <c r="G86" s="23">
        <v>11</v>
      </c>
      <c r="H86" s="23">
        <v>4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/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1</v>
      </c>
      <c r="E87" s="22">
        <v>29</v>
      </c>
      <c r="F87" s="16" t="s">
        <v>235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1</v>
      </c>
      <c r="E88" s="22">
        <v>29</v>
      </c>
      <c r="F88" s="16" t="s">
        <v>235</v>
      </c>
      <c r="G88" s="23">
        <v>11</v>
      </c>
      <c r="H88" s="23">
        <v>3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/>
      <c r="S88" s="23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1</v>
      </c>
      <c r="E89" s="22">
        <v>29</v>
      </c>
      <c r="F89" s="16" t="s">
        <v>235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/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1</v>
      </c>
      <c r="E90" s="22">
        <v>29</v>
      </c>
      <c r="F90" s="16" t="s">
        <v>235</v>
      </c>
      <c r="G90" s="23">
        <v>11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1</v>
      </c>
      <c r="E91" s="22">
        <v>29</v>
      </c>
      <c r="F91" s="16" t="s">
        <v>235</v>
      </c>
      <c r="G91" s="23">
        <v>11</v>
      </c>
      <c r="H91" s="23">
        <v>9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/>
      <c r="S91" s="23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1</v>
      </c>
      <c r="E92" s="22">
        <v>29</v>
      </c>
      <c r="F92" s="16" t="s">
        <v>235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/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1</v>
      </c>
      <c r="E93" s="22">
        <v>29</v>
      </c>
      <c r="F93" s="16" t="s">
        <v>235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1</v>
      </c>
      <c r="E94" s="22">
        <v>29</v>
      </c>
      <c r="F94" s="16" t="s">
        <v>235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9"/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1</v>
      </c>
      <c r="E95" s="22">
        <v>29</v>
      </c>
      <c r="F95" s="16" t="s">
        <v>235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1</v>
      </c>
      <c r="E96" s="22">
        <v>29</v>
      </c>
      <c r="F96" s="16" t="s">
        <v>235</v>
      </c>
      <c r="G96" s="23">
        <v>11</v>
      </c>
      <c r="H96" s="23">
        <v>6</v>
      </c>
      <c r="I96" s="16">
        <v>2</v>
      </c>
      <c r="J96" s="24"/>
      <c r="K96" s="13">
        <v>1</v>
      </c>
      <c r="L96" s="23">
        <v>1</v>
      </c>
      <c r="M96" s="5">
        <v>2</v>
      </c>
      <c r="N96" s="6">
        <v>1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1</v>
      </c>
      <c r="E97" s="22">
        <v>29</v>
      </c>
      <c r="F97" s="16" t="s">
        <v>235</v>
      </c>
      <c r="G97" s="23">
        <v>11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/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1</v>
      </c>
      <c r="E98" s="22">
        <v>29</v>
      </c>
      <c r="F98" s="16" t="s">
        <v>235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1</v>
      </c>
      <c r="E99" s="22">
        <v>29</v>
      </c>
      <c r="F99" s="16" t="s">
        <v>235</v>
      </c>
      <c r="G99" s="23">
        <v>11</v>
      </c>
      <c r="H99" s="23">
        <v>9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/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1</v>
      </c>
      <c r="E100" s="22">
        <v>29</v>
      </c>
      <c r="F100" s="16" t="s">
        <v>235</v>
      </c>
      <c r="G100" s="23">
        <v>11</v>
      </c>
      <c r="H100" s="23">
        <v>3</v>
      </c>
      <c r="I100" s="16">
        <v>2</v>
      </c>
      <c r="J100" s="24"/>
      <c r="K100" s="13">
        <v>2</v>
      </c>
      <c r="L100" s="23"/>
      <c r="M100" s="5"/>
      <c r="N100" s="6"/>
      <c r="O100" s="7"/>
      <c r="P100" s="8"/>
      <c r="Q100" s="7"/>
      <c r="R100" s="19"/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2">
        <v>0</v>
      </c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1</v>
      </c>
      <c r="E101" s="22">
        <v>29</v>
      </c>
      <c r="F101" s="16" t="s">
        <v>235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/>
      <c r="S101" s="23">
        <v>3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1</v>
      </c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1</v>
      </c>
      <c r="E102" s="22">
        <v>29</v>
      </c>
      <c r="F102" s="16" t="s">
        <v>235</v>
      </c>
      <c r="G102" s="23">
        <v>11</v>
      </c>
      <c r="H102" s="23">
        <v>5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/>
      <c r="S102" s="23">
        <v>1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2">
        <v>0</v>
      </c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1</v>
      </c>
      <c r="E103" s="22">
        <v>29</v>
      </c>
      <c r="F103" s="16" t="s">
        <v>235</v>
      </c>
      <c r="G103" s="23">
        <v>11</v>
      </c>
      <c r="H103" s="23">
        <v>5</v>
      </c>
      <c r="I103" s="16">
        <v>2</v>
      </c>
      <c r="J103" s="24"/>
      <c r="K103" s="13">
        <v>1</v>
      </c>
      <c r="L103" s="23">
        <v>2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1</v>
      </c>
      <c r="E104" s="22">
        <v>29</v>
      </c>
      <c r="F104" s="16" t="s">
        <v>235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/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1</v>
      </c>
      <c r="E105" s="22">
        <v>29</v>
      </c>
      <c r="F105" s="16" t="s">
        <v>235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/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1</v>
      </c>
      <c r="E106" s="22">
        <v>29</v>
      </c>
      <c r="F106" s="16" t="s">
        <v>235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1</v>
      </c>
      <c r="E107" s="22">
        <v>29</v>
      </c>
      <c r="F107" s="16" t="s">
        <v>235</v>
      </c>
      <c r="G107" s="23">
        <v>11</v>
      </c>
      <c r="H107" s="23">
        <v>8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/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1</v>
      </c>
      <c r="E108" s="22">
        <v>29</v>
      </c>
      <c r="F108" s="16" t="s">
        <v>235</v>
      </c>
      <c r="G108" s="23">
        <v>11</v>
      </c>
      <c r="H108" s="23">
        <v>4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/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1</v>
      </c>
      <c r="E109" s="22">
        <v>29</v>
      </c>
      <c r="F109" s="16" t="s">
        <v>235</v>
      </c>
      <c r="G109" s="23">
        <v>11</v>
      </c>
      <c r="H109" s="23">
        <v>4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/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1</v>
      </c>
      <c r="E110" s="22">
        <v>29</v>
      </c>
      <c r="F110" s="16" t="s">
        <v>235</v>
      </c>
      <c r="G110" s="23">
        <v>12</v>
      </c>
      <c r="H110" s="23">
        <v>3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/>
      <c r="S110" s="23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1</v>
      </c>
      <c r="E111" s="22">
        <v>29</v>
      </c>
      <c r="F111" s="16" t="s">
        <v>235</v>
      </c>
      <c r="G111" s="23">
        <v>12</v>
      </c>
      <c r="H111" s="23">
        <v>4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/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1</v>
      </c>
      <c r="E112" s="22">
        <v>29</v>
      </c>
      <c r="F112" s="16" t="s">
        <v>235</v>
      </c>
      <c r="G112" s="23">
        <v>12</v>
      </c>
      <c r="H112" s="23">
        <v>1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1</v>
      </c>
      <c r="E113" s="22">
        <v>29</v>
      </c>
      <c r="F113" s="16" t="s">
        <v>235</v>
      </c>
      <c r="G113" s="23">
        <v>12</v>
      </c>
      <c r="H113" s="23">
        <v>9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1</v>
      </c>
      <c r="E114" s="22">
        <v>29</v>
      </c>
      <c r="F114" s="16" t="s">
        <v>235</v>
      </c>
      <c r="G114" s="23">
        <v>12</v>
      </c>
      <c r="H114" s="23">
        <v>9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1</v>
      </c>
      <c r="E115" s="22">
        <v>29</v>
      </c>
      <c r="F115" s="16" t="s">
        <v>235</v>
      </c>
      <c r="G115" s="23">
        <v>12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1</v>
      </c>
      <c r="E116" s="22">
        <v>29</v>
      </c>
      <c r="F116" s="16" t="s">
        <v>235</v>
      </c>
      <c r="G116" s="23">
        <v>12</v>
      </c>
      <c r="H116" s="23">
        <v>4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/>
      <c r="S116" s="23">
        <v>2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1</v>
      </c>
      <c r="E117" s="22">
        <v>29</v>
      </c>
      <c r="F117" s="16" t="s">
        <v>235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1</v>
      </c>
      <c r="E118" s="22">
        <v>29</v>
      </c>
      <c r="F118" s="16" t="s">
        <v>235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1</v>
      </c>
      <c r="E119" s="22">
        <v>29</v>
      </c>
      <c r="F119" s="16" t="s">
        <v>235</v>
      </c>
      <c r="G119" s="23">
        <v>12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/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1</v>
      </c>
      <c r="E120" s="22">
        <v>29</v>
      </c>
      <c r="F120" s="16" t="s">
        <v>235</v>
      </c>
      <c r="G120" s="23">
        <v>12</v>
      </c>
      <c r="H120" s="23">
        <v>5</v>
      </c>
      <c r="I120" s="16">
        <v>2</v>
      </c>
      <c r="J120" s="24"/>
      <c r="K120" s="13">
        <v>2</v>
      </c>
      <c r="L120" s="23"/>
      <c r="M120" s="5"/>
      <c r="N120" s="6"/>
      <c r="O120" s="7"/>
      <c r="P120" s="8"/>
      <c r="Q120" s="7"/>
      <c r="R120" s="19"/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1</v>
      </c>
      <c r="E121" s="22">
        <v>29</v>
      </c>
      <c r="F121" s="16" t="s">
        <v>235</v>
      </c>
      <c r="G121" s="23">
        <v>12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1</v>
      </c>
      <c r="E122" s="22">
        <v>29</v>
      </c>
      <c r="F122" s="16" t="s">
        <v>235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1</v>
      </c>
      <c r="E123" s="22">
        <v>29</v>
      </c>
      <c r="F123" s="16" t="s">
        <v>235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1</v>
      </c>
      <c r="Q123" s="7">
        <v>0</v>
      </c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1</v>
      </c>
      <c r="E124" s="22">
        <v>29</v>
      </c>
      <c r="F124" s="16" t="s">
        <v>235</v>
      </c>
      <c r="G124" s="23">
        <v>12</v>
      </c>
      <c r="H124" s="23">
        <v>5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/>
      <c r="S124" s="23">
        <v>2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1</v>
      </c>
      <c r="E125" s="22">
        <v>29</v>
      </c>
      <c r="F125" s="16" t="s">
        <v>235</v>
      </c>
      <c r="G125" s="23">
        <v>12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1</v>
      </c>
      <c r="E126" s="22">
        <v>29</v>
      </c>
      <c r="F126" s="16" t="s">
        <v>235</v>
      </c>
      <c r="G126" s="23">
        <v>12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1</v>
      </c>
      <c r="E127" s="22">
        <v>29</v>
      </c>
      <c r="F127" s="16" t="s">
        <v>235</v>
      </c>
      <c r="G127" s="23">
        <v>12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1</v>
      </c>
      <c r="E128" s="22">
        <v>29</v>
      </c>
      <c r="F128" s="16" t="s">
        <v>235</v>
      </c>
      <c r="G128" s="23">
        <v>12</v>
      </c>
      <c r="H128" s="23">
        <v>7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1</v>
      </c>
      <c r="E129" s="22">
        <v>29</v>
      </c>
      <c r="F129" s="16" t="s">
        <v>235</v>
      </c>
      <c r="G129" s="23">
        <v>12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1</v>
      </c>
      <c r="E130" s="22">
        <v>29</v>
      </c>
      <c r="F130" s="16" t="s">
        <v>235</v>
      </c>
      <c r="G130" s="23">
        <v>12</v>
      </c>
      <c r="H130" s="23">
        <v>3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/>
      <c r="S130" s="23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2">
        <v>0</v>
      </c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1</v>
      </c>
      <c r="E131" s="22">
        <v>29</v>
      </c>
      <c r="F131" s="16" t="s">
        <v>235</v>
      </c>
      <c r="G131" s="23">
        <v>12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1</v>
      </c>
      <c r="E132" s="22">
        <v>29</v>
      </c>
      <c r="F132" s="16" t="s">
        <v>235</v>
      </c>
      <c r="G132" s="23">
        <v>12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1</v>
      </c>
      <c r="E133" s="22">
        <v>29</v>
      </c>
      <c r="F133" s="16" t="s">
        <v>235</v>
      </c>
      <c r="G133" s="23">
        <v>12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1</v>
      </c>
      <c r="O133" s="7">
        <v>0</v>
      </c>
      <c r="P133" s="8">
        <v>0</v>
      </c>
      <c r="Q133" s="7">
        <v>0</v>
      </c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1</v>
      </c>
      <c r="E134" s="22">
        <v>29</v>
      </c>
      <c r="F134" s="16" t="s">
        <v>235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1</v>
      </c>
      <c r="E135" s="22">
        <v>29</v>
      </c>
      <c r="F135" s="16" t="s">
        <v>235</v>
      </c>
      <c r="G135" s="23">
        <v>12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1</v>
      </c>
      <c r="O135" s="7">
        <v>0</v>
      </c>
      <c r="P135" s="8">
        <v>0</v>
      </c>
      <c r="Q135" s="7">
        <v>0</v>
      </c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1</v>
      </c>
      <c r="E136" s="22">
        <v>29</v>
      </c>
      <c r="F136" s="16" t="s">
        <v>235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1</v>
      </c>
      <c r="E137" s="22">
        <v>29</v>
      </c>
      <c r="F137" s="16" t="s">
        <v>235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1</v>
      </c>
      <c r="E138" s="22">
        <v>29</v>
      </c>
      <c r="F138" s="16" t="s">
        <v>235</v>
      </c>
      <c r="G138" s="23">
        <v>12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1</v>
      </c>
      <c r="E139" s="22">
        <v>29</v>
      </c>
      <c r="F139" s="16" t="s">
        <v>235</v>
      </c>
      <c r="G139" s="23">
        <v>12</v>
      </c>
      <c r="H139" s="23">
        <v>5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/>
      <c r="S139" s="23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1</v>
      </c>
      <c r="E140" s="22">
        <v>29</v>
      </c>
      <c r="F140" s="16" t="s">
        <v>235</v>
      </c>
      <c r="G140" s="23">
        <v>12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3</v>
      </c>
      <c r="N140" s="6">
        <v>0</v>
      </c>
      <c r="O140" s="7">
        <v>0</v>
      </c>
      <c r="P140" s="8">
        <v>0</v>
      </c>
      <c r="Q140" s="7">
        <v>0</v>
      </c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1</v>
      </c>
      <c r="E141" s="22">
        <v>29</v>
      </c>
      <c r="F141" s="16" t="s">
        <v>235</v>
      </c>
      <c r="G141" s="23">
        <v>12</v>
      </c>
      <c r="H141" s="23">
        <v>7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1</v>
      </c>
      <c r="E142" s="22">
        <v>29</v>
      </c>
      <c r="F142" s="16" t="s">
        <v>235</v>
      </c>
      <c r="G142" s="23">
        <v>13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1</v>
      </c>
      <c r="P142" s="8">
        <v>1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1</v>
      </c>
      <c r="E143" s="22">
        <v>29</v>
      </c>
      <c r="F143" s="16" t="s">
        <v>235</v>
      </c>
      <c r="G143" s="23">
        <v>13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2</v>
      </c>
      <c r="N143" s="6">
        <v>0</v>
      </c>
      <c r="O143" s="7">
        <v>0</v>
      </c>
      <c r="P143" s="8">
        <v>0</v>
      </c>
      <c r="Q143" s="7">
        <v>0</v>
      </c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1</v>
      </c>
      <c r="E144" s="22">
        <v>29</v>
      </c>
      <c r="F144" s="16" t="s">
        <v>235</v>
      </c>
      <c r="G144" s="23">
        <v>13</v>
      </c>
      <c r="H144" s="23">
        <v>3</v>
      </c>
      <c r="I144" s="16">
        <v>2</v>
      </c>
      <c r="J144" s="24"/>
      <c r="K144" s="13">
        <v>2</v>
      </c>
      <c r="L144" s="23"/>
      <c r="M144" s="5"/>
      <c r="N144" s="6"/>
      <c r="O144" s="7"/>
      <c r="P144" s="8"/>
      <c r="Q144" s="7"/>
      <c r="R144" s="19"/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3</v>
      </c>
      <c r="Z144" s="12">
        <v>0</v>
      </c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1</v>
      </c>
      <c r="E145" s="22">
        <v>29</v>
      </c>
      <c r="F145" s="16" t="s">
        <v>235</v>
      </c>
      <c r="G145" s="23">
        <v>13</v>
      </c>
      <c r="H145" s="23">
        <v>2</v>
      </c>
      <c r="I145" s="16">
        <v>2</v>
      </c>
      <c r="J145" s="24"/>
      <c r="K145" s="13">
        <v>2</v>
      </c>
      <c r="L145" s="23"/>
      <c r="M145" s="5"/>
      <c r="N145" s="6"/>
      <c r="O145" s="7"/>
      <c r="P145" s="8"/>
      <c r="Q145" s="7"/>
      <c r="R145" s="19"/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1</v>
      </c>
      <c r="E146" s="22">
        <v>29</v>
      </c>
      <c r="F146" s="16" t="s">
        <v>235</v>
      </c>
      <c r="G146" s="23">
        <v>13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0</v>
      </c>
      <c r="P146" s="8">
        <v>2</v>
      </c>
      <c r="Q146" s="7">
        <v>0</v>
      </c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1</v>
      </c>
      <c r="E147" s="22">
        <v>29</v>
      </c>
      <c r="F147" s="16" t="s">
        <v>235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1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1</v>
      </c>
      <c r="E148" s="22">
        <v>29</v>
      </c>
      <c r="F148" s="16" t="s">
        <v>235</v>
      </c>
      <c r="G148" s="23">
        <v>13</v>
      </c>
      <c r="H148" s="23">
        <v>8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1</v>
      </c>
      <c r="E149" s="22">
        <v>29</v>
      </c>
      <c r="F149" s="16" t="s">
        <v>235</v>
      </c>
      <c r="G149" s="23">
        <v>13</v>
      </c>
      <c r="H149" s="23">
        <v>3</v>
      </c>
      <c r="I149" s="16">
        <v>2</v>
      </c>
      <c r="J149" s="24"/>
      <c r="K149" s="13">
        <v>2</v>
      </c>
      <c r="L149" s="23"/>
      <c r="M149" s="5"/>
      <c r="N149" s="6"/>
      <c r="O149" s="7"/>
      <c r="P149" s="8"/>
      <c r="Q149" s="7"/>
      <c r="R149" s="19"/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1</v>
      </c>
      <c r="E150" s="22">
        <v>29</v>
      </c>
      <c r="F150" s="16" t="s">
        <v>235</v>
      </c>
      <c r="G150" s="23">
        <v>13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1</v>
      </c>
      <c r="O150" s="7">
        <v>0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1</v>
      </c>
      <c r="E151" s="22">
        <v>29</v>
      </c>
      <c r="F151" s="16" t="s">
        <v>235</v>
      </c>
      <c r="G151" s="23">
        <v>13</v>
      </c>
      <c r="H151" s="23">
        <v>3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/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1</v>
      </c>
      <c r="E152" s="22">
        <v>29</v>
      </c>
      <c r="F152" s="16" t="s">
        <v>235</v>
      </c>
      <c r="G152" s="23">
        <v>13</v>
      </c>
      <c r="H152" s="23">
        <v>8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1</v>
      </c>
      <c r="E153" s="22">
        <v>29</v>
      </c>
      <c r="F153" s="16" t="s">
        <v>235</v>
      </c>
      <c r="G153" s="23">
        <v>13</v>
      </c>
      <c r="H153" s="23">
        <v>6</v>
      </c>
      <c r="I153" s="16">
        <v>2</v>
      </c>
      <c r="J153" s="24"/>
      <c r="K153" s="13">
        <v>1</v>
      </c>
      <c r="L153" s="23">
        <v>2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1</v>
      </c>
      <c r="E154" s="22">
        <v>29</v>
      </c>
      <c r="F154" s="16" t="s">
        <v>235</v>
      </c>
      <c r="G154" s="23">
        <v>13</v>
      </c>
      <c r="H154" s="23">
        <v>7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1</v>
      </c>
      <c r="E155" s="22">
        <v>29</v>
      </c>
      <c r="F155" s="16" t="s">
        <v>235</v>
      </c>
      <c r="G155" s="23">
        <v>13</v>
      </c>
      <c r="H155" s="23">
        <v>6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1</v>
      </c>
      <c r="E156" s="22">
        <v>29</v>
      </c>
      <c r="F156" s="16" t="s">
        <v>235</v>
      </c>
      <c r="G156" s="23">
        <v>13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1</v>
      </c>
      <c r="E157" s="22">
        <v>29</v>
      </c>
      <c r="F157" s="16" t="s">
        <v>235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1</v>
      </c>
      <c r="E158" s="22">
        <v>29</v>
      </c>
      <c r="F158" s="16" t="s">
        <v>235</v>
      </c>
      <c r="G158" s="23">
        <v>13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1</v>
      </c>
      <c r="E159" s="22">
        <v>29</v>
      </c>
      <c r="F159" s="16" t="s">
        <v>235</v>
      </c>
      <c r="G159" s="23">
        <v>13</v>
      </c>
      <c r="H159" s="23">
        <v>3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1</v>
      </c>
      <c r="E160" s="22">
        <v>29</v>
      </c>
      <c r="F160" s="16" t="s">
        <v>235</v>
      </c>
      <c r="G160" s="23">
        <v>13</v>
      </c>
      <c r="H160" s="23">
        <v>3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/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1</v>
      </c>
      <c r="E161" s="22">
        <v>29</v>
      </c>
      <c r="F161" s="16" t="s">
        <v>235</v>
      </c>
      <c r="G161" s="23">
        <v>13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1</v>
      </c>
      <c r="E162" s="22">
        <v>29</v>
      </c>
      <c r="F162" s="16" t="s">
        <v>235</v>
      </c>
      <c r="G162" s="23">
        <v>13</v>
      </c>
      <c r="H162" s="23">
        <v>9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1</v>
      </c>
      <c r="E163" s="22">
        <v>29</v>
      </c>
      <c r="F163" s="16" t="s">
        <v>235</v>
      </c>
      <c r="G163" s="23">
        <v>13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1</v>
      </c>
      <c r="E164" s="22">
        <v>29</v>
      </c>
      <c r="F164" s="16" t="s">
        <v>235</v>
      </c>
      <c r="G164" s="23">
        <v>13</v>
      </c>
      <c r="H164" s="23">
        <v>5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/>
      <c r="S164" s="23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2">
        <v>0</v>
      </c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1</v>
      </c>
      <c r="E165" s="22">
        <v>29</v>
      </c>
      <c r="F165" s="16" t="s">
        <v>235</v>
      </c>
      <c r="G165" s="23">
        <v>13</v>
      </c>
      <c r="H165" s="23">
        <v>2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/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1</v>
      </c>
      <c r="E166" s="22">
        <v>29</v>
      </c>
      <c r="F166" s="16" t="s">
        <v>235</v>
      </c>
      <c r="G166" s="23">
        <v>13</v>
      </c>
      <c r="H166" s="23">
        <v>3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/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4</v>
      </c>
      <c r="Y166" s="7">
        <v>1</v>
      </c>
      <c r="Z166" s="12">
        <v>0</v>
      </c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1</v>
      </c>
      <c r="E167" s="22">
        <v>29</v>
      </c>
      <c r="F167" s="16" t="s">
        <v>235</v>
      </c>
      <c r="G167" s="23">
        <v>13</v>
      </c>
      <c r="H167" s="23">
        <v>2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/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1</v>
      </c>
      <c r="E168" s="22">
        <v>29</v>
      </c>
      <c r="F168" s="16" t="s">
        <v>235</v>
      </c>
      <c r="G168" s="23">
        <v>13</v>
      </c>
      <c r="H168" s="23">
        <v>2</v>
      </c>
      <c r="I168" s="16">
        <v>2</v>
      </c>
      <c r="J168" s="24"/>
      <c r="K168" s="13">
        <v>2</v>
      </c>
      <c r="L168" s="23"/>
      <c r="M168" s="5"/>
      <c r="N168" s="6"/>
      <c r="O168" s="7"/>
      <c r="P168" s="8"/>
      <c r="Q168" s="7"/>
      <c r="R168" s="19"/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1</v>
      </c>
      <c r="E169" s="22">
        <v>29</v>
      </c>
      <c r="F169" s="16" t="s">
        <v>235</v>
      </c>
      <c r="G169" s="23">
        <v>13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1</v>
      </c>
      <c r="E170" s="22">
        <v>29</v>
      </c>
      <c r="F170" s="16" t="s">
        <v>235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1</v>
      </c>
      <c r="E171" s="22">
        <v>29</v>
      </c>
      <c r="F171" s="16" t="s">
        <v>235</v>
      </c>
      <c r="G171" s="23">
        <v>13</v>
      </c>
      <c r="H171" s="23">
        <v>8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1</v>
      </c>
      <c r="E172" s="22">
        <v>29</v>
      </c>
      <c r="F172" s="16" t="s">
        <v>235</v>
      </c>
      <c r="G172" s="23">
        <v>13</v>
      </c>
      <c r="H172" s="23">
        <v>9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/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1</v>
      </c>
      <c r="E173" s="22">
        <v>29</v>
      </c>
      <c r="F173" s="16" t="s">
        <v>235</v>
      </c>
      <c r="G173" s="23">
        <v>13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1</v>
      </c>
      <c r="E174" s="22">
        <v>29</v>
      </c>
      <c r="F174" s="16" t="s">
        <v>235</v>
      </c>
      <c r="G174" s="23">
        <v>14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1</v>
      </c>
      <c r="E175" s="22">
        <v>29</v>
      </c>
      <c r="F175" s="16" t="s">
        <v>235</v>
      </c>
      <c r="G175" s="23">
        <v>14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1</v>
      </c>
      <c r="E176" s="22">
        <v>29</v>
      </c>
      <c r="F176" s="16" t="s">
        <v>235</v>
      </c>
      <c r="G176" s="23">
        <v>14</v>
      </c>
      <c r="H176" s="23">
        <v>4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/>
      <c r="S176" s="23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1</v>
      </c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1</v>
      </c>
      <c r="E177" s="22">
        <v>29</v>
      </c>
      <c r="F177" s="16" t="s">
        <v>235</v>
      </c>
      <c r="G177" s="23">
        <v>14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1</v>
      </c>
      <c r="E178" s="22">
        <v>29</v>
      </c>
      <c r="F178" s="16" t="s">
        <v>235</v>
      </c>
      <c r="G178" s="23">
        <v>14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1</v>
      </c>
      <c r="E179" s="22">
        <v>29</v>
      </c>
      <c r="F179" s="16" t="s">
        <v>235</v>
      </c>
      <c r="G179" s="23">
        <v>14</v>
      </c>
      <c r="H179" s="23">
        <v>3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1</v>
      </c>
      <c r="E180" s="22">
        <v>29</v>
      </c>
      <c r="F180" s="16" t="s">
        <v>235</v>
      </c>
      <c r="G180" s="23">
        <v>14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1</v>
      </c>
      <c r="E181" s="22">
        <v>29</v>
      </c>
      <c r="F181" s="16" t="s">
        <v>235</v>
      </c>
      <c r="G181" s="23">
        <v>14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1</v>
      </c>
      <c r="E182" s="22">
        <v>29</v>
      </c>
      <c r="F182" s="16" t="s">
        <v>235</v>
      </c>
      <c r="G182" s="23">
        <v>14</v>
      </c>
      <c r="H182" s="23">
        <v>5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/>
      <c r="S182" s="23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1</v>
      </c>
      <c r="E183" s="22">
        <v>29</v>
      </c>
      <c r="F183" s="16" t="s">
        <v>235</v>
      </c>
      <c r="G183" s="23">
        <v>14</v>
      </c>
      <c r="H183" s="23">
        <v>7</v>
      </c>
      <c r="I183" s="16">
        <v>2</v>
      </c>
      <c r="J183" s="24"/>
      <c r="K183" s="13">
        <v>2</v>
      </c>
      <c r="L183" s="23"/>
      <c r="M183" s="5"/>
      <c r="N183" s="6"/>
      <c r="O183" s="7"/>
      <c r="P183" s="8"/>
      <c r="Q183" s="7"/>
      <c r="R183" s="19"/>
      <c r="S183" s="23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2">
        <v>0</v>
      </c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1</v>
      </c>
      <c r="E184" s="22">
        <v>29</v>
      </c>
      <c r="F184" s="16" t="s">
        <v>235</v>
      </c>
      <c r="G184" s="23">
        <v>14</v>
      </c>
      <c r="H184" s="23">
        <v>4</v>
      </c>
      <c r="I184" s="16">
        <v>2</v>
      </c>
      <c r="J184" s="24"/>
      <c r="K184" s="13">
        <v>1</v>
      </c>
      <c r="L184" s="23">
        <v>3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1</v>
      </c>
      <c r="E185" s="22">
        <v>29</v>
      </c>
      <c r="F185" s="16" t="s">
        <v>235</v>
      </c>
      <c r="G185" s="23">
        <v>14</v>
      </c>
      <c r="H185" s="23">
        <v>2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/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1</v>
      </c>
      <c r="E186" s="22">
        <v>29</v>
      </c>
      <c r="F186" s="16" t="s">
        <v>235</v>
      </c>
      <c r="G186" s="23">
        <v>14</v>
      </c>
      <c r="H186" s="23">
        <v>5</v>
      </c>
      <c r="I186" s="16">
        <v>2</v>
      </c>
      <c r="J186" s="24"/>
      <c r="K186" s="13">
        <v>2</v>
      </c>
      <c r="L186" s="23"/>
      <c r="M186" s="5"/>
      <c r="N186" s="6"/>
      <c r="O186" s="7"/>
      <c r="P186" s="8"/>
      <c r="Q186" s="7"/>
      <c r="R186" s="19"/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4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1</v>
      </c>
      <c r="E187" s="22">
        <v>29</v>
      </c>
      <c r="F187" s="16" t="s">
        <v>235</v>
      </c>
      <c r="G187" s="23">
        <v>14</v>
      </c>
      <c r="H187" s="23">
        <v>4</v>
      </c>
      <c r="I187" s="16">
        <v>2</v>
      </c>
      <c r="J187" s="24"/>
      <c r="K187" s="13">
        <v>2</v>
      </c>
      <c r="L187" s="23"/>
      <c r="M187" s="5"/>
      <c r="N187" s="6"/>
      <c r="O187" s="7"/>
      <c r="P187" s="8"/>
      <c r="Q187" s="7"/>
      <c r="R187" s="19"/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1</v>
      </c>
      <c r="E188" s="22">
        <v>29</v>
      </c>
      <c r="F188" s="16" t="s">
        <v>235</v>
      </c>
      <c r="G188" s="23">
        <v>14</v>
      </c>
      <c r="H188" s="23">
        <v>6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1</v>
      </c>
      <c r="E189" s="22">
        <v>29</v>
      </c>
      <c r="F189" s="16" t="s">
        <v>235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1</v>
      </c>
      <c r="E190" s="22">
        <v>29</v>
      </c>
      <c r="F190" s="16" t="s">
        <v>235</v>
      </c>
      <c r="G190" s="23">
        <v>14</v>
      </c>
      <c r="H190" s="23">
        <v>3</v>
      </c>
      <c r="I190" s="16">
        <v>2</v>
      </c>
      <c r="J190" s="24"/>
      <c r="K190" s="13">
        <v>2</v>
      </c>
      <c r="L190" s="23"/>
      <c r="M190" s="5"/>
      <c r="N190" s="6"/>
      <c r="O190" s="7"/>
      <c r="P190" s="8"/>
      <c r="Q190" s="7"/>
      <c r="R190" s="19"/>
      <c r="S190" s="23">
        <v>1</v>
      </c>
      <c r="T190" s="5">
        <v>1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1</v>
      </c>
      <c r="E191" s="22">
        <v>29</v>
      </c>
      <c r="F191" s="16" t="s">
        <v>235</v>
      </c>
      <c r="G191" s="23">
        <v>14</v>
      </c>
      <c r="H191" s="23">
        <v>3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2</v>
      </c>
      <c r="Y191" s="7">
        <v>2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1</v>
      </c>
      <c r="E192" s="22">
        <v>29</v>
      </c>
      <c r="F192" s="16" t="s">
        <v>235</v>
      </c>
      <c r="G192" s="23">
        <v>14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1</v>
      </c>
      <c r="E193" s="22">
        <v>29</v>
      </c>
      <c r="F193" s="16" t="s">
        <v>235</v>
      </c>
      <c r="G193" s="23">
        <v>14</v>
      </c>
      <c r="H193" s="23">
        <v>3</v>
      </c>
      <c r="I193" s="16">
        <v>2</v>
      </c>
      <c r="J193" s="24"/>
      <c r="K193" s="13">
        <v>1</v>
      </c>
      <c r="L193" s="23">
        <v>5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1</v>
      </c>
      <c r="E194" s="22">
        <v>29</v>
      </c>
      <c r="F194" s="16" t="s">
        <v>235</v>
      </c>
      <c r="G194" s="23">
        <v>14</v>
      </c>
      <c r="H194" s="23">
        <v>3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/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1</v>
      </c>
      <c r="E195" s="22">
        <v>29</v>
      </c>
      <c r="F195" s="16" t="s">
        <v>235</v>
      </c>
      <c r="G195" s="23">
        <v>14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1</v>
      </c>
      <c r="E196" s="22">
        <v>29</v>
      </c>
      <c r="F196" s="16" t="s">
        <v>235</v>
      </c>
      <c r="G196" s="23">
        <v>14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1</v>
      </c>
      <c r="E197" s="22">
        <v>29</v>
      </c>
      <c r="F197" s="16" t="s">
        <v>235</v>
      </c>
      <c r="G197" s="23">
        <v>14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1</v>
      </c>
      <c r="E198" s="22">
        <v>29</v>
      </c>
      <c r="F198" s="16" t="s">
        <v>235</v>
      </c>
      <c r="G198" s="23">
        <v>14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1</v>
      </c>
      <c r="E199" s="22">
        <v>29</v>
      </c>
      <c r="F199" s="16" t="s">
        <v>235</v>
      </c>
      <c r="G199" s="23">
        <v>14</v>
      </c>
      <c r="H199" s="23">
        <v>2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1</v>
      </c>
      <c r="E200" s="22">
        <v>29</v>
      </c>
      <c r="F200" s="16" t="s">
        <v>235</v>
      </c>
      <c r="G200" s="23">
        <v>14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1</v>
      </c>
      <c r="E201" s="22">
        <v>29</v>
      </c>
      <c r="F201" s="16" t="s">
        <v>235</v>
      </c>
      <c r="G201" s="23">
        <v>14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1</v>
      </c>
      <c r="E202" s="22">
        <v>29</v>
      </c>
      <c r="F202" s="16" t="s">
        <v>235</v>
      </c>
      <c r="G202" s="23">
        <v>14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1</v>
      </c>
      <c r="E203" s="22">
        <v>29</v>
      </c>
      <c r="F203" s="16" t="s">
        <v>235</v>
      </c>
      <c r="G203" s="23">
        <v>14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1</v>
      </c>
      <c r="E204" s="22">
        <v>29</v>
      </c>
      <c r="F204" s="16" t="s">
        <v>235</v>
      </c>
      <c r="G204" s="23">
        <v>14</v>
      </c>
      <c r="H204" s="23">
        <v>8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1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1</v>
      </c>
      <c r="E205" s="22">
        <v>29</v>
      </c>
      <c r="F205" s="16" t="s">
        <v>235</v>
      </c>
      <c r="G205" s="23">
        <v>14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1</v>
      </c>
      <c r="E206" s="22">
        <v>29</v>
      </c>
      <c r="F206" s="16" t="s">
        <v>235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1</v>
      </c>
      <c r="E207" s="22">
        <v>29</v>
      </c>
      <c r="F207" s="16" t="s">
        <v>235</v>
      </c>
      <c r="G207" s="23">
        <v>14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1</v>
      </c>
      <c r="E208" s="22">
        <v>29</v>
      </c>
      <c r="F208" s="16" t="s">
        <v>235</v>
      </c>
      <c r="G208" s="23">
        <v>14</v>
      </c>
      <c r="H208" s="23">
        <v>4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3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1</v>
      </c>
      <c r="E209" s="22">
        <v>29</v>
      </c>
      <c r="F209" s="16" t="s">
        <v>235</v>
      </c>
      <c r="G209" s="23">
        <v>14</v>
      </c>
      <c r="H209" s="23">
        <v>5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/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1</v>
      </c>
      <c r="E210" s="22">
        <v>29</v>
      </c>
      <c r="F210" s="16" t="s">
        <v>235</v>
      </c>
      <c r="G210" s="23">
        <v>14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1</v>
      </c>
      <c r="E211" s="22">
        <v>29</v>
      </c>
      <c r="F211" s="16" t="s">
        <v>235</v>
      </c>
      <c r="G211" s="23">
        <v>14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1</v>
      </c>
      <c r="E212" s="22">
        <v>29</v>
      </c>
      <c r="F212" s="16" t="s">
        <v>235</v>
      </c>
      <c r="G212" s="23">
        <v>14</v>
      </c>
      <c r="H212" s="23">
        <v>2</v>
      </c>
      <c r="I212" s="16">
        <v>2</v>
      </c>
      <c r="J212" s="24"/>
      <c r="K212" s="13">
        <v>3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/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1</v>
      </c>
      <c r="E213" s="22">
        <v>29</v>
      </c>
      <c r="F213" s="16" t="s">
        <v>235</v>
      </c>
      <c r="G213" s="23">
        <v>14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1</v>
      </c>
      <c r="E214" s="22">
        <v>29</v>
      </c>
      <c r="F214" s="16" t="s">
        <v>235</v>
      </c>
      <c r="G214" s="23">
        <v>14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1</v>
      </c>
      <c r="E215" s="22">
        <v>29</v>
      </c>
      <c r="F215" s="16" t="s">
        <v>235</v>
      </c>
      <c r="G215" s="23">
        <v>14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1</v>
      </c>
      <c r="E216" s="22">
        <v>29</v>
      </c>
      <c r="F216" s="16" t="s">
        <v>235</v>
      </c>
      <c r="G216" s="23">
        <v>15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1</v>
      </c>
      <c r="E217" s="22">
        <v>29</v>
      </c>
      <c r="F217" s="16" t="s">
        <v>235</v>
      </c>
      <c r="G217" s="23">
        <v>15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1</v>
      </c>
      <c r="E218" s="22">
        <v>29</v>
      </c>
      <c r="F218" s="16" t="s">
        <v>235</v>
      </c>
      <c r="G218" s="23">
        <v>15</v>
      </c>
      <c r="H218" s="23">
        <v>7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1</v>
      </c>
      <c r="E219" s="22">
        <v>29</v>
      </c>
      <c r="F219" s="16" t="s">
        <v>235</v>
      </c>
      <c r="G219" s="23">
        <v>15</v>
      </c>
      <c r="H219" s="23">
        <v>4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3</v>
      </c>
      <c r="T219" s="5">
        <v>1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1</v>
      </c>
      <c r="E220" s="22">
        <v>29</v>
      </c>
      <c r="F220" s="16" t="s">
        <v>235</v>
      </c>
      <c r="G220" s="23">
        <v>15</v>
      </c>
      <c r="H220" s="23">
        <v>5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3</v>
      </c>
      <c r="T220" s="5">
        <v>1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1</v>
      </c>
      <c r="E221" s="22">
        <v>29</v>
      </c>
      <c r="F221" s="16" t="s">
        <v>235</v>
      </c>
      <c r="G221" s="23">
        <v>15</v>
      </c>
      <c r="H221" s="23">
        <v>2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1</v>
      </c>
      <c r="V221" s="7">
        <v>1</v>
      </c>
      <c r="W221" s="8">
        <v>0</v>
      </c>
      <c r="X221" s="7">
        <v>0</v>
      </c>
      <c r="Y221" s="7">
        <v>0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1</v>
      </c>
      <c r="E222" s="22">
        <v>29</v>
      </c>
      <c r="F222" s="16" t="s">
        <v>235</v>
      </c>
      <c r="G222" s="23">
        <v>15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1</v>
      </c>
      <c r="E223" s="22">
        <v>29</v>
      </c>
      <c r="F223" s="16" t="s">
        <v>235</v>
      </c>
      <c r="G223" s="23">
        <v>15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1</v>
      </c>
      <c r="E224" s="22">
        <v>29</v>
      </c>
      <c r="F224" s="16" t="s">
        <v>235</v>
      </c>
      <c r="G224" s="23">
        <v>15</v>
      </c>
      <c r="H224" s="23">
        <v>4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/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1</v>
      </c>
      <c r="E225" s="22">
        <v>29</v>
      </c>
      <c r="F225" s="16" t="s">
        <v>235</v>
      </c>
      <c r="G225" s="23">
        <v>15</v>
      </c>
      <c r="H225" s="23">
        <v>4</v>
      </c>
      <c r="I225" s="16">
        <v>2</v>
      </c>
      <c r="J225" s="24"/>
      <c r="K225" s="13">
        <v>3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/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2">
        <v>0</v>
      </c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1</v>
      </c>
      <c r="E226" s="22">
        <v>29</v>
      </c>
      <c r="F226" s="16" t="s">
        <v>235</v>
      </c>
      <c r="G226" s="23">
        <v>15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1</v>
      </c>
      <c r="E227" s="22">
        <v>29</v>
      </c>
      <c r="F227" s="16" t="s">
        <v>235</v>
      </c>
      <c r="G227" s="23">
        <v>15</v>
      </c>
      <c r="H227" s="23">
        <v>5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1</v>
      </c>
      <c r="E228" s="22">
        <v>29</v>
      </c>
      <c r="F228" s="16" t="s">
        <v>235</v>
      </c>
      <c r="G228" s="23">
        <v>15</v>
      </c>
      <c r="H228" s="23">
        <v>3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/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1</v>
      </c>
      <c r="E229" s="22">
        <v>29</v>
      </c>
      <c r="F229" s="16" t="s">
        <v>235</v>
      </c>
      <c r="G229" s="23">
        <v>15</v>
      </c>
      <c r="H229" s="23">
        <v>2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/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1</v>
      </c>
      <c r="E230" s="22">
        <v>29</v>
      </c>
      <c r="F230" s="16" t="s">
        <v>235</v>
      </c>
      <c r="G230" s="23">
        <v>15</v>
      </c>
      <c r="H230" s="23">
        <v>8</v>
      </c>
      <c r="I230" s="16">
        <v>2</v>
      </c>
      <c r="J230" s="24"/>
      <c r="K230" s="13">
        <v>1</v>
      </c>
      <c r="L230" s="23">
        <v>2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1</v>
      </c>
      <c r="E231" s="22">
        <v>29</v>
      </c>
      <c r="F231" s="16" t="s">
        <v>235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1</v>
      </c>
      <c r="E232" s="22">
        <v>29</v>
      </c>
      <c r="F232" s="16" t="s">
        <v>235</v>
      </c>
      <c r="G232" s="23">
        <v>15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1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1</v>
      </c>
      <c r="E233" s="22">
        <v>29</v>
      </c>
      <c r="F233" s="16" t="s">
        <v>235</v>
      </c>
      <c r="G233" s="23">
        <v>15</v>
      </c>
      <c r="H233" s="23">
        <v>5</v>
      </c>
      <c r="I233" s="16">
        <v>2</v>
      </c>
      <c r="J233" s="24"/>
      <c r="K233" s="13">
        <v>2</v>
      </c>
      <c r="L233" s="23"/>
      <c r="M233" s="5"/>
      <c r="N233" s="6"/>
      <c r="O233" s="7"/>
      <c r="P233" s="8"/>
      <c r="Q233" s="7"/>
      <c r="R233" s="19"/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2">
        <v>0</v>
      </c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1</v>
      </c>
      <c r="E234" s="22">
        <v>29</v>
      </c>
      <c r="F234" s="16" t="s">
        <v>235</v>
      </c>
      <c r="G234" s="23">
        <v>15</v>
      </c>
      <c r="H234" s="23">
        <v>9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1</v>
      </c>
      <c r="E235" s="22">
        <v>29</v>
      </c>
      <c r="F235" s="16" t="s">
        <v>235</v>
      </c>
      <c r="G235" s="23">
        <v>15</v>
      </c>
      <c r="H235" s="23">
        <v>3</v>
      </c>
      <c r="I235" s="16">
        <v>2</v>
      </c>
      <c r="J235" s="24"/>
      <c r="K235" s="13">
        <v>1</v>
      </c>
      <c r="L235" s="23">
        <v>5</v>
      </c>
      <c r="M235" s="5">
        <v>3</v>
      </c>
      <c r="N235" s="6">
        <v>3</v>
      </c>
      <c r="O235" s="7">
        <v>0</v>
      </c>
      <c r="P235" s="8">
        <v>0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1</v>
      </c>
      <c r="E236" s="22">
        <v>29</v>
      </c>
      <c r="F236" s="16" t="s">
        <v>235</v>
      </c>
      <c r="G236" s="23">
        <v>15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1</v>
      </c>
      <c r="E237" s="22">
        <v>29</v>
      </c>
      <c r="F237" s="16" t="s">
        <v>235</v>
      </c>
      <c r="G237" s="23">
        <v>15</v>
      </c>
      <c r="H237" s="23">
        <v>4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/>
      <c r="S237" s="23">
        <v>2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1</v>
      </c>
      <c r="E238" s="22">
        <v>29</v>
      </c>
      <c r="F238" s="16" t="s">
        <v>235</v>
      </c>
      <c r="G238" s="23">
        <v>15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1</v>
      </c>
      <c r="E239" s="22">
        <v>29</v>
      </c>
      <c r="F239" s="16" t="s">
        <v>235</v>
      </c>
      <c r="G239" s="23">
        <v>15</v>
      </c>
      <c r="H239" s="23">
        <v>2</v>
      </c>
      <c r="I239" s="16">
        <v>2</v>
      </c>
      <c r="J239" s="24"/>
      <c r="K239" s="13">
        <v>2</v>
      </c>
      <c r="L239" s="23"/>
      <c r="M239" s="5"/>
      <c r="N239" s="6"/>
      <c r="O239" s="7"/>
      <c r="P239" s="8"/>
      <c r="Q239" s="7"/>
      <c r="R239" s="19"/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2">
        <v>0</v>
      </c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1</v>
      </c>
      <c r="E240" s="22">
        <v>29</v>
      </c>
      <c r="F240" s="16" t="s">
        <v>235</v>
      </c>
      <c r="G240" s="23">
        <v>15</v>
      </c>
      <c r="H240" s="23">
        <v>2</v>
      </c>
      <c r="I240" s="16">
        <v>2</v>
      </c>
      <c r="J240" s="24"/>
      <c r="K240" s="13">
        <v>2</v>
      </c>
      <c r="L240" s="23"/>
      <c r="M240" s="5"/>
      <c r="N240" s="6"/>
      <c r="O240" s="7"/>
      <c r="P240" s="8"/>
      <c r="Q240" s="7"/>
      <c r="R240" s="19"/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1</v>
      </c>
      <c r="E241" s="22">
        <v>29</v>
      </c>
      <c r="F241" s="16" t="s">
        <v>235</v>
      </c>
      <c r="G241" s="23">
        <v>15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1</v>
      </c>
      <c r="E242" s="22">
        <v>29</v>
      </c>
      <c r="F242" s="16" t="s">
        <v>235</v>
      </c>
      <c r="G242" s="23">
        <v>15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1</v>
      </c>
      <c r="E243" s="22">
        <v>29</v>
      </c>
      <c r="F243" s="16" t="s">
        <v>235</v>
      </c>
      <c r="G243" s="23">
        <v>15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1</v>
      </c>
      <c r="E244" s="22">
        <v>29</v>
      </c>
      <c r="F244" s="16" t="s">
        <v>235</v>
      </c>
      <c r="G244" s="23">
        <v>15</v>
      </c>
      <c r="H244" s="23">
        <v>2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1</v>
      </c>
      <c r="E245" s="22">
        <v>29</v>
      </c>
      <c r="F245" s="16" t="s">
        <v>235</v>
      </c>
      <c r="G245" s="23">
        <v>15</v>
      </c>
      <c r="H245" s="23">
        <v>8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/>
      <c r="S245" s="23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1</v>
      </c>
      <c r="E246" s="22">
        <v>29</v>
      </c>
      <c r="F246" s="16" t="s">
        <v>235</v>
      </c>
      <c r="G246" s="23">
        <v>15</v>
      </c>
      <c r="H246" s="23">
        <v>9</v>
      </c>
      <c r="I246" s="16">
        <v>2</v>
      </c>
      <c r="J246" s="24"/>
      <c r="K246" s="13">
        <v>1</v>
      </c>
      <c r="L246" s="23">
        <v>1</v>
      </c>
      <c r="M246" s="5">
        <v>2</v>
      </c>
      <c r="N246" s="6">
        <v>0</v>
      </c>
      <c r="O246" s="7">
        <v>0</v>
      </c>
      <c r="P246" s="8">
        <v>1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1</v>
      </c>
      <c r="E247" s="22">
        <v>29</v>
      </c>
      <c r="F247" s="16" t="s">
        <v>235</v>
      </c>
      <c r="G247" s="23">
        <v>16</v>
      </c>
      <c r="H247" s="23">
        <v>5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1</v>
      </c>
      <c r="E248" s="22">
        <v>29</v>
      </c>
      <c r="F248" s="16" t="s">
        <v>235</v>
      </c>
      <c r="G248" s="23">
        <v>16</v>
      </c>
      <c r="H248" s="23">
        <v>5</v>
      </c>
      <c r="I248" s="16">
        <v>2</v>
      </c>
      <c r="J248" s="24"/>
      <c r="K248" s="13">
        <v>1</v>
      </c>
      <c r="L248" s="23">
        <v>2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1</v>
      </c>
      <c r="E249" s="22">
        <v>29</v>
      </c>
      <c r="F249" s="16" t="s">
        <v>235</v>
      </c>
      <c r="G249" s="23">
        <v>16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1</v>
      </c>
      <c r="E250" s="22">
        <v>29</v>
      </c>
      <c r="F250" s="16" t="s">
        <v>235</v>
      </c>
      <c r="G250" s="23">
        <v>16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1</v>
      </c>
      <c r="E251" s="22">
        <v>29</v>
      </c>
      <c r="F251" s="16" t="s">
        <v>235</v>
      </c>
      <c r="G251" s="23">
        <v>16</v>
      </c>
      <c r="H251" s="23">
        <v>7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1</v>
      </c>
      <c r="E252" s="22">
        <v>29</v>
      </c>
      <c r="F252" s="16" t="s">
        <v>235</v>
      </c>
      <c r="G252" s="23">
        <v>16</v>
      </c>
      <c r="H252" s="23">
        <v>4</v>
      </c>
      <c r="I252" s="16">
        <v>2</v>
      </c>
      <c r="J252" s="24"/>
      <c r="K252" s="13">
        <v>2</v>
      </c>
      <c r="L252" s="23"/>
      <c r="M252" s="5"/>
      <c r="N252" s="6"/>
      <c r="O252" s="7"/>
      <c r="P252" s="8"/>
      <c r="Q252" s="7"/>
      <c r="R252" s="19"/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1</v>
      </c>
      <c r="E253" s="22">
        <v>29</v>
      </c>
      <c r="F253" s="16" t="s">
        <v>235</v>
      </c>
      <c r="G253" s="23">
        <v>16</v>
      </c>
      <c r="H253" s="23">
        <v>6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1</v>
      </c>
      <c r="E254" s="22">
        <v>29</v>
      </c>
      <c r="F254" s="16" t="s">
        <v>235</v>
      </c>
      <c r="G254" s="23">
        <v>16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1</v>
      </c>
      <c r="E255" s="22">
        <v>29</v>
      </c>
      <c r="F255" s="16" t="s">
        <v>235</v>
      </c>
      <c r="G255" s="23">
        <v>16</v>
      </c>
      <c r="H255" s="23">
        <v>4</v>
      </c>
      <c r="I255" s="16">
        <v>2</v>
      </c>
      <c r="J255" s="24"/>
      <c r="K255" s="13">
        <v>1</v>
      </c>
      <c r="L255" s="23">
        <v>5</v>
      </c>
      <c r="M255" s="5">
        <v>0</v>
      </c>
      <c r="N255" s="6">
        <v>2</v>
      </c>
      <c r="O255" s="7">
        <v>0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1</v>
      </c>
      <c r="E256" s="22">
        <v>29</v>
      </c>
      <c r="F256" s="16" t="s">
        <v>235</v>
      </c>
      <c r="G256" s="23">
        <v>16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1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1</v>
      </c>
      <c r="E257" s="22">
        <v>29</v>
      </c>
      <c r="F257" s="16" t="s">
        <v>235</v>
      </c>
      <c r="G257" s="23">
        <v>16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1</v>
      </c>
      <c r="E258" s="22">
        <v>29</v>
      </c>
      <c r="F258" s="16" t="s">
        <v>235</v>
      </c>
      <c r="G258" s="23">
        <v>16</v>
      </c>
      <c r="H258" s="23">
        <v>2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/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1</v>
      </c>
      <c r="E259" s="22">
        <v>29</v>
      </c>
      <c r="F259" s="16" t="s">
        <v>235</v>
      </c>
      <c r="G259" s="23">
        <v>16</v>
      </c>
      <c r="H259" s="23">
        <v>7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1</v>
      </c>
      <c r="E260" s="22">
        <v>29</v>
      </c>
      <c r="F260" s="16" t="s">
        <v>235</v>
      </c>
      <c r="G260" s="23">
        <v>16</v>
      </c>
      <c r="H260" s="23">
        <v>6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1</v>
      </c>
      <c r="E261" s="22">
        <v>29</v>
      </c>
      <c r="F261" s="16" t="s">
        <v>235</v>
      </c>
      <c r="G261" s="23">
        <v>16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1</v>
      </c>
      <c r="E262" s="22">
        <v>29</v>
      </c>
      <c r="F262" s="16" t="s">
        <v>235</v>
      </c>
      <c r="G262" s="23">
        <v>16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1</v>
      </c>
      <c r="E263" s="22">
        <v>29</v>
      </c>
      <c r="F263" s="16" t="s">
        <v>235</v>
      </c>
      <c r="G263" s="23">
        <v>16</v>
      </c>
      <c r="H263" s="23">
        <v>5</v>
      </c>
      <c r="I263" s="16">
        <v>2</v>
      </c>
      <c r="J263" s="24"/>
      <c r="K263" s="13">
        <v>1</v>
      </c>
      <c r="L263" s="23">
        <v>2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1</v>
      </c>
      <c r="E264" s="22">
        <v>29</v>
      </c>
      <c r="F264" s="16" t="s">
        <v>235</v>
      </c>
      <c r="G264" s="23">
        <v>16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1</v>
      </c>
      <c r="E265" s="22">
        <v>29</v>
      </c>
      <c r="F265" s="16" t="s">
        <v>235</v>
      </c>
      <c r="G265" s="23">
        <v>16</v>
      </c>
      <c r="H265" s="23">
        <v>2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1</v>
      </c>
      <c r="E266" s="22">
        <v>29</v>
      </c>
      <c r="F266" s="16" t="s">
        <v>235</v>
      </c>
      <c r="G266" s="23">
        <v>16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1</v>
      </c>
      <c r="E267" s="22">
        <v>29</v>
      </c>
      <c r="F267" s="16" t="s">
        <v>235</v>
      </c>
      <c r="G267" s="23">
        <v>16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1</v>
      </c>
      <c r="E268" s="22">
        <v>29</v>
      </c>
      <c r="F268" s="16" t="s">
        <v>235</v>
      </c>
      <c r="G268" s="23">
        <v>16</v>
      </c>
      <c r="H268" s="23">
        <v>7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1</v>
      </c>
      <c r="E269" s="22">
        <v>29</v>
      </c>
      <c r="F269" s="16" t="s">
        <v>235</v>
      </c>
      <c r="G269" s="23">
        <v>16</v>
      </c>
      <c r="H269" s="23">
        <v>5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1</v>
      </c>
      <c r="E270" s="22">
        <v>29</v>
      </c>
      <c r="F270" s="16" t="s">
        <v>235</v>
      </c>
      <c r="G270" s="23">
        <v>16</v>
      </c>
      <c r="H270" s="23">
        <v>6</v>
      </c>
      <c r="I270" s="16">
        <v>2</v>
      </c>
      <c r="J270" s="24"/>
      <c r="K270" s="13">
        <v>2</v>
      </c>
      <c r="L270" s="23"/>
      <c r="M270" s="5"/>
      <c r="N270" s="6"/>
      <c r="O270" s="7"/>
      <c r="P270" s="8"/>
      <c r="Q270" s="7"/>
      <c r="R270" s="19"/>
      <c r="S270" s="23">
        <v>3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1</v>
      </c>
      <c r="E271" s="22">
        <v>29</v>
      </c>
      <c r="F271" s="16" t="s">
        <v>235</v>
      </c>
      <c r="G271" s="23">
        <v>16</v>
      </c>
      <c r="H271" s="23">
        <v>8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1</v>
      </c>
      <c r="E272" s="22">
        <v>29</v>
      </c>
      <c r="F272" s="16" t="s">
        <v>235</v>
      </c>
      <c r="G272" s="23">
        <v>16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1</v>
      </c>
      <c r="E273" s="22">
        <v>29</v>
      </c>
      <c r="F273" s="16" t="s">
        <v>235</v>
      </c>
      <c r="G273" s="23">
        <v>16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1</v>
      </c>
      <c r="E274" s="22">
        <v>29</v>
      </c>
      <c r="F274" s="16" t="s">
        <v>235</v>
      </c>
      <c r="G274" s="23">
        <v>16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1</v>
      </c>
      <c r="E275" s="22">
        <v>29</v>
      </c>
      <c r="F275" s="16" t="s">
        <v>235</v>
      </c>
      <c r="G275" s="23">
        <v>16</v>
      </c>
      <c r="H275" s="23">
        <v>6</v>
      </c>
      <c r="I275" s="16">
        <v>2</v>
      </c>
      <c r="J275" s="24"/>
      <c r="K275" s="13">
        <v>1</v>
      </c>
      <c r="L275" s="23">
        <v>1</v>
      </c>
      <c r="M275" s="5">
        <v>2</v>
      </c>
      <c r="N275" s="6">
        <v>0</v>
      </c>
      <c r="O275" s="7">
        <v>0</v>
      </c>
      <c r="P275" s="8">
        <v>0</v>
      </c>
      <c r="Q275" s="7">
        <v>0</v>
      </c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1</v>
      </c>
      <c r="E276" s="22">
        <v>29</v>
      </c>
      <c r="F276" s="16" t="s">
        <v>235</v>
      </c>
      <c r="G276" s="23">
        <v>16</v>
      </c>
      <c r="H276" s="23">
        <v>4</v>
      </c>
      <c r="I276" s="16">
        <v>2</v>
      </c>
      <c r="J276" s="24"/>
      <c r="K276" s="13">
        <v>2</v>
      </c>
      <c r="L276" s="23"/>
      <c r="M276" s="5"/>
      <c r="N276" s="6"/>
      <c r="O276" s="7"/>
      <c r="P276" s="8"/>
      <c r="Q276" s="7"/>
      <c r="R276" s="19"/>
      <c r="S276" s="23">
        <v>1</v>
      </c>
      <c r="T276" s="5">
        <v>0</v>
      </c>
      <c r="U276" s="6">
        <v>0</v>
      </c>
      <c r="V276" s="7">
        <v>1</v>
      </c>
      <c r="W276" s="8">
        <v>0</v>
      </c>
      <c r="X276" s="7">
        <v>0</v>
      </c>
      <c r="Y276" s="7">
        <v>0</v>
      </c>
      <c r="Z276" s="12">
        <v>0</v>
      </c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1</v>
      </c>
      <c r="E277" s="22">
        <v>29</v>
      </c>
      <c r="F277" s="16" t="s">
        <v>235</v>
      </c>
      <c r="G277" s="23">
        <v>16</v>
      </c>
      <c r="H277" s="23">
        <v>2</v>
      </c>
      <c r="I277" s="16">
        <v>2</v>
      </c>
      <c r="J277" s="24"/>
      <c r="K277" s="13">
        <v>2</v>
      </c>
      <c r="L277" s="23"/>
      <c r="M277" s="5"/>
      <c r="N277" s="6"/>
      <c r="O277" s="7"/>
      <c r="P277" s="8"/>
      <c r="Q277" s="7"/>
      <c r="R277" s="19"/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2">
        <v>0</v>
      </c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1</v>
      </c>
      <c r="E278" s="22">
        <v>29</v>
      </c>
      <c r="F278" s="16" t="s">
        <v>235</v>
      </c>
      <c r="G278" s="23">
        <v>16</v>
      </c>
      <c r="H278" s="23">
        <v>9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1</v>
      </c>
      <c r="E279" s="22">
        <v>29</v>
      </c>
      <c r="F279" s="16" t="s">
        <v>235</v>
      </c>
      <c r="G279" s="23">
        <v>16</v>
      </c>
      <c r="H279" s="23">
        <v>8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1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1</v>
      </c>
      <c r="E280" s="22">
        <v>29</v>
      </c>
      <c r="F280" s="16" t="s">
        <v>235</v>
      </c>
      <c r="G280" s="23">
        <v>17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1</v>
      </c>
      <c r="E281" s="22">
        <v>29</v>
      </c>
      <c r="F281" s="16" t="s">
        <v>235</v>
      </c>
      <c r="G281" s="23">
        <v>17</v>
      </c>
      <c r="H281" s="23">
        <v>4</v>
      </c>
      <c r="I281" s="16">
        <v>2</v>
      </c>
      <c r="J281" s="24"/>
      <c r="K281" s="13">
        <v>1</v>
      </c>
      <c r="L281" s="23">
        <v>2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1</v>
      </c>
      <c r="E282" s="22">
        <v>29</v>
      </c>
      <c r="F282" s="16" t="s">
        <v>235</v>
      </c>
      <c r="G282" s="23">
        <v>17</v>
      </c>
      <c r="H282" s="23">
        <v>2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/>
      <c r="S282" s="23">
        <v>1</v>
      </c>
      <c r="T282" s="5">
        <v>0</v>
      </c>
      <c r="U282" s="6">
        <v>1</v>
      </c>
      <c r="V282" s="7">
        <v>1</v>
      </c>
      <c r="W282" s="8">
        <v>0</v>
      </c>
      <c r="X282" s="7">
        <v>0</v>
      </c>
      <c r="Y282" s="7">
        <v>0</v>
      </c>
      <c r="Z282" s="12">
        <v>0</v>
      </c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1</v>
      </c>
      <c r="E283" s="22">
        <v>29</v>
      </c>
      <c r="F283" s="16" t="s">
        <v>235</v>
      </c>
      <c r="G283" s="23">
        <v>17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1</v>
      </c>
      <c r="E284" s="22">
        <v>29</v>
      </c>
      <c r="F284" s="16" t="s">
        <v>235</v>
      </c>
      <c r="G284" s="23">
        <v>17</v>
      </c>
      <c r="H284" s="23">
        <v>4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/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2">
        <v>0</v>
      </c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1</v>
      </c>
      <c r="E285" s="22">
        <v>29</v>
      </c>
      <c r="F285" s="16" t="s">
        <v>235</v>
      </c>
      <c r="G285" s="23">
        <v>17</v>
      </c>
      <c r="H285" s="23">
        <v>3</v>
      </c>
      <c r="I285" s="16">
        <v>2</v>
      </c>
      <c r="J285" s="24"/>
      <c r="K285" s="13">
        <v>2</v>
      </c>
      <c r="L285" s="23"/>
      <c r="M285" s="5"/>
      <c r="N285" s="6"/>
      <c r="O285" s="7"/>
      <c r="P285" s="8"/>
      <c r="Q285" s="7"/>
      <c r="R285" s="19"/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1</v>
      </c>
      <c r="E286" s="22">
        <v>29</v>
      </c>
      <c r="F286" s="16" t="s">
        <v>235</v>
      </c>
      <c r="G286" s="23">
        <v>17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2</v>
      </c>
      <c r="C287" s="21" t="s">
        <v>233</v>
      </c>
      <c r="D287" s="22">
        <v>1</v>
      </c>
      <c r="E287" s="22">
        <v>29</v>
      </c>
      <c r="F287" s="16" t="s">
        <v>235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2</v>
      </c>
      <c r="C288" s="21" t="s">
        <v>233</v>
      </c>
      <c r="D288" s="22">
        <v>1</v>
      </c>
      <c r="E288" s="22">
        <v>29</v>
      </c>
      <c r="F288" s="16" t="s">
        <v>235</v>
      </c>
      <c r="G288" s="23"/>
      <c r="H288" s="23"/>
      <c r="I288" s="16"/>
      <c r="J288" s="24"/>
      <c r="K288" s="13">
        <v>1</v>
      </c>
      <c r="L288" s="23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2</v>
      </c>
      <c r="C289" s="21" t="s">
        <v>233</v>
      </c>
      <c r="D289" s="22">
        <v>1</v>
      </c>
      <c r="E289" s="22">
        <v>29</v>
      </c>
      <c r="F289" s="16" t="s">
        <v>235</v>
      </c>
      <c r="G289" s="23"/>
      <c r="H289" s="23"/>
      <c r="I289" s="16"/>
      <c r="J289" s="24"/>
      <c r="K289" s="13">
        <v>1</v>
      </c>
      <c r="L289" s="23">
        <v>5</v>
      </c>
      <c r="M289" s="5">
        <v>2</v>
      </c>
      <c r="N289" s="6">
        <v>1</v>
      </c>
      <c r="O289" s="7">
        <v>0</v>
      </c>
      <c r="P289" s="8">
        <v>0</v>
      </c>
      <c r="Q289" s="7">
        <v>0</v>
      </c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2</v>
      </c>
      <c r="C290" s="21" t="s">
        <v>233</v>
      </c>
      <c r="D290" s="22">
        <v>1</v>
      </c>
      <c r="E290" s="22">
        <v>29</v>
      </c>
      <c r="F290" s="16" t="s">
        <v>235</v>
      </c>
      <c r="G290" s="23"/>
      <c r="H290" s="23"/>
      <c r="I290" s="16"/>
      <c r="J290" s="24"/>
      <c r="K290" s="13">
        <v>1</v>
      </c>
      <c r="L290" s="23">
        <v>5</v>
      </c>
      <c r="M290" s="5">
        <v>2</v>
      </c>
      <c r="N290" s="6">
        <v>1</v>
      </c>
      <c r="O290" s="7">
        <v>0</v>
      </c>
      <c r="P290" s="8">
        <v>0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2</v>
      </c>
      <c r="C291" s="21" t="s">
        <v>233</v>
      </c>
      <c r="D291" s="22">
        <v>1</v>
      </c>
      <c r="E291" s="22">
        <v>29</v>
      </c>
      <c r="F291" s="16" t="s">
        <v>235</v>
      </c>
      <c r="G291" s="23"/>
      <c r="H291" s="23"/>
      <c r="I291" s="16"/>
      <c r="J291" s="24"/>
      <c r="K291" s="13">
        <v>1</v>
      </c>
      <c r="L291" s="23">
        <v>5</v>
      </c>
      <c r="M291" s="5">
        <v>2</v>
      </c>
      <c r="N291" s="6">
        <v>1</v>
      </c>
      <c r="O291" s="7">
        <v>0</v>
      </c>
      <c r="P291" s="8">
        <v>0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2</v>
      </c>
      <c r="C292" s="21" t="s">
        <v>233</v>
      </c>
      <c r="D292" s="22">
        <v>1</v>
      </c>
      <c r="E292" s="22">
        <v>29</v>
      </c>
      <c r="F292" s="16" t="s">
        <v>235</v>
      </c>
      <c r="G292" s="23"/>
      <c r="H292" s="23"/>
      <c r="I292" s="16"/>
      <c r="J292" s="24"/>
      <c r="K292" s="13">
        <v>1</v>
      </c>
      <c r="L292" s="23">
        <v>5</v>
      </c>
      <c r="M292" s="5">
        <v>2</v>
      </c>
      <c r="N292" s="6">
        <v>1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2</v>
      </c>
      <c r="C293" s="21" t="s">
        <v>233</v>
      </c>
      <c r="D293" s="22">
        <v>1</v>
      </c>
      <c r="E293" s="22">
        <v>29</v>
      </c>
      <c r="F293" s="16" t="s">
        <v>235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2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2</v>
      </c>
      <c r="C294" s="21" t="s">
        <v>233</v>
      </c>
      <c r="D294" s="22">
        <v>1</v>
      </c>
      <c r="E294" s="22">
        <v>29</v>
      </c>
      <c r="F294" s="16" t="s">
        <v>235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2</v>
      </c>
      <c r="C295" s="21" t="s">
        <v>233</v>
      </c>
      <c r="D295" s="22">
        <v>1</v>
      </c>
      <c r="E295" s="22">
        <v>29</v>
      </c>
      <c r="F295" s="16" t="s">
        <v>235</v>
      </c>
      <c r="G295" s="23"/>
      <c r="H295" s="23"/>
      <c r="I295" s="16"/>
      <c r="J295" s="24"/>
      <c r="K295" s="13">
        <v>1</v>
      </c>
      <c r="L295" s="23">
        <v>5</v>
      </c>
      <c r="M295" s="5">
        <v>2</v>
      </c>
      <c r="N295" s="6">
        <v>0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2</v>
      </c>
      <c r="C296" s="21" t="s">
        <v>233</v>
      </c>
      <c r="D296" s="22">
        <v>1</v>
      </c>
      <c r="E296" s="22">
        <v>29</v>
      </c>
      <c r="F296" s="16" t="s">
        <v>235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2</v>
      </c>
      <c r="C297" s="21" t="s">
        <v>233</v>
      </c>
      <c r="D297" s="22">
        <v>1</v>
      </c>
      <c r="E297" s="22">
        <v>29</v>
      </c>
      <c r="F297" s="16" t="s">
        <v>235</v>
      </c>
      <c r="G297" s="23"/>
      <c r="H297" s="23"/>
      <c r="I297" s="16"/>
      <c r="J297" s="24"/>
      <c r="K297" s="13">
        <v>1</v>
      </c>
      <c r="L297" s="23">
        <v>5</v>
      </c>
      <c r="M297" s="5">
        <v>2</v>
      </c>
      <c r="N297" s="6">
        <v>0</v>
      </c>
      <c r="O297" s="7">
        <v>0</v>
      </c>
      <c r="P297" s="8">
        <v>0</v>
      </c>
      <c r="Q297" s="7">
        <v>0</v>
      </c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2</v>
      </c>
      <c r="C298" s="21" t="s">
        <v>233</v>
      </c>
      <c r="D298" s="22">
        <v>1</v>
      </c>
      <c r="E298" s="22">
        <v>29</v>
      </c>
      <c r="F298" s="16" t="s">
        <v>235</v>
      </c>
      <c r="G298" s="23"/>
      <c r="H298" s="23"/>
      <c r="I298" s="16"/>
      <c r="J298" s="24"/>
      <c r="K298" s="13">
        <v>1</v>
      </c>
      <c r="L298" s="23">
        <v>5</v>
      </c>
      <c r="M298" s="5">
        <v>3</v>
      </c>
      <c r="N298" s="6">
        <v>0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2</v>
      </c>
      <c r="C299" s="21" t="s">
        <v>233</v>
      </c>
      <c r="D299" s="22">
        <v>1</v>
      </c>
      <c r="E299" s="22">
        <v>29</v>
      </c>
      <c r="F299" s="16" t="s">
        <v>235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2</v>
      </c>
      <c r="C300" s="21" t="s">
        <v>233</v>
      </c>
      <c r="D300" s="22">
        <v>1</v>
      </c>
      <c r="E300" s="22">
        <v>29</v>
      </c>
      <c r="F300" s="16" t="s">
        <v>235</v>
      </c>
      <c r="G300" s="23"/>
      <c r="H300" s="23"/>
      <c r="I300" s="16"/>
      <c r="J300" s="24"/>
      <c r="K300" s="13">
        <v>1</v>
      </c>
      <c r="L300" s="23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2</v>
      </c>
      <c r="C301" s="21" t="s">
        <v>233</v>
      </c>
      <c r="D301" s="22">
        <v>1</v>
      </c>
      <c r="E301" s="22">
        <v>29</v>
      </c>
      <c r="F301" s="16" t="s">
        <v>235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2</v>
      </c>
      <c r="C302" s="21" t="s">
        <v>233</v>
      </c>
      <c r="D302" s="22">
        <v>1</v>
      </c>
      <c r="E302" s="22">
        <v>29</v>
      </c>
      <c r="F302" s="16" t="s">
        <v>235</v>
      </c>
      <c r="G302" s="23"/>
      <c r="H302" s="23"/>
      <c r="I302" s="16"/>
      <c r="J302" s="24"/>
      <c r="K302" s="13">
        <v>1</v>
      </c>
      <c r="L302" s="23">
        <v>5</v>
      </c>
      <c r="M302" s="5">
        <v>1</v>
      </c>
      <c r="N302" s="6">
        <v>1</v>
      </c>
      <c r="O302" s="7">
        <v>0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2</v>
      </c>
      <c r="C303" s="21" t="s">
        <v>233</v>
      </c>
      <c r="D303" s="22">
        <v>1</v>
      </c>
      <c r="E303" s="22">
        <v>29</v>
      </c>
      <c r="F303" s="16" t="s">
        <v>235</v>
      </c>
      <c r="G303" s="23"/>
      <c r="H303" s="23"/>
      <c r="I303" s="16"/>
      <c r="J303" s="24"/>
      <c r="K303" s="13">
        <v>1</v>
      </c>
      <c r="L303" s="23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2</v>
      </c>
      <c r="C304" s="21" t="s">
        <v>233</v>
      </c>
      <c r="D304" s="22">
        <v>1</v>
      </c>
      <c r="E304" s="22">
        <v>29</v>
      </c>
      <c r="F304" s="16" t="s">
        <v>235</v>
      </c>
      <c r="G304" s="23"/>
      <c r="H304" s="23"/>
      <c r="I304" s="16"/>
      <c r="J304" s="24"/>
      <c r="K304" s="13">
        <v>1</v>
      </c>
      <c r="L304" s="23">
        <v>5</v>
      </c>
      <c r="M304" s="5">
        <v>2</v>
      </c>
      <c r="N304" s="6">
        <v>1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2</v>
      </c>
      <c r="C305" s="21" t="s">
        <v>233</v>
      </c>
      <c r="D305" s="22">
        <v>1</v>
      </c>
      <c r="E305" s="22">
        <v>29</v>
      </c>
      <c r="F305" s="16" t="s">
        <v>235</v>
      </c>
      <c r="G305" s="23"/>
      <c r="H305" s="23"/>
      <c r="I305" s="16"/>
      <c r="J305" s="24"/>
      <c r="K305" s="13">
        <v>1</v>
      </c>
      <c r="L305" s="23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2</v>
      </c>
      <c r="C306" s="21" t="s">
        <v>233</v>
      </c>
      <c r="D306" s="22">
        <v>1</v>
      </c>
      <c r="E306" s="22">
        <v>29</v>
      </c>
      <c r="F306" s="16" t="s">
        <v>235</v>
      </c>
      <c r="G306" s="23"/>
      <c r="H306" s="23"/>
      <c r="I306" s="16"/>
      <c r="J306" s="24"/>
      <c r="K306" s="13">
        <v>1</v>
      </c>
      <c r="L306" s="23">
        <v>5</v>
      </c>
      <c r="M306" s="5">
        <v>2</v>
      </c>
      <c r="N306" s="6">
        <v>1</v>
      </c>
      <c r="O306" s="7">
        <v>0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2</v>
      </c>
      <c r="C307" s="21" t="s">
        <v>233</v>
      </c>
      <c r="D307" s="22">
        <v>1</v>
      </c>
      <c r="E307" s="22">
        <v>29</v>
      </c>
      <c r="F307" s="16" t="s">
        <v>235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2</v>
      </c>
      <c r="C308" s="21" t="s">
        <v>233</v>
      </c>
      <c r="D308" s="22">
        <v>1</v>
      </c>
      <c r="E308" s="22">
        <v>29</v>
      </c>
      <c r="F308" s="16" t="s">
        <v>235</v>
      </c>
      <c r="G308" s="23"/>
      <c r="H308" s="23"/>
      <c r="I308" s="16"/>
      <c r="J308" s="24"/>
      <c r="K308" s="13">
        <v>1</v>
      </c>
      <c r="L308" s="23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2</v>
      </c>
      <c r="C309" s="21" t="s">
        <v>233</v>
      </c>
      <c r="D309" s="22">
        <v>1</v>
      </c>
      <c r="E309" s="22">
        <v>29</v>
      </c>
      <c r="F309" s="16" t="s">
        <v>235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2</v>
      </c>
      <c r="C310" s="21" t="s">
        <v>233</v>
      </c>
      <c r="D310" s="22">
        <v>1</v>
      </c>
      <c r="E310" s="22">
        <v>29</v>
      </c>
      <c r="F310" s="16" t="s">
        <v>235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2</v>
      </c>
      <c r="C311" s="21" t="s">
        <v>233</v>
      </c>
      <c r="D311" s="22">
        <v>1</v>
      </c>
      <c r="E311" s="22">
        <v>29</v>
      </c>
      <c r="F311" s="16" t="s">
        <v>235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2</v>
      </c>
      <c r="C312" s="21" t="s">
        <v>233</v>
      </c>
      <c r="D312" s="22">
        <v>1</v>
      </c>
      <c r="E312" s="22">
        <v>29</v>
      </c>
      <c r="F312" s="16" t="s">
        <v>235</v>
      </c>
      <c r="G312" s="23"/>
      <c r="H312" s="23"/>
      <c r="I312" s="16"/>
      <c r="J312" s="24"/>
      <c r="K312" s="13">
        <v>1</v>
      </c>
      <c r="L312" s="23">
        <v>5</v>
      </c>
      <c r="M312" s="5">
        <v>1</v>
      </c>
      <c r="N312" s="6">
        <v>1</v>
      </c>
      <c r="O312" s="7">
        <v>0</v>
      </c>
      <c r="P312" s="8">
        <v>0</v>
      </c>
      <c r="Q312" s="7">
        <v>0</v>
      </c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2</v>
      </c>
      <c r="C313" s="21" t="s">
        <v>233</v>
      </c>
      <c r="D313" s="22">
        <v>1</v>
      </c>
      <c r="E313" s="22">
        <v>29</v>
      </c>
      <c r="F313" s="16" t="s">
        <v>235</v>
      </c>
      <c r="G313" s="23"/>
      <c r="H313" s="23"/>
      <c r="I313" s="16"/>
      <c r="J313" s="24"/>
      <c r="K313" s="13">
        <v>1</v>
      </c>
      <c r="L313" s="23">
        <v>5</v>
      </c>
      <c r="M313" s="5">
        <v>2</v>
      </c>
      <c r="N313" s="6">
        <v>1</v>
      </c>
      <c r="O313" s="7">
        <v>0</v>
      </c>
      <c r="P313" s="8">
        <v>0</v>
      </c>
      <c r="Q313" s="7">
        <v>0</v>
      </c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2</v>
      </c>
      <c r="C314" s="21" t="s">
        <v>233</v>
      </c>
      <c r="D314" s="22">
        <v>1</v>
      </c>
      <c r="E314" s="22">
        <v>29</v>
      </c>
      <c r="F314" s="16" t="s">
        <v>235</v>
      </c>
      <c r="G314" s="23"/>
      <c r="H314" s="23"/>
      <c r="I314" s="16"/>
      <c r="J314" s="24"/>
      <c r="K314" s="13">
        <v>1</v>
      </c>
      <c r="L314" s="23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2</v>
      </c>
      <c r="C315" s="21" t="s">
        <v>233</v>
      </c>
      <c r="D315" s="22">
        <v>1</v>
      </c>
      <c r="E315" s="22">
        <v>29</v>
      </c>
      <c r="F315" s="16" t="s">
        <v>235</v>
      </c>
      <c r="G315" s="23"/>
      <c r="H315" s="23"/>
      <c r="I315" s="16"/>
      <c r="J315" s="24"/>
      <c r="K315" s="13">
        <v>1</v>
      </c>
      <c r="L315" s="23">
        <v>5</v>
      </c>
      <c r="M315" s="5">
        <v>1</v>
      </c>
      <c r="N315" s="6">
        <v>1</v>
      </c>
      <c r="O315" s="7">
        <v>0</v>
      </c>
      <c r="P315" s="8">
        <v>0</v>
      </c>
      <c r="Q315" s="7">
        <v>0</v>
      </c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2</v>
      </c>
      <c r="C316" s="21" t="s">
        <v>233</v>
      </c>
      <c r="D316" s="22">
        <v>1</v>
      </c>
      <c r="E316" s="22">
        <v>29</v>
      </c>
      <c r="F316" s="16" t="s">
        <v>235</v>
      </c>
      <c r="G316" s="23"/>
      <c r="H316" s="23"/>
      <c r="I316" s="16"/>
      <c r="J316" s="24"/>
      <c r="K316" s="13">
        <v>1</v>
      </c>
      <c r="L316" s="23">
        <v>5</v>
      </c>
      <c r="M316" s="5">
        <v>2</v>
      </c>
      <c r="N316" s="6">
        <v>2</v>
      </c>
      <c r="O316" s="7">
        <v>0</v>
      </c>
      <c r="P316" s="8">
        <v>0</v>
      </c>
      <c r="Q316" s="7">
        <v>0</v>
      </c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2</v>
      </c>
      <c r="C317" s="21" t="s">
        <v>233</v>
      </c>
      <c r="D317" s="22">
        <v>1</v>
      </c>
      <c r="E317" s="22">
        <v>29</v>
      </c>
      <c r="F317" s="16" t="s">
        <v>235</v>
      </c>
      <c r="G317" s="23"/>
      <c r="H317" s="23"/>
      <c r="I317" s="16"/>
      <c r="J317" s="24"/>
      <c r="K317" s="13">
        <v>1</v>
      </c>
      <c r="L317" s="23">
        <v>5</v>
      </c>
      <c r="M317" s="5">
        <v>2</v>
      </c>
      <c r="N317" s="6">
        <v>1</v>
      </c>
      <c r="O317" s="7">
        <v>0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2</v>
      </c>
      <c r="C318" s="21" t="s">
        <v>233</v>
      </c>
      <c r="D318" s="22">
        <v>1</v>
      </c>
      <c r="E318" s="22">
        <v>29</v>
      </c>
      <c r="F318" s="16" t="s">
        <v>235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2</v>
      </c>
      <c r="C319" s="21" t="s">
        <v>233</v>
      </c>
      <c r="D319" s="22">
        <v>1</v>
      </c>
      <c r="E319" s="22">
        <v>29</v>
      </c>
      <c r="F319" s="16" t="s">
        <v>235</v>
      </c>
      <c r="G319" s="23"/>
      <c r="H319" s="23"/>
      <c r="I319" s="16"/>
      <c r="J319" s="24"/>
      <c r="K319" s="13">
        <v>1</v>
      </c>
      <c r="L319" s="23">
        <v>5</v>
      </c>
      <c r="M319" s="5">
        <v>4</v>
      </c>
      <c r="N319" s="6">
        <v>2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2</v>
      </c>
      <c r="C320" s="21" t="s">
        <v>233</v>
      </c>
      <c r="D320" s="22">
        <v>1</v>
      </c>
      <c r="E320" s="22">
        <v>29</v>
      </c>
      <c r="F320" s="16" t="s">
        <v>235</v>
      </c>
      <c r="G320" s="23"/>
      <c r="H320" s="23"/>
      <c r="I320" s="16"/>
      <c r="J320" s="24"/>
      <c r="K320" s="13">
        <v>1</v>
      </c>
      <c r="L320" s="23">
        <v>5</v>
      </c>
      <c r="M320" s="5">
        <v>2</v>
      </c>
      <c r="N320" s="6">
        <v>1</v>
      </c>
      <c r="O320" s="7">
        <v>0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2</v>
      </c>
      <c r="C321" s="21" t="s">
        <v>233</v>
      </c>
      <c r="D321" s="22">
        <v>1</v>
      </c>
      <c r="E321" s="22">
        <v>29</v>
      </c>
      <c r="F321" s="16" t="s">
        <v>235</v>
      </c>
      <c r="G321" s="23"/>
      <c r="H321" s="23"/>
      <c r="I321" s="16"/>
      <c r="J321" s="24"/>
      <c r="K321" s="13">
        <v>1</v>
      </c>
      <c r="L321" s="23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2</v>
      </c>
      <c r="C322" s="21" t="s">
        <v>233</v>
      </c>
      <c r="D322" s="22">
        <v>1</v>
      </c>
      <c r="E322" s="22">
        <v>29</v>
      </c>
      <c r="F322" s="16" t="s">
        <v>235</v>
      </c>
      <c r="G322" s="23"/>
      <c r="H322" s="23"/>
      <c r="I322" s="16"/>
      <c r="J322" s="24"/>
      <c r="K322" s="13">
        <v>1</v>
      </c>
      <c r="L322" s="23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2</v>
      </c>
      <c r="C323" s="21" t="s">
        <v>233</v>
      </c>
      <c r="D323" s="22">
        <v>1</v>
      </c>
      <c r="E323" s="22">
        <v>29</v>
      </c>
      <c r="F323" s="16" t="s">
        <v>235</v>
      </c>
      <c r="G323" s="23"/>
      <c r="H323" s="23"/>
      <c r="I323" s="16"/>
      <c r="J323" s="24"/>
      <c r="K323" s="13">
        <v>1</v>
      </c>
      <c r="L323" s="23">
        <v>5</v>
      </c>
      <c r="M323" s="5">
        <v>3</v>
      </c>
      <c r="N323" s="6">
        <v>0</v>
      </c>
      <c r="O323" s="7">
        <v>0</v>
      </c>
      <c r="P323" s="8">
        <v>0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2</v>
      </c>
      <c r="C324" s="21" t="s">
        <v>233</v>
      </c>
      <c r="D324" s="22">
        <v>1</v>
      </c>
      <c r="E324" s="22">
        <v>29</v>
      </c>
      <c r="F324" s="16" t="s">
        <v>235</v>
      </c>
      <c r="G324" s="23"/>
      <c r="H324" s="23"/>
      <c r="I324" s="16"/>
      <c r="J324" s="24"/>
      <c r="K324" s="13">
        <v>1</v>
      </c>
      <c r="L324" s="23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2</v>
      </c>
      <c r="C325" s="21" t="s">
        <v>233</v>
      </c>
      <c r="D325" s="22">
        <v>1</v>
      </c>
      <c r="E325" s="22">
        <v>29</v>
      </c>
      <c r="F325" s="16" t="s">
        <v>235</v>
      </c>
      <c r="G325" s="23"/>
      <c r="H325" s="23"/>
      <c r="I325" s="16"/>
      <c r="J325" s="24"/>
      <c r="K325" s="13">
        <v>1</v>
      </c>
      <c r="L325" s="23">
        <v>5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2</v>
      </c>
      <c r="C326" s="21" t="s">
        <v>233</v>
      </c>
      <c r="D326" s="22">
        <v>1</v>
      </c>
      <c r="E326" s="22">
        <v>29</v>
      </c>
      <c r="F326" s="16" t="s">
        <v>235</v>
      </c>
      <c r="G326" s="23"/>
      <c r="H326" s="23"/>
      <c r="I326" s="16"/>
      <c r="J326" s="24"/>
      <c r="K326" s="13">
        <v>1</v>
      </c>
      <c r="L326" s="23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2</v>
      </c>
      <c r="C327" s="21" t="s">
        <v>233</v>
      </c>
      <c r="D327" s="22">
        <v>1</v>
      </c>
      <c r="E327" s="22">
        <v>29</v>
      </c>
      <c r="F327" s="16" t="s">
        <v>235</v>
      </c>
      <c r="G327" s="23"/>
      <c r="H327" s="23"/>
      <c r="I327" s="16"/>
      <c r="J327" s="24"/>
      <c r="K327" s="13">
        <v>1</v>
      </c>
      <c r="L327" s="23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2</v>
      </c>
      <c r="C328" s="21" t="s">
        <v>233</v>
      </c>
      <c r="D328" s="22">
        <v>1</v>
      </c>
      <c r="E328" s="22">
        <v>29</v>
      </c>
      <c r="F328" s="16" t="s">
        <v>235</v>
      </c>
      <c r="G328" s="23"/>
      <c r="H328" s="23"/>
      <c r="I328" s="16"/>
      <c r="J328" s="24"/>
      <c r="K328" s="13">
        <v>1</v>
      </c>
      <c r="L328" s="23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2</v>
      </c>
      <c r="C329" s="21" t="s">
        <v>233</v>
      </c>
      <c r="D329" s="22">
        <v>1</v>
      </c>
      <c r="E329" s="22">
        <v>29</v>
      </c>
      <c r="F329" s="16" t="s">
        <v>235</v>
      </c>
      <c r="G329" s="23"/>
      <c r="H329" s="23"/>
      <c r="I329" s="16"/>
      <c r="J329" s="24"/>
      <c r="K329" s="13">
        <v>1</v>
      </c>
      <c r="L329" s="23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2</v>
      </c>
      <c r="C330" s="21" t="s">
        <v>233</v>
      </c>
      <c r="D330" s="22">
        <v>1</v>
      </c>
      <c r="E330" s="22">
        <v>29</v>
      </c>
      <c r="F330" s="16" t="s">
        <v>235</v>
      </c>
      <c r="G330" s="23"/>
      <c r="H330" s="23"/>
      <c r="I330" s="16"/>
      <c r="J330" s="24"/>
      <c r="K330" s="13">
        <v>1</v>
      </c>
      <c r="L330" s="23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2</v>
      </c>
      <c r="C331" s="21" t="s">
        <v>233</v>
      </c>
      <c r="D331" s="22">
        <v>1</v>
      </c>
      <c r="E331" s="22">
        <v>29</v>
      </c>
      <c r="F331" s="16" t="s">
        <v>235</v>
      </c>
      <c r="G331" s="23"/>
      <c r="H331" s="23"/>
      <c r="I331" s="16"/>
      <c r="J331" s="24"/>
      <c r="K331" s="13">
        <v>1</v>
      </c>
      <c r="L331" s="23">
        <v>5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2</v>
      </c>
      <c r="C332" s="21" t="s">
        <v>233</v>
      </c>
      <c r="D332" s="22">
        <v>1</v>
      </c>
      <c r="E332" s="22">
        <v>29</v>
      </c>
      <c r="F332" s="16" t="s">
        <v>235</v>
      </c>
      <c r="G332" s="23"/>
      <c r="H332" s="23"/>
      <c r="I332" s="16"/>
      <c r="J332" s="24"/>
      <c r="K332" s="13">
        <v>1</v>
      </c>
      <c r="L332" s="23">
        <v>5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2</v>
      </c>
      <c r="C333" s="21" t="s">
        <v>233</v>
      </c>
      <c r="D333" s="22">
        <v>1</v>
      </c>
      <c r="E333" s="22">
        <v>29</v>
      </c>
      <c r="F333" s="16" t="s">
        <v>235</v>
      </c>
      <c r="G333" s="23"/>
      <c r="H333" s="23"/>
      <c r="I333" s="16"/>
      <c r="J333" s="24"/>
      <c r="K333" s="13">
        <v>1</v>
      </c>
      <c r="L333" s="23">
        <v>5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2</v>
      </c>
      <c r="C334" s="21" t="s">
        <v>233</v>
      </c>
      <c r="D334" s="22">
        <v>1</v>
      </c>
      <c r="E334" s="22">
        <v>29</v>
      </c>
      <c r="F334" s="16" t="s">
        <v>235</v>
      </c>
      <c r="G334" s="23"/>
      <c r="H334" s="23"/>
      <c r="I334" s="16"/>
      <c r="J334" s="24"/>
      <c r="K334" s="13">
        <v>1</v>
      </c>
      <c r="L334" s="23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2</v>
      </c>
      <c r="C335" s="21" t="s">
        <v>233</v>
      </c>
      <c r="D335" s="22">
        <v>1</v>
      </c>
      <c r="E335" s="22">
        <v>29</v>
      </c>
      <c r="F335" s="16" t="s">
        <v>235</v>
      </c>
      <c r="G335" s="23"/>
      <c r="H335" s="23"/>
      <c r="I335" s="16"/>
      <c r="J335" s="24"/>
      <c r="K335" s="13">
        <v>1</v>
      </c>
      <c r="L335" s="23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2</v>
      </c>
      <c r="C336" s="21" t="s">
        <v>233</v>
      </c>
      <c r="D336" s="22">
        <v>1</v>
      </c>
      <c r="E336" s="22">
        <v>29</v>
      </c>
      <c r="F336" s="16" t="s">
        <v>235</v>
      </c>
      <c r="G336" s="23"/>
      <c r="H336" s="23"/>
      <c r="I336" s="16"/>
      <c r="J336" s="24"/>
      <c r="K336" s="13">
        <v>1</v>
      </c>
      <c r="L336" s="23">
        <v>5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2</v>
      </c>
      <c r="C337" s="21" t="s">
        <v>233</v>
      </c>
      <c r="D337" s="22">
        <v>1</v>
      </c>
      <c r="E337" s="22">
        <v>29</v>
      </c>
      <c r="F337" s="16" t="s">
        <v>235</v>
      </c>
      <c r="G337" s="23"/>
      <c r="H337" s="23"/>
      <c r="I337" s="16"/>
      <c r="J337" s="24"/>
      <c r="K337" s="13">
        <v>1</v>
      </c>
      <c r="L337" s="23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2</v>
      </c>
      <c r="C338" s="21" t="s">
        <v>233</v>
      </c>
      <c r="D338" s="22">
        <v>1</v>
      </c>
      <c r="E338" s="22">
        <v>29</v>
      </c>
      <c r="F338" s="16" t="s">
        <v>235</v>
      </c>
      <c r="G338" s="23"/>
      <c r="H338" s="23"/>
      <c r="I338" s="16"/>
      <c r="J338" s="24"/>
      <c r="K338" s="13">
        <v>1</v>
      </c>
      <c r="L338" s="23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2</v>
      </c>
      <c r="C339" s="21" t="s">
        <v>233</v>
      </c>
      <c r="D339" s="22">
        <v>1</v>
      </c>
      <c r="E339" s="22">
        <v>29</v>
      </c>
      <c r="F339" s="16" t="s">
        <v>235</v>
      </c>
      <c r="G339" s="23"/>
      <c r="H339" s="23"/>
      <c r="I339" s="16"/>
      <c r="J339" s="24"/>
      <c r="K339" s="13">
        <v>1</v>
      </c>
      <c r="L339" s="23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2</v>
      </c>
      <c r="C340" s="21" t="s">
        <v>233</v>
      </c>
      <c r="D340" s="22">
        <v>1</v>
      </c>
      <c r="E340" s="22">
        <v>29</v>
      </c>
      <c r="F340" s="16" t="s">
        <v>235</v>
      </c>
      <c r="G340" s="23"/>
      <c r="H340" s="23"/>
      <c r="I340" s="16"/>
      <c r="J340" s="24"/>
      <c r="K340" s="13">
        <v>1</v>
      </c>
      <c r="L340" s="23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2</v>
      </c>
      <c r="C341" s="21" t="s">
        <v>233</v>
      </c>
      <c r="D341" s="22">
        <v>1</v>
      </c>
      <c r="E341" s="22">
        <v>29</v>
      </c>
      <c r="F341" s="16" t="s">
        <v>235</v>
      </c>
      <c r="G341" s="23"/>
      <c r="H341" s="23"/>
      <c r="I341" s="16"/>
      <c r="J341" s="24"/>
      <c r="K341" s="13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2</v>
      </c>
      <c r="C342" s="21" t="s">
        <v>233</v>
      </c>
      <c r="D342" s="22">
        <v>1</v>
      </c>
      <c r="E342" s="22">
        <v>29</v>
      </c>
      <c r="F342" s="16" t="s">
        <v>235</v>
      </c>
      <c r="G342" s="23"/>
      <c r="H342" s="23"/>
      <c r="I342" s="16"/>
      <c r="J342" s="24"/>
      <c r="K342" s="13">
        <v>1</v>
      </c>
      <c r="L342" s="23">
        <v>5</v>
      </c>
      <c r="M342" s="5">
        <v>1</v>
      </c>
      <c r="N342" s="6">
        <v>1</v>
      </c>
      <c r="O342" s="7">
        <v>0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2</v>
      </c>
      <c r="C343" s="21" t="s">
        <v>233</v>
      </c>
      <c r="D343" s="22">
        <v>1</v>
      </c>
      <c r="E343" s="22">
        <v>29</v>
      </c>
      <c r="F343" s="16" t="s">
        <v>235</v>
      </c>
      <c r="G343" s="23"/>
      <c r="H343" s="23"/>
      <c r="I343" s="16"/>
      <c r="J343" s="24"/>
      <c r="K343" s="13">
        <v>1</v>
      </c>
      <c r="L343" s="23">
        <v>5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>
        <v>2</v>
      </c>
      <c r="C344" s="21" t="s">
        <v>233</v>
      </c>
      <c r="D344" s="22">
        <v>1</v>
      </c>
      <c r="E344" s="22">
        <v>29</v>
      </c>
      <c r="F344" s="16" t="s">
        <v>235</v>
      </c>
      <c r="G344" s="23"/>
      <c r="H344" s="23"/>
      <c r="I344" s="16"/>
      <c r="J344" s="24"/>
      <c r="K344" s="13">
        <v>1</v>
      </c>
      <c r="L344" s="23">
        <v>5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2</v>
      </c>
      <c r="C345" s="21" t="s">
        <v>233</v>
      </c>
      <c r="D345" s="22">
        <v>1</v>
      </c>
      <c r="E345" s="22">
        <v>29</v>
      </c>
      <c r="F345" s="16" t="s">
        <v>235</v>
      </c>
      <c r="G345" s="23"/>
      <c r="H345" s="23"/>
      <c r="I345" s="16"/>
      <c r="J345" s="24"/>
      <c r="K345" s="13">
        <v>1</v>
      </c>
      <c r="L345" s="23">
        <v>5</v>
      </c>
      <c r="M345" s="5">
        <v>2</v>
      </c>
      <c r="N345" s="6">
        <v>1</v>
      </c>
      <c r="O345" s="7">
        <v>0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2</v>
      </c>
      <c r="C346" s="21" t="s">
        <v>233</v>
      </c>
      <c r="D346" s="22">
        <v>1</v>
      </c>
      <c r="E346" s="22">
        <v>29</v>
      </c>
      <c r="F346" s="16" t="s">
        <v>235</v>
      </c>
      <c r="G346" s="23"/>
      <c r="H346" s="23"/>
      <c r="I346" s="16"/>
      <c r="J346" s="24"/>
      <c r="K346" s="13">
        <v>1</v>
      </c>
      <c r="L346" s="23">
        <v>5</v>
      </c>
      <c r="M346" s="5">
        <v>3</v>
      </c>
      <c r="N346" s="6">
        <v>2</v>
      </c>
      <c r="O346" s="7">
        <v>0</v>
      </c>
      <c r="P346" s="8">
        <v>0</v>
      </c>
      <c r="Q346" s="7">
        <v>0</v>
      </c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I9" sqref="I9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1</v>
      </c>
      <c r="E5" s="166">
        <f>ローデータ!D4</f>
        <v>29</v>
      </c>
      <c r="F5" s="166" t="str">
        <f>ローデータ!E4</f>
        <v>水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335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275</v>
      </c>
      <c r="E13" s="166">
        <f>COUNTIFS(ローデータ!B12:B4206,2)</f>
        <v>60</v>
      </c>
      <c r="F13" s="166">
        <f>SUM(D13:E13)</f>
        <v>335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1</v>
      </c>
      <c r="D18" s="120">
        <f>ローデータ!D4</f>
        <v>29</v>
      </c>
      <c r="E18" s="120" t="str">
        <f>ローデータ!E4</f>
        <v>水</v>
      </c>
      <c r="G18" s="208">
        <f>COUNTIFS(ローデータ!B12:B4206,2)</f>
        <v>60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60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60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65</v>
      </c>
      <c r="K31" s="85">
        <f>SUMIFS(ローデータ!N12:N4206,ローデータ!$B$12:$B$4206,2,ローデータ!$K$12:$K$4206,$B$23)</f>
        <v>41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106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60</v>
      </c>
      <c r="G32" s="56">
        <f>SUM(B32:F32)</f>
        <v>60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61"/>
      <c r="H4" s="305">
        <f>COUNTIFS(ローデータ!B12:B1011,1)</f>
        <v>275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5</v>
      </c>
      <c r="C10" s="56">
        <f>COUNTIFS(ローデータ!$B$12:$B$1011,1,ローデータ!$H$12:$H$1011,C8)</f>
        <v>40</v>
      </c>
      <c r="D10" s="56">
        <f>COUNTIFS(ローデータ!$B$12:$B$1011,1,ローデータ!$H$12:$H$1011,D8)</f>
        <v>53</v>
      </c>
      <c r="E10" s="56">
        <f>COUNTIFS(ローデータ!$B$12:$B$1011,1,ローデータ!$H$12:$H$1011,E8)</f>
        <v>62</v>
      </c>
      <c r="F10" s="56">
        <f>COUNTIFS(ローデータ!$B$12:$B$1011,1,ローデータ!$H$12:$H$1011,F8)</f>
        <v>45</v>
      </c>
      <c r="G10" s="56">
        <f>COUNTIFS(ローデータ!$B$12:$B$1011,1,ローデータ!$H$12:$H$1011,G8)</f>
        <v>21</v>
      </c>
      <c r="H10" s="56">
        <f>COUNTIFS(ローデータ!$B$12:$B$1011,1,ローデータ!$H$12:$H$1011,H8)</f>
        <v>16</v>
      </c>
      <c r="I10" s="56">
        <f>COUNTIFS(ローデータ!$B$12:$B$1011,1,ローデータ!$H$12:$H$1011,I8)</f>
        <v>23</v>
      </c>
      <c r="J10" s="56">
        <f>COUNTIFS(ローデータ!$B$12:$B$1011,1,ローデータ!$H$12:$H$1011,J8)</f>
        <v>10</v>
      </c>
      <c r="K10" s="56">
        <f>SUM(B10:J10)</f>
        <v>275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275</v>
      </c>
      <c r="D16" s="56">
        <f>SUM(B16:C16)</f>
        <v>275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187</v>
      </c>
      <c r="C23" s="210"/>
      <c r="D23" s="208">
        <f>COUNTIFS(ローデータ!$B$12:$B$1011,1,ローデータ!$K$12:$K$1011,D21)</f>
        <v>65</v>
      </c>
      <c r="E23" s="210"/>
      <c r="F23" s="208">
        <f>COUNTIFS(ローデータ!$B$12:$B$1011,1,ローデータ!$K$12:$K$1011,F21)</f>
        <v>23</v>
      </c>
      <c r="G23" s="209"/>
      <c r="H23" s="210"/>
      <c r="I23" s="56">
        <f>SUM(B23:H23)</f>
        <v>275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52</v>
      </c>
      <c r="K29" s="85">
        <f>SUMIFS(ローデータ!N12:N1011,ローデータ!$B$12:$B$1011,1,ローデータ!$K$12:$K$1011,$B$21)</f>
        <v>112</v>
      </c>
      <c r="L29" s="85">
        <f>SUMIFS(ローデータ!O12:O1011,ローデータ!$B$12:$B$1011,1,ローデータ!$K$12:$K$1011,$B$21)</f>
        <v>41</v>
      </c>
      <c r="M29" s="85">
        <f>SUMIFS(ローデータ!P12:P1011,ローデータ!$B$12:$B$1011,1,ローデータ!$K$12:$K$1011,$B$21)</f>
        <v>31</v>
      </c>
      <c r="N29" s="85">
        <f>SUMIFS(ローデータ!Q12:Q1011,ローデータ!$B$12:$B$1011,1,ローデータ!$K$12:$K$1011,$B$21)</f>
        <v>0</v>
      </c>
      <c r="O29" s="85">
        <f>SUM(J29:N29)</f>
        <v>236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168</v>
      </c>
      <c r="C30" s="56">
        <f>COUNTIFS(ローデータ!$B$12:$B$1011,1,ローデータ!$K$12:$K$1011,$B$21,ローデータ!$L$12:$L$1011,C27)</f>
        <v>14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3</v>
      </c>
      <c r="G30" s="56">
        <f>SUM(B30:F30)</f>
        <v>187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56</v>
      </c>
      <c r="C36" s="56">
        <f>COUNTIFS(ローデータ!$B$12:$B$1011,1,ローデータ!$K$12:$K$1011,$D$21,ローデータ!$S$12:$S$1011,C34)</f>
        <v>4</v>
      </c>
      <c r="D36" s="56">
        <f>COUNTIFS(ローデータ!$B$12:$B$1011,1,ローデータ!$K$12:$K$1011,$D$21,ローデータ!$S$12:$S$1011,D34)</f>
        <v>5</v>
      </c>
      <c r="E36" s="56">
        <f>SUM(B36:D36)</f>
        <v>65</v>
      </c>
      <c r="I36" s="154" t="s">
        <v>51</v>
      </c>
      <c r="J36" s="56">
        <f>SUMIFS(ローデータ!T12:T1011,ローデータ!$B$12:$B$1011,1,ローデータ!$K$12:$K$1011,$D$21)</f>
        <v>9</v>
      </c>
      <c r="K36" s="56">
        <f>SUMIFS(ローデータ!U12:U1011,ローデータ!$B$12:$B$1011,1,ローデータ!$K$12:$K$1011,$D$21)</f>
        <v>21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12</v>
      </c>
      <c r="O36" s="56">
        <f>SUMIFS(ローデータ!Y12:Y1011,ローデータ!$B$12:$B$1011,1,ローデータ!$K$12:$K$1011,$D$21)</f>
        <v>39</v>
      </c>
      <c r="P36" s="56">
        <f>SUMIFS(ローデータ!Z12:Z1011,ローデータ!$B$12:$B$1011,1,ローデータ!$K$12:$K$1011,$D$21)</f>
        <v>2</v>
      </c>
      <c r="Q36" s="56">
        <f>SUM(J36:P36)</f>
        <v>86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23</v>
      </c>
      <c r="C44" s="85">
        <f>COUNTIFS(ローデータ!$B$12:$B$1011,1,ローデータ!$K$12:$K$1011,$F$21,ローデータ!$L$12:$L$1011,C41)</f>
        <v>0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23</v>
      </c>
      <c r="H44" s="88">
        <f>COUNTIFS(ローデータ!$B$12:$B$1011,1,ローデータ!$K$12:$K$1011,$F$21,ローデータ!$S$12:$S$1011,H41)</f>
        <v>23</v>
      </c>
      <c r="I44" s="89">
        <f>COUNTIFS(ローデータ!$B$12:$B$1011,1,ローデータ!$K$12:$K$1011,$F$21,ローデータ!$S$12:$S$1011,I41)</f>
        <v>0</v>
      </c>
      <c r="J44" s="89">
        <f>COUNTIFS(ローデータ!$B$12:$B$1011,1,ローデータ!$K$12:$K$1011,$F$21,ローデータ!$S$12:$S$1011,J41)</f>
        <v>0</v>
      </c>
      <c r="K44" s="89">
        <f>SUM(H44:J44)</f>
        <v>23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3</v>
      </c>
      <c r="C50" s="90">
        <f>SUMIFS(ローデータ!N12:N1011,ローデータ!$B$12:$B$1011,1,ローデータ!$K$12:$K$1011,$F$21)</f>
        <v>16</v>
      </c>
      <c r="D50" s="90">
        <f>SUMIFS(ローデータ!O12:O1011,ローデータ!$B$12:$B$1011,1,ローデータ!$K$12:$K$1011,$F$21)</f>
        <v>6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25</v>
      </c>
      <c r="H50" s="93">
        <f>SUMIFS(ローデータ!T12:T1011,ローデータ!$B$12:$B$1011,1,ローデータ!$K$12:$K$1011,$F$21)</f>
        <v>3</v>
      </c>
      <c r="I50" s="90">
        <f>SUMIFS(ローデータ!U12:U1011,ローデータ!$B$12:$B$1011,1,ローデータ!$K$12:$K$1011,$F$21)</f>
        <v>12</v>
      </c>
      <c r="J50" s="90">
        <f>SUMIFS(ローデータ!V12:V1011,ローデータ!$B$12:$B$1011,1,ローデータ!$K$12:$K$1011,$F$21)</f>
        <v>7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6</v>
      </c>
      <c r="M50" s="90">
        <f>SUMIFS(ローデータ!Y12:Y1011,ローデータ!$B$12:$B$1011,1,ローデータ!$K$12:$K$1011,$F$21)</f>
        <v>3</v>
      </c>
      <c r="N50" s="90">
        <f>SUMIFS(ローデータ!Z12:Z1011,ローデータ!$B$12:$B$1011,1,ローデータ!$K$12:$K$1011,$F$21)</f>
        <v>0</v>
      </c>
      <c r="O50" s="94">
        <f>SUM(H50:N50)</f>
        <v>31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5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40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40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53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53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62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62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45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45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21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21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16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16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23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10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10</v>
      </c>
    </row>
    <row r="68" spans="1:15" ht="14.1" customHeight="1" thickTop="1" x14ac:dyDescent="0.15">
      <c r="A68" s="400" t="s">
        <v>50</v>
      </c>
      <c r="B68" s="401"/>
      <c r="C68" s="99">
        <f>SUM(C59:C67)</f>
        <v>275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275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3</v>
      </c>
      <c r="D75" s="210"/>
      <c r="E75" s="208">
        <f>COUNTIFS(ローデータ!$B$12:$B$1011,1,ローデータ!$H$12:$H$1011,$A$75,ローデータ!$K$12:$K$1011,E73)</f>
        <v>2</v>
      </c>
      <c r="F75" s="210"/>
      <c r="G75" s="208">
        <f>COUNTIFS(ローデータ!$B$12:$B$1011,1,ローデータ!$H$12:$H$1011,$A$75,ローデータ!$K$12:$K$1011,G73)</f>
        <v>0</v>
      </c>
      <c r="H75" s="209"/>
      <c r="I75" s="209"/>
      <c r="J75" s="103">
        <f t="shared" ref="J75:J84" si="2">SUM(C75:I75)</f>
        <v>5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21</v>
      </c>
      <c r="D76" s="210"/>
      <c r="E76" s="208">
        <f>COUNTIFS(ローデータ!$B$12:$B$1011,1,ローデータ!$H$12:$H$1011,$A$76,ローデータ!$K$12:$K$1011,E73)</f>
        <v>14</v>
      </c>
      <c r="F76" s="210"/>
      <c r="G76" s="208">
        <f>COUNTIFS(ローデータ!$B$12:$B$1011,1,ローデータ!$H$12:$H$1011,$A$76,ローデータ!$K$12:$K$1011,G73)</f>
        <v>5</v>
      </c>
      <c r="H76" s="209"/>
      <c r="I76" s="209"/>
      <c r="J76" s="103">
        <f t="shared" si="2"/>
        <v>40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30</v>
      </c>
      <c r="D77" s="210"/>
      <c r="E77" s="208">
        <f>COUNTIFS(ローデータ!$B$12:$B$1011,1,ローデータ!$H$12:$H$1011,$A$77,ローデータ!$K$12:$K$1011,E73)</f>
        <v>16</v>
      </c>
      <c r="F77" s="210"/>
      <c r="G77" s="208">
        <f>COUNTIFS(ローデータ!$B$12:$B$1011,1,ローデータ!$H$12:$H$1011,$A$77,ローデータ!$K$12:$K$1011,G73)</f>
        <v>7</v>
      </c>
      <c r="H77" s="209"/>
      <c r="I77" s="209"/>
      <c r="J77" s="103">
        <f t="shared" si="2"/>
        <v>53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41</v>
      </c>
      <c r="D78" s="210"/>
      <c r="E78" s="208">
        <f>COUNTIFS(ローデータ!$B$12:$B$1011,1,ローデータ!$H$12:$H$1011,$A$78,ローデータ!$K$12:$K$1011,E73)</f>
        <v>15</v>
      </c>
      <c r="F78" s="210"/>
      <c r="G78" s="208">
        <f>COUNTIFS(ローデータ!$B$12:$B$1011,1,ローデータ!$H$12:$H$1011,$A$78,ローデータ!$K$12:$K$1011,G73)</f>
        <v>6</v>
      </c>
      <c r="H78" s="209"/>
      <c r="I78" s="209"/>
      <c r="J78" s="103">
        <f t="shared" si="2"/>
        <v>62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33</v>
      </c>
      <c r="D79" s="210"/>
      <c r="E79" s="208">
        <f>COUNTIFS(ローデータ!$B$12:$B$1011,1,ローデータ!$H$12:$H$1011,$A$79,ローデータ!$K$12:$K$1011,E73)</f>
        <v>9</v>
      </c>
      <c r="F79" s="210"/>
      <c r="G79" s="208">
        <f>COUNTIFS(ローデータ!$B$12:$B$1011,1,ローデータ!$H$12:$H$1011,$A$79,ローデータ!$K$12:$K$1011,G73)</f>
        <v>3</v>
      </c>
      <c r="H79" s="209"/>
      <c r="I79" s="209"/>
      <c r="J79" s="103">
        <f t="shared" si="2"/>
        <v>45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18</v>
      </c>
      <c r="D80" s="210"/>
      <c r="E80" s="208">
        <f>COUNTIFS(ローデータ!$B$12:$B$1011,1,ローデータ!$H$12:$H$1011,$A$80,ローデータ!$K$12:$K$1011,E73)</f>
        <v>3</v>
      </c>
      <c r="F80" s="210"/>
      <c r="G80" s="208">
        <f>COUNTIFS(ローデータ!$B$12:$B$1011,1,ローデータ!$H$12:$H$1011,$A$80,ローデータ!$K$12:$K$1011,G73)</f>
        <v>0</v>
      </c>
      <c r="H80" s="209"/>
      <c r="I80" s="209"/>
      <c r="J80" s="103">
        <f t="shared" si="2"/>
        <v>21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15</v>
      </c>
      <c r="D81" s="210"/>
      <c r="E81" s="208">
        <f>COUNTIFS(ローデータ!$B$12:$B$1011,1,ローデータ!$H$12:$H$1011,$A$81,ローデータ!$K$12:$K$1011,E73)</f>
        <v>1</v>
      </c>
      <c r="F81" s="210"/>
      <c r="G81" s="208">
        <f>COUNTIFS(ローデータ!$B$12:$B$1011,1,ローデータ!$H$12:$H$1011,$A$81,ローデータ!$K$12:$K$1011,G73)</f>
        <v>0</v>
      </c>
      <c r="H81" s="209"/>
      <c r="I81" s="209"/>
      <c r="J81" s="103">
        <f t="shared" si="2"/>
        <v>16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20</v>
      </c>
      <c r="D82" s="210"/>
      <c r="E82" s="208">
        <f>COUNTIFS(ローデータ!$B$12:$B$1011,1,ローデータ!$H$12:$H$1011,$A$82,ローデータ!$K$12:$K$1011,E73)</f>
        <v>2</v>
      </c>
      <c r="F82" s="210"/>
      <c r="G82" s="208">
        <f>COUNTIFS(ローデータ!$B$12:$B$1011,1,ローデータ!$H$12:$H$1011,$A$82,ローデータ!$K$12:$K$1011,G73)</f>
        <v>1</v>
      </c>
      <c r="H82" s="209"/>
      <c r="I82" s="209"/>
      <c r="J82" s="103">
        <f t="shared" si="2"/>
        <v>23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6</v>
      </c>
      <c r="D83" s="398"/>
      <c r="E83" s="397">
        <f>COUNTIFS(ローデータ!$B$12:$B$1011,1,ローデータ!$H$12:$H$1011,$A$83,ローデータ!$K$12:$K$1011,E73)</f>
        <v>3</v>
      </c>
      <c r="F83" s="398"/>
      <c r="G83" s="399">
        <f>COUNTIFS(ローデータ!$B$12:$B$1011,1,ローデータ!$H$12:$H$1011,$A$83,ローデータ!$K$12:$K$1011,G73)</f>
        <v>1</v>
      </c>
      <c r="H83" s="399"/>
      <c r="I83" s="397"/>
      <c r="J83" s="104">
        <f t="shared" si="2"/>
        <v>10</v>
      </c>
    </row>
    <row r="84" spans="1:17" ht="14.1" customHeight="1" thickTop="1" x14ac:dyDescent="0.15">
      <c r="A84" s="400" t="s">
        <v>50</v>
      </c>
      <c r="B84" s="401"/>
      <c r="C84" s="402">
        <f>SUM(C75:D83)</f>
        <v>187</v>
      </c>
      <c r="D84" s="403"/>
      <c r="E84" s="402">
        <f>SUM(E75:F83)</f>
        <v>65</v>
      </c>
      <c r="F84" s="403"/>
      <c r="G84" s="404">
        <f>SUM(G75:I83)</f>
        <v>23</v>
      </c>
      <c r="H84" s="404"/>
      <c r="I84" s="402"/>
      <c r="J84" s="105">
        <f t="shared" si="2"/>
        <v>275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3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3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3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3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1</v>
      </c>
      <c r="M93" s="87">
        <f>SUMIFS(ローデータ!$N$12:$N$1011,ローデータ!$B$12:$B$1011,1,ローデータ!$K$12:$K$1011,$B$21,ローデータ!$H$12:$H$1011,J93)</f>
        <v>16</v>
      </c>
      <c r="N93" s="87">
        <f>SUMIFS(ローデータ!$O$12:$O$1011,ローデータ!$B$12:$B$1011,1,ローデータ!$K$12:$K$1011,$B$21,ローデータ!$H$12:$H$1011,J93)</f>
        <v>0</v>
      </c>
      <c r="O93" s="87">
        <f>SUMIFS(ローデータ!$P$12:$P$1011,ローデータ!$B$12:$B$1011,1,ローデータ!$K$12:$K$1011,$B$21,ローデータ!$H$12:$H$1011,J93)</f>
        <v>4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21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19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21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9</v>
      </c>
      <c r="M94" s="87">
        <f>SUMIFS(ローデータ!$N$12:$N$1011,ローデータ!$B$12:$B$1011,1,ローデータ!$K$12:$K$1011,$B$21,ローデータ!$H$12:$H$1011,J94)</f>
        <v>19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11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44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27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2</v>
      </c>
      <c r="H95" s="56">
        <f t="shared" si="4"/>
        <v>30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3</v>
      </c>
      <c r="M95" s="87">
        <f>SUMIFS(ローデータ!$N$12:$N$1011,ローデータ!$B$12:$B$1011,1,ローデータ!$K$12:$K$1011,$B$21,ローデータ!$H$12:$H$1011,J95)</f>
        <v>29</v>
      </c>
      <c r="N95" s="87">
        <f>SUMIFS(ローデータ!$O$12:$O$1011,ローデータ!$B$12:$B$1011,1,ローデータ!$K$12:$K$1011,$B$21,ローデータ!$H$12:$H$1011,J95)</f>
        <v>11</v>
      </c>
      <c r="O95" s="87">
        <f>SUMIFS(ローデータ!$P$12:$P$1011,ローデータ!$B$12:$B$1011,1,ローデータ!$K$12:$K$1011,$B$21,ローデータ!$H$12:$H$1011,J95)</f>
        <v>6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49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37</v>
      </c>
      <c r="D96" s="56">
        <f>COUNTIFS(ローデータ!$B$12:$B$1011,1,ローデータ!$K$12:$K$1011,$B$21,ローデータ!$L$12:$L$1011,$D$90,ローデータ!$H$12:$H$1011,A96)</f>
        <v>2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41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9</v>
      </c>
      <c r="M96" s="87">
        <f>SUMIFS(ローデータ!$N$12:$N$1011,ローデータ!$B$12:$B$1011,1,ローデータ!$K$12:$K$1011,$B$21,ローデータ!$H$12:$H$1011,J96)</f>
        <v>18</v>
      </c>
      <c r="N96" s="87">
        <f>SUMIFS(ローデータ!$O$12:$O$1011,ローデータ!$B$12:$B$1011,1,ローデータ!$K$12:$K$1011,$B$21,ローデータ!$H$12:$H$1011,J96)</f>
        <v>8</v>
      </c>
      <c r="O96" s="87">
        <f>SUMIFS(ローデータ!$P$12:$P$1011,ローデータ!$B$12:$B$1011,1,ローデータ!$K$12:$K$1011,$B$21,ローデータ!$H$12:$H$1011,J96)</f>
        <v>4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39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28</v>
      </c>
      <c r="D97" s="56">
        <f>COUNTIFS(ローデータ!$B$12:$B$1011,1,ローデータ!$K$12:$K$1011,$B$21,ローデータ!$L$12:$L$1011,$D$90,ローデータ!$H$12:$H$1011,A97)</f>
        <v>5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33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10</v>
      </c>
      <c r="M97" s="87">
        <f>SUMIFS(ローデータ!$N$12:$N$1011,ローデータ!$B$12:$B$1011,1,ローデータ!$K$12:$K$1011,$B$21,ローデータ!$H$12:$H$1011,J97)</f>
        <v>9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1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25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16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18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4</v>
      </c>
      <c r="M98" s="87">
        <f>SUMIFS(ローデータ!$N$12:$N$1011,ローデータ!$B$12:$B$1011,1,ローデータ!$K$12:$K$1011,$B$21,ローデータ!$H$12:$H$1011,J98)</f>
        <v>7</v>
      </c>
      <c r="N98" s="87">
        <f>SUMIFS(ローデータ!$O$12:$O$1011,ローデータ!$B$12:$B$1011,1,ローデータ!$K$12:$K$1011,$B$21,ローデータ!$H$12:$H$1011,J98)</f>
        <v>5</v>
      </c>
      <c r="O98" s="87">
        <f>SUMIFS(ローデータ!$P$12:$P$1011,ローデータ!$B$12:$B$1011,1,ローデータ!$K$12:$K$1011,$B$21,ローデータ!$H$12:$H$1011,J98)</f>
        <v>3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19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15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15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13</v>
      </c>
      <c r="M99" s="87">
        <f>SUMIFS(ローデータ!$N$12:$N$1011,ローデータ!$B$12:$B$1011,1,ローデータ!$K$12:$K$1011,$B$21,ローデータ!$H$12:$H$1011,J99)</f>
        <v>9</v>
      </c>
      <c r="N99" s="87">
        <f>SUMIFS(ローデータ!$O$12:$O$1011,ローデータ!$B$12:$B$1011,1,ローデータ!$K$12:$K$1011,$B$21,ローデータ!$H$12:$H$1011,J99)</f>
        <v>5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28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17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1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20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3</v>
      </c>
      <c r="M100" s="87">
        <f>SUMIFS(ローデータ!$N$12:$N$1011,ローデータ!$B$12:$B$1011,1,ローデータ!$K$12:$K$1011,$B$21,ローデータ!$H$12:$H$1011,J100)</f>
        <v>2</v>
      </c>
      <c r="N100" s="87">
        <f>SUMIFS(ローデータ!$O$12:$O$1011,ローデータ!$B$12:$B$1011,1,ローデータ!$K$12:$K$1011,$B$21,ローデータ!$H$12:$H$1011,J100)</f>
        <v>2</v>
      </c>
      <c r="O100" s="87">
        <f>SUMIFS(ローデータ!$P$12:$P$1011,ローデータ!$B$12:$B$1011,1,ローデータ!$K$12:$K$1011,$B$21,ローデータ!$H$12:$H$1011,J100)</f>
        <v>1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8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6</v>
      </c>
      <c r="J101" s="148" t="s">
        <v>50</v>
      </c>
      <c r="K101" s="149"/>
      <c r="L101" s="102">
        <f>SUM(L92:L100)</f>
        <v>52</v>
      </c>
      <c r="M101" s="102">
        <f>SUM(M92:M100)</f>
        <v>112</v>
      </c>
      <c r="N101" s="102">
        <f>SUM(N92:N100)</f>
        <v>41</v>
      </c>
      <c r="O101" s="102">
        <f>SUM(O92:O100)</f>
        <v>31</v>
      </c>
      <c r="P101" s="102">
        <f>SUM(P92:P100)</f>
        <v>0</v>
      </c>
      <c r="Q101" s="102">
        <f t="shared" si="3"/>
        <v>236</v>
      </c>
    </row>
    <row r="102" spans="1:17" ht="14.1" customHeight="1" x14ac:dyDescent="0.15">
      <c r="A102" s="148" t="s">
        <v>50</v>
      </c>
      <c r="B102" s="149"/>
      <c r="C102" s="56">
        <f>SUM(C93:C101)</f>
        <v>168</v>
      </c>
      <c r="D102" s="56">
        <f>SUM(D93:D101)</f>
        <v>14</v>
      </c>
      <c r="E102" s="56">
        <f>SUM(E93:E101)</f>
        <v>2</v>
      </c>
      <c r="F102" s="56">
        <f>SUM(F93:F101)</f>
        <v>0</v>
      </c>
      <c r="G102" s="56">
        <f>SUM(G93:G101)</f>
        <v>3</v>
      </c>
      <c r="H102" s="56">
        <f t="shared" si="4"/>
        <v>187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2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2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13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1</v>
      </c>
      <c r="F110" s="109">
        <f t="shared" ref="F110:F117" si="6">SUM(C110:E110)</f>
        <v>14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9</v>
      </c>
      <c r="L110" s="108">
        <f>SUMIFS(ローデータ!$V$12:$V$1011,ローデータ!$B$12:$B$1011,1,ローデータ!$K$12:$K$1011,$D$21,ローデータ!$H$12:$H$1011,H110)</f>
        <v>2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2</v>
      </c>
      <c r="O110" s="108">
        <f>SUMIFS(ローデータ!$Y$12:$Y$1011,ローデータ!$B$12:$B$1011,1,ローデータ!$K$12:$K$1011,$D$21,ローデータ!$H$12:$H$1011,H110)</f>
        <v>4</v>
      </c>
      <c r="P110" s="108">
        <f>SUMIFS(ローデータ!$Z$12:$Z$1011,ローデータ!$B$12:$B$1011,1,ローデータ!$K$12:$K$1011,$D$21,ローデータ!$H$12:$H$1011,H110)</f>
        <v>1</v>
      </c>
      <c r="Q110" s="110">
        <f t="shared" si="5"/>
        <v>18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16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16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5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8</v>
      </c>
      <c r="O111" s="108">
        <f>SUMIFS(ローデータ!$Y$12:$Y$1011,ローデータ!$B$12:$B$1011,1,ローデータ!$K$12:$K$1011,$D$21,ローデータ!$H$12:$H$1011,H111)</f>
        <v>10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10</v>
      </c>
      <c r="D112" s="108">
        <f>COUNTIFS(ローデータ!$B$12:$B$1011,1,ローデータ!$K$12:$K$1011,$D$21,ローデータ!$S$12:$S$1011,$D$107,ローデータ!$H$12:$H$1011,A112)</f>
        <v>3</v>
      </c>
      <c r="E112" s="108">
        <f>COUNTIFS(ローデータ!$B$12:$B$1011,1,ローデータ!$K$12:$K$1011,$D$21,ローデータ!$S$12:$S$1011,$E$107,ローデータ!$H$12:$H$1011,A112)</f>
        <v>2</v>
      </c>
      <c r="F112" s="109">
        <f t="shared" si="6"/>
        <v>15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3</v>
      </c>
      <c r="K112" s="108">
        <f>SUMIFS(ローデータ!$U$12:$U$1011,ローデータ!$B$12:$B$1011,1,ローデータ!$K$12:$K$1011,$D$21,ローデータ!$H$12:$H$1011,H112)</f>
        <v>4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1</v>
      </c>
      <c r="O112" s="108">
        <f>SUMIFS(ローデータ!$Y$12:$Y$1011,ローデータ!$B$12:$B$1011,1,ローデータ!$K$12:$K$1011,$D$21,ローデータ!$H$12:$H$1011,H112)</f>
        <v>6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16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7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1</v>
      </c>
      <c r="F113" s="109">
        <f t="shared" si="6"/>
        <v>9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1</v>
      </c>
      <c r="K113" s="108">
        <f>SUMIFS(ローデータ!$U$12:$U$1011,ローデータ!$B$12:$B$1011,1,ローデータ!$K$12:$K$1011,$D$21,ローデータ!$H$12:$H$1011,H113)</f>
        <v>2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10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2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1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1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2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1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2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1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1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3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3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1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3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4</v>
      </c>
    </row>
    <row r="118" spans="1:17" ht="14.1" customHeight="1" x14ac:dyDescent="0.15">
      <c r="A118" s="309" t="s">
        <v>50</v>
      </c>
      <c r="B118" s="311"/>
      <c r="C118" s="108">
        <f>SUM(C109:C117)</f>
        <v>56</v>
      </c>
      <c r="D118" s="108">
        <f t="shared" ref="D118:E118" si="7">SUM(D109:D117)</f>
        <v>4</v>
      </c>
      <c r="E118" s="108">
        <f t="shared" si="7"/>
        <v>5</v>
      </c>
      <c r="F118" s="108">
        <f>SUM(C118:E118)</f>
        <v>65</v>
      </c>
      <c r="G118" s="77"/>
      <c r="H118" s="309" t="s">
        <v>50</v>
      </c>
      <c r="I118" s="311"/>
      <c r="J118" s="108">
        <f t="shared" ref="J118:P118" si="8">SUM(J109:J117)</f>
        <v>9</v>
      </c>
      <c r="K118" s="108">
        <f t="shared" si="8"/>
        <v>21</v>
      </c>
      <c r="L118" s="108">
        <f t="shared" si="8"/>
        <v>3</v>
      </c>
      <c r="M118" s="108">
        <f t="shared" si="8"/>
        <v>0</v>
      </c>
      <c r="N118" s="108">
        <f t="shared" si="8"/>
        <v>12</v>
      </c>
      <c r="O118" s="108">
        <f t="shared" si="8"/>
        <v>39</v>
      </c>
      <c r="P118" s="108">
        <f t="shared" si="8"/>
        <v>2</v>
      </c>
      <c r="Q118" s="108">
        <f t="shared" si="5"/>
        <v>86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5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COUNTIFS(ローデータ!$B$12:$B$1011,1,ローデータ!$K$12:$K$1011,$F$21,ローデータ!$S$12:$S$1011,$I$124,ローデータ!$H$12:$H$1011,A128)</f>
        <v>5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7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7</v>
      </c>
      <c r="I129" s="114">
        <f>COUNTIFS(ローデータ!$B$12:$B$1011,1,ローデータ!$K$12:$K$1011,$F$21,ローデータ!$S$12:$S$1011,$I$124,ローデータ!$H$12:$H$1011,A129)</f>
        <v>7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7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6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6</v>
      </c>
      <c r="I130" s="114">
        <f>COUNTIFS(ローデータ!$B$12:$B$1011,1,ローデータ!$K$12:$K$1011,$F$21,ローデータ!$S$12:$S$1011,$I$124,ローデータ!$H$12:$H$1011,A130)</f>
        <v>6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3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3</v>
      </c>
      <c r="I131" s="114">
        <f>COUNTIFS(ローデータ!$B$12:$B$1011,1,ローデータ!$K$12:$K$1011,$F$21,ローデータ!$S$12:$S$1011,$I$124,ローデータ!$H$12:$H$1011,A131)</f>
        <v>3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23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23</v>
      </c>
      <c r="I136" s="110">
        <f>SUM(I127:I135)</f>
        <v>23</v>
      </c>
      <c r="J136" s="108">
        <f>SUM(J127:J135)</f>
        <v>0</v>
      </c>
      <c r="K136" s="108">
        <f>SUM(K127:K135)</f>
        <v>0</v>
      </c>
      <c r="L136" s="108">
        <f t="shared" si="9"/>
        <v>23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5</v>
      </c>
      <c r="E144" s="90">
        <f>SUMIFS(ローデータ!$O$12:$O$1011,ローデータ!$B$12:$B$1011,1,ローデータ!$K$12:$K$1011,$F$21,ローデータ!$H$12:$H$1011,A144)</f>
        <v>0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4</v>
      </c>
      <c r="K144" s="90">
        <f>SUMIFS(ローデータ!$V$12:$V$1011,ローデータ!$B$12:$B$1011,1,ローデータ!$K$12:$K$1011,$F$21,ローデータ!$H$12:$H$1011,A144)</f>
        <v>0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</v>
      </c>
      <c r="N144" s="90">
        <f>SUMIFS(ローデータ!$Y$12:$Y$1011,ローデータ!$B$12:$B$1011,1,ローデータ!$K$12:$K$1011,$F$21,ローデータ!$H$12:$H$1011,A144)</f>
        <v>2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5</v>
      </c>
      <c r="E145" s="90">
        <f>SUMIFS(ローデータ!$O$12:$O$1011,ローデータ!$B$12:$B$1011,1,ローデータ!$K$12:$K$1011,$F$21,ローデータ!$H$12:$H$1011,A145)</f>
        <v>2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7</v>
      </c>
      <c r="I145" s="93">
        <f>SUMIFS(ローデータ!$T$12:$T$1011,ローデータ!$B$12:$B$1011,1,ローデータ!$K$12:$K$1011,$F$21,ローデータ!$H$12:$H$1011,A145)</f>
        <v>2</v>
      </c>
      <c r="J145" s="90">
        <f>SUMIFS(ローデータ!$U$12:$U$1011,ローデータ!$B$12:$B$1011,1,ローデータ!$K$12:$K$1011,$F$21,ローデータ!$H$12:$H$1011,A145)</f>
        <v>4</v>
      </c>
      <c r="K145" s="90">
        <f>SUMIFS(ローデータ!$V$12:$V$1011,ローデータ!$B$12:$B$1011,1,ローデータ!$K$12:$K$1011,$F$21,ローデータ!$H$12:$H$1011,A145)</f>
        <v>2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0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3</v>
      </c>
      <c r="D146" s="90">
        <f>SUMIFS(ローデータ!$N$12:$N$1011,ローデータ!$B$12:$B$1011,1,ローデータ!$K$12:$K$1011,$F$21,ローデータ!$H$12:$H$1011,A146)</f>
        <v>4</v>
      </c>
      <c r="E146" s="90">
        <f>SUMIFS(ローデータ!$O$12:$O$1011,ローデータ!$B$12:$B$1011,1,ローデータ!$K$12:$K$1011,$F$21,ローデータ!$H$12:$H$1011,A146)</f>
        <v>1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8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4</v>
      </c>
      <c r="K146" s="90">
        <f>SUMIFS(ローデータ!$V$12:$V$1011,ローデータ!$B$12:$B$1011,1,ローデータ!$K$12:$K$1011,$F$21,ローデータ!$H$12:$H$1011,A146)</f>
        <v>1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4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10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1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0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0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1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1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1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1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3</v>
      </c>
      <c r="D152" s="56">
        <f>SUM(D143:D151)</f>
        <v>16</v>
      </c>
      <c r="E152" s="56">
        <f>SUM(E143:E151)</f>
        <v>6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25</v>
      </c>
      <c r="I152" s="56">
        <f t="shared" ref="I152:O152" si="15">SUM(I143:I151)</f>
        <v>3</v>
      </c>
      <c r="J152" s="56">
        <f t="shared" si="15"/>
        <v>12</v>
      </c>
      <c r="K152" s="56">
        <f t="shared" si="15"/>
        <v>7</v>
      </c>
      <c r="L152" s="56">
        <f t="shared" si="15"/>
        <v>0</v>
      </c>
      <c r="M152" s="56">
        <f t="shared" si="15"/>
        <v>6</v>
      </c>
      <c r="N152" s="56">
        <f t="shared" si="15"/>
        <v>3</v>
      </c>
      <c r="O152" s="56">
        <f t="shared" si="15"/>
        <v>0</v>
      </c>
      <c r="P152" s="56">
        <f t="shared" si="13"/>
        <v>31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187</v>
      </c>
      <c r="G159" s="210"/>
      <c r="H159" s="208">
        <f>COUNTIFS(ローデータ!$B$12:$B$1011,1,ローデータ!$I$12:$I$1011,$C$14,ローデータ!$K$12:$K$1011,H157)</f>
        <v>65</v>
      </c>
      <c r="I159" s="210"/>
      <c r="J159" s="208">
        <f>COUNTIFS(ローデータ!$B$12:$B$1011,1,ローデータ!$I$12:$I$1011,$C$14,ローデータ!$K$12:$K$1011,J157)</f>
        <v>23</v>
      </c>
      <c r="K159" s="209"/>
      <c r="L159" s="210"/>
      <c r="M159" s="56">
        <f t="shared" ref="M159:M171" si="16">SUM(F159:L159)</f>
        <v>275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0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0</v>
      </c>
      <c r="G164" s="210"/>
      <c r="H164" s="208">
        <f>COUNTIFS(ローデータ!$B$12:$B$1011,1,ローデータ!$I$12:$I$1011,$B$14,ローデータ!$J$12:$J$1011,C164,ローデータ!$K$12:$K$1011,$H$157)</f>
        <v>0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187</v>
      </c>
      <c r="G171" s="210"/>
      <c r="H171" s="208">
        <f>SUM(H159:I170)</f>
        <v>65</v>
      </c>
      <c r="I171" s="210"/>
      <c r="J171" s="208">
        <f>SUM(J159:L170)</f>
        <v>23</v>
      </c>
      <c r="K171" s="209"/>
      <c r="L171" s="210"/>
      <c r="M171" s="56">
        <f t="shared" si="16"/>
        <v>275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168</v>
      </c>
      <c r="G179" s="56">
        <f>COUNTIFS(ローデータ!$B$12:$B$1011,1,ローデータ!$I$12:$I$1011,$C$14,ローデータ!$K$12:$K$1011,$B$21,ローデータ!$L$12:$L$1011,G176)</f>
        <v>14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3</v>
      </c>
      <c r="K179" s="106">
        <f t="shared" ref="K179:K191" si="17">SUM(F179:J179)</f>
        <v>187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168</v>
      </c>
      <c r="G191" s="56">
        <f>SUM(G179:G190)</f>
        <v>14</v>
      </c>
      <c r="H191" s="56">
        <f>SUM(H179:H190)</f>
        <v>2</v>
      </c>
      <c r="I191" s="56">
        <f>SUM(I179:I190)</f>
        <v>0</v>
      </c>
      <c r="J191" s="56">
        <f>SUM(J179:J190)</f>
        <v>3</v>
      </c>
      <c r="K191" s="106">
        <f t="shared" si="17"/>
        <v>187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52</v>
      </c>
      <c r="G198" s="89">
        <f>SUMIFS(ローデータ!N12:N1011,ローデータ!$B$12:$B$1011,1,ローデータ!$I$12:$I$1011,$C$14,ローデータ!$K$12:$K$1011,$B$21)</f>
        <v>112</v>
      </c>
      <c r="H198" s="89">
        <f>SUMIFS(ローデータ!O12:O1011,ローデータ!$B$12:$B$1011,1,ローデータ!$I$12:$I$1011,$C$14,ローデータ!$K$12:$K$1011,$B$21)</f>
        <v>41</v>
      </c>
      <c r="I198" s="89">
        <f>SUMIFS(ローデータ!P12:P1011,ローデータ!$B$12:$B$1011,1,ローデータ!$I$12:$I$1011,$C$14,ローデータ!$K$12:$K$1011,$B$21)</f>
        <v>31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236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52</v>
      </c>
      <c r="G210" s="94">
        <f t="shared" ref="G210:I210" si="19">SUM(G198:G209)</f>
        <v>112</v>
      </c>
      <c r="H210" s="94">
        <f>SUM(H198:H209)</f>
        <v>41</v>
      </c>
      <c r="I210" s="94">
        <f t="shared" si="19"/>
        <v>31</v>
      </c>
      <c r="J210" s="94">
        <f>SUM(J198:J209)</f>
        <v>0</v>
      </c>
      <c r="K210" s="118">
        <f t="shared" si="18"/>
        <v>236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56</v>
      </c>
      <c r="G216" s="56">
        <f>COUNTIFS(ローデータ!$B$12:$B$1011,1,ローデータ!$I$12:$I$1011,$C$14,ローデータ!$K$12:$K$1011,$D$21,ローデータ!$S$12:$S$1011,G214)</f>
        <v>4</v>
      </c>
      <c r="H216" s="56">
        <f>COUNTIFS(ローデータ!$B$12:$B$1011,1,ローデータ!$I$12:$I$1011,$C$14,ローデータ!$K$12:$K$1011,$D$21,ローデータ!$S$12:$S$1011,H214)</f>
        <v>5</v>
      </c>
      <c r="I216" s="56">
        <f>SUM(F216:H216)</f>
        <v>65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56</v>
      </c>
      <c r="G228" s="56">
        <f>SUM(G216:G227)</f>
        <v>4</v>
      </c>
      <c r="H228" s="56">
        <f>SUM(H216:H227)</f>
        <v>5</v>
      </c>
      <c r="I228" s="56">
        <f t="shared" si="20"/>
        <v>65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9</v>
      </c>
      <c r="G234" s="89">
        <f>SUMIFS(ローデータ!U12:U1011,ローデータ!$B$12:$B$1011,1,ローデータ!$I$12:$I$1011,$C$14,ローデータ!$K$12:$K$1011,$D$21)</f>
        <v>21</v>
      </c>
      <c r="H234" s="89">
        <f>SUMIFS(ローデータ!V12:V1011,ローデータ!$B$12:$B$1011,1,ローデータ!$I$12:$I$1011,$C$14,ローデータ!$K$12:$K$1011,$D$21)</f>
        <v>3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12</v>
      </c>
      <c r="K234" s="89">
        <f>SUMIFS(ローデータ!Y12:Y1011,ローデータ!$B$12:$B$1011,1,ローデータ!$I$12:$I$1011,$C$14,ローデータ!$K$12:$K$1011,$D$21)</f>
        <v>39</v>
      </c>
      <c r="L234" s="89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86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9</v>
      </c>
      <c r="G246" s="94">
        <f t="shared" ref="G246:L246" si="22">SUM(G234:G245)</f>
        <v>21</v>
      </c>
      <c r="H246" s="94">
        <f t="shared" si="22"/>
        <v>3</v>
      </c>
      <c r="I246" s="94">
        <f>SUM(I234:I245)</f>
        <v>0</v>
      </c>
      <c r="J246" s="94">
        <f t="shared" si="22"/>
        <v>12</v>
      </c>
      <c r="K246" s="94">
        <f>SUM(K234:K245)</f>
        <v>39</v>
      </c>
      <c r="L246" s="94">
        <f t="shared" si="22"/>
        <v>2</v>
      </c>
      <c r="M246" s="56">
        <f t="shared" si="21"/>
        <v>86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23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23</v>
      </c>
      <c r="L254" s="56">
        <f>COUNTIFS(ローデータ!$B$12:$B$1011,1,ローデータ!$I$12:$I$1011,$C$14,ローデータ!$K$12:$K$1011,$F$21,ローデータ!$S$12:$S$1011,L251)</f>
        <v>23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23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23</v>
      </c>
      <c r="L266" s="94">
        <f>SUM(L254:L265)</f>
        <v>23</v>
      </c>
      <c r="M266" s="94">
        <f>SUM(M254:M265)</f>
        <v>0</v>
      </c>
      <c r="N266" s="94">
        <f>SUM(N254:N265)</f>
        <v>0</v>
      </c>
      <c r="O266" s="56">
        <f>SUM(L266:N266)</f>
        <v>23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7</v>
      </c>
      <c r="G272" s="89">
        <f>SUMIFS(ローデータ!N86:N1085,ローデータ!$B$12:$B$1011,1,ローデータ!$I$12:$I$1011,$C$14,ローデータ!$K$12:$K$1011,$F$21)</f>
        <v>10</v>
      </c>
      <c r="H272" s="89">
        <f>SUMIFS(ローデータ!O86:O1085,ローデータ!$B$12:$B$1011,1,ローデータ!$I$12:$I$1011,$C$14,ローデータ!$K$12:$K$1011,$F$21)</f>
        <v>2</v>
      </c>
      <c r="I272" s="89">
        <f>SUMIFS(ローデータ!P86:P1085,ローデータ!$B$12:$B$1011,1,ローデータ!$I$12:$I$1011,$C$14,ローデータ!$K$12:$K$1011,$F$21)</f>
        <v>0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19</v>
      </c>
      <c r="L272" s="94">
        <f>SUMIFS(ローデータ!$T$12:$T$1011,ローデータ!$B$12:$B$1011,1,ローデータ!$I$12:$I$1011,$C$14,ローデータ!$K$12:$K$1011,$F$21)</f>
        <v>3</v>
      </c>
      <c r="M272" s="94">
        <f>SUMIFS(ローデータ!$U$12:$U$1011,ローデータ!$B$12:$B$1011,1,ローデータ!$I$12:$I$1011,$C$14,ローデータ!$K$12:$K$1011,$F$21)</f>
        <v>12</v>
      </c>
      <c r="N272" s="94">
        <f>SUMIFS(ローデータ!$V$12:$V$1011,ローデータ!$B$12:$B$1011,1,ローデータ!$I$12:$I$1011,$C$14,ローデータ!$K$12:$K$1011,$F$21)</f>
        <v>7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6</v>
      </c>
      <c r="Q272" s="94">
        <f>SUMIFS(ローデータ!$Y$12:$Y$1011,ローデータ!$B$12:$B$1011,1,ローデータ!$I$12:$I$1011,$C$14,ローデータ!$K$12:$K$1011,$F$21)</f>
        <v>3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31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7</v>
      </c>
      <c r="G284" s="56">
        <f t="shared" ref="G284:J284" si="28">SUM(G272:G283)</f>
        <v>10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19</v>
      </c>
      <c r="L284" s="94">
        <f>SUM(L272:L283)</f>
        <v>3</v>
      </c>
      <c r="M284" s="94">
        <f t="shared" ref="M284:R284" si="29">SUM(M272:M283)</f>
        <v>12</v>
      </c>
      <c r="N284" s="94">
        <f t="shared" si="29"/>
        <v>7</v>
      </c>
      <c r="O284" s="94">
        <f t="shared" si="29"/>
        <v>0</v>
      </c>
      <c r="P284" s="94">
        <f t="shared" si="29"/>
        <v>6</v>
      </c>
      <c r="Q284" s="94">
        <f t="shared" si="29"/>
        <v>3</v>
      </c>
      <c r="R284" s="94">
        <f t="shared" si="29"/>
        <v>0</v>
      </c>
      <c r="S284" s="56">
        <f t="shared" si="27"/>
        <v>31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9</v>
      </c>
      <c r="H4" s="140" t="s">
        <v>53</v>
      </c>
      <c r="K4" s="305">
        <f>COUNTIFS(ローデータ!B12:B1011,1,ローデータ!G12:G1011,$G$4)</f>
        <v>35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22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2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6</v>
      </c>
      <c r="D77" s="210"/>
      <c r="E77" s="208">
        <f>COUNTIFS(ローデータ!$B$12:$B$1011,1,ローデータ!$G$12:$G$1011,$G$4,ローデータ!$H$12:$H$1011,$A$77,ローデータ!$K$12:$K$1011,E73)</f>
        <v>5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11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4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4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11</v>
      </c>
      <c r="F84" s="403"/>
      <c r="G84" s="404">
        <f>SUM(G75:I83)</f>
        <v>2</v>
      </c>
      <c r="H84" s="404"/>
      <c r="I84" s="402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3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15</v>
      </c>
      <c r="N101" s="102">
        <f>SUM(N92:N100)</f>
        <v>3</v>
      </c>
      <c r="O101" s="102">
        <f>SUM(O92:O100)</f>
        <v>4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2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2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5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2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09" t="s">
        <v>50</v>
      </c>
      <c r="B118" s="311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8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22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35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22</v>
      </c>
      <c r="G171" s="210"/>
      <c r="H171" s="208">
        <f>SUM(H159:I170)</f>
        <v>11</v>
      </c>
      <c r="I171" s="210"/>
      <c r="J171" s="208">
        <f>SUM(J159:L170)</f>
        <v>2</v>
      </c>
      <c r="K171" s="209"/>
      <c r="L171" s="210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22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21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15</v>
      </c>
      <c r="H210" s="94">
        <f>SUM(H198:H209)</f>
        <v>3</v>
      </c>
      <c r="I210" s="94">
        <f t="shared" si="19"/>
        <v>4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8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10</v>
      </c>
      <c r="H4" s="140" t="s">
        <v>53</v>
      </c>
      <c r="K4" s="305">
        <f>COUNTIFS(ローデータ!B12:B1011,1,ローデータ!G12:G1011,$G$4)</f>
        <v>26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18</v>
      </c>
      <c r="C23" s="210"/>
      <c r="D23" s="208">
        <f>COUNTIFS(ローデータ!$B$12:$B$1011,1,ローデータ!$G$12:$G$1011,$G$4,ローデータ!$K$12:$K$1011,D21)</f>
        <v>5</v>
      </c>
      <c r="E23" s="210"/>
      <c r="F23" s="208">
        <f>COUNTIFS(ローデータ!$B$12:$B$1011,1,ローデータ!$G$12:$G$1011,$G$4,ローデータ!$K$12:$K$1011,F21)</f>
        <v>3</v>
      </c>
      <c r="G23" s="209"/>
      <c r="H23" s="210"/>
      <c r="I23" s="56">
        <f>SUM(B23:H23)</f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26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18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5">
        <f t="shared" si="2"/>
        <v>26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3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8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1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9</v>
      </c>
      <c r="N101" s="102">
        <f>SUM(N92:N100)</f>
        <v>3</v>
      </c>
      <c r="O101" s="102">
        <f>SUM(O92:O100)</f>
        <v>4</v>
      </c>
      <c r="P101" s="102">
        <f>SUM(P92:P100)</f>
        <v>0</v>
      </c>
      <c r="Q101" s="102">
        <f t="shared" si="3"/>
        <v>22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4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18</v>
      </c>
      <c r="G159" s="210"/>
      <c r="H159" s="208">
        <f>COUNTIFS(ローデータ!$B$12:$B$1011,1,ローデータ!$G$12:$G$1011,$G$4,ローデータ!$I$12:$I$1011,$C$14,ローデータ!$K$12:$K$1011,H157)</f>
        <v>5</v>
      </c>
      <c r="I159" s="210"/>
      <c r="J159" s="208">
        <f>COUNTIFS(ローデータ!$B$12:$B$1011,1,ローデータ!$G$12:$G$1011,$G$4,ローデータ!$I$12:$I$1011,$C$14,ローデータ!$K$12:$K$1011,J157)</f>
        <v>3</v>
      </c>
      <c r="K159" s="209"/>
      <c r="L159" s="210"/>
      <c r="M159" s="56">
        <f t="shared" ref="M159:M171" si="16">SUM(F159:L159)</f>
        <v>26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18</v>
      </c>
      <c r="G171" s="210"/>
      <c r="H171" s="208">
        <f>SUM(H159:I170)</f>
        <v>5</v>
      </c>
      <c r="I171" s="210"/>
      <c r="J171" s="208">
        <f>SUM(J159:L170)</f>
        <v>3</v>
      </c>
      <c r="K171" s="209"/>
      <c r="L171" s="210"/>
      <c r="M171" s="56">
        <f t="shared" si="16"/>
        <v>26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18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15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18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9</v>
      </c>
      <c r="H210" s="94">
        <f>SUM(H198:H209)</f>
        <v>3</v>
      </c>
      <c r="I210" s="94">
        <f t="shared" si="19"/>
        <v>4</v>
      </c>
      <c r="J210" s="94">
        <f>SUM(J198:J209)</f>
        <v>0</v>
      </c>
      <c r="K210" s="118">
        <f t="shared" si="18"/>
        <v>22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4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3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3</v>
      </c>
      <c r="Q284" s="94">
        <f t="shared" si="29"/>
        <v>1</v>
      </c>
      <c r="R284" s="94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11</v>
      </c>
      <c r="H4" s="140" t="s">
        <v>53</v>
      </c>
      <c r="K4" s="305">
        <f>COUNTIFS(ローデータ!B12:B1011,1,ローデータ!G12:G1011,$G$4)</f>
        <v>37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37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26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6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2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6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1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26</v>
      </c>
      <c r="D84" s="403"/>
      <c r="E84" s="402">
        <f>SUM(E75:F83)</f>
        <v>7</v>
      </c>
      <c r="F84" s="403"/>
      <c r="G84" s="404">
        <f>SUM(G75:I83)</f>
        <v>4</v>
      </c>
      <c r="H84" s="404"/>
      <c r="I84" s="402"/>
      <c r="J84" s="105">
        <f t="shared" si="2"/>
        <v>37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4</v>
      </c>
      <c r="M101" s="102">
        <f>SUM(M92:M100)</f>
        <v>15</v>
      </c>
      <c r="N101" s="102">
        <f>SUM(N92:N100)</f>
        <v>10</v>
      </c>
      <c r="O101" s="102">
        <f>SUM(O92:O100)</f>
        <v>6</v>
      </c>
      <c r="P101" s="102">
        <f>SUM(P92:P100)</f>
        <v>0</v>
      </c>
      <c r="Q101" s="102">
        <f t="shared" si="3"/>
        <v>35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1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1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6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3</v>
      </c>
      <c r="P118" s="108">
        <f t="shared" si="8"/>
        <v>1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09" t="s">
        <v>50</v>
      </c>
      <c r="B136" s="311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2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1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1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7" t="s">
        <v>50</v>
      </c>
      <c r="B152" s="377"/>
      <c r="C152" s="56">
        <f>SUM(C143:C151)</f>
        <v>2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2</v>
      </c>
      <c r="J152" s="56">
        <f t="shared" si="15"/>
        <v>0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26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37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26</v>
      </c>
      <c r="G171" s="210"/>
      <c r="H171" s="208">
        <f>SUM(H159:I170)</f>
        <v>7</v>
      </c>
      <c r="I171" s="210"/>
      <c r="J171" s="208">
        <f>SUM(J159:L170)</f>
        <v>4</v>
      </c>
      <c r="K171" s="209"/>
      <c r="L171" s="210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6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15</v>
      </c>
      <c r="H210" s="94">
        <f>SUM(H198:H209)</f>
        <v>10</v>
      </c>
      <c r="I210" s="94">
        <f t="shared" si="19"/>
        <v>6</v>
      </c>
      <c r="J210" s="94">
        <f>SUM(J198:J209)</f>
        <v>0</v>
      </c>
      <c r="K210" s="118">
        <f t="shared" si="18"/>
        <v>35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6</v>
      </c>
      <c r="G228" s="56">
        <f>SUM(G216:G227)</f>
        <v>0</v>
      </c>
      <c r="H228" s="56">
        <f>SUM(H216:H227)</f>
        <v>1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3</v>
      </c>
      <c r="L246" s="94">
        <f t="shared" si="22"/>
        <v>1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2</v>
      </c>
      <c r="M284" s="94">
        <f t="shared" ref="M284:R284" si="29">SUM(M272:M283)</f>
        <v>0</v>
      </c>
      <c r="N284" s="94">
        <f t="shared" si="29"/>
        <v>2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12</v>
      </c>
      <c r="H4" s="140" t="s">
        <v>53</v>
      </c>
      <c r="K4" s="305">
        <f>COUNTIFS(ローデータ!B12:B1011,1,ローデータ!G12:G1011,$G$4)</f>
        <v>32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32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4</v>
      </c>
      <c r="E23" s="210"/>
      <c r="F23" s="208">
        <f>COUNTIFS(ローデータ!$B$12:$B$1011,1,ローデータ!$G$12:$G$1011,$G$4,ローデータ!$K$12:$K$1011,F21)</f>
        <v>4</v>
      </c>
      <c r="G23" s="209"/>
      <c r="H23" s="210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1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4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1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5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4</v>
      </c>
      <c r="F84" s="403"/>
      <c r="G84" s="404">
        <f>SUM(G75:I83)</f>
        <v>4</v>
      </c>
      <c r="H84" s="404"/>
      <c r="I84" s="402"/>
      <c r="J84" s="105">
        <f t="shared" si="2"/>
        <v>32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14</v>
      </c>
      <c r="N101" s="102">
        <f>SUM(N92:N100)</f>
        <v>5</v>
      </c>
      <c r="O101" s="102">
        <f>SUM(O92:O100)</f>
        <v>5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2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4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2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4</v>
      </c>
      <c r="I159" s="210"/>
      <c r="J159" s="208">
        <f>COUNTIFS(ローデータ!$B$12:$B$1011,1,ローデータ!$G$12:$G$1011,$G$4,ローデータ!$I$12:$I$1011,$C$14,ローデータ!$K$12:$K$1011,J157)</f>
        <v>4</v>
      </c>
      <c r="K159" s="209"/>
      <c r="L159" s="210"/>
      <c r="M159" s="56">
        <f t="shared" ref="M159:M171" si="16">SUM(F159:L159)</f>
        <v>32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4</v>
      </c>
      <c r="I171" s="210"/>
      <c r="J171" s="208">
        <f>SUM(J159:L170)</f>
        <v>4</v>
      </c>
      <c r="K171" s="209"/>
      <c r="L171" s="210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14</v>
      </c>
      <c r="H210" s="94">
        <f>SUM(H198:H209)</f>
        <v>5</v>
      </c>
      <c r="I210" s="94">
        <f t="shared" si="19"/>
        <v>5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2</v>
      </c>
      <c r="G228" s="56">
        <f>SUM(G216:G227)</f>
        <v>2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2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13</v>
      </c>
      <c r="H4" s="140" t="s">
        <v>53</v>
      </c>
      <c r="K4" s="305">
        <f>COUNTIFS(ローデータ!B12:B1011,1,ローデータ!G12:G1011,$G$4)</f>
        <v>32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2</v>
      </c>
      <c r="K10" s="56">
        <f>SUM(B10:J10)</f>
        <v>32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19</v>
      </c>
      <c r="C23" s="210"/>
      <c r="D23" s="208">
        <f>COUNTIFS(ローデータ!$B$12:$B$1011,1,ローデータ!$G$12:$G$1011,$G$4,ローデータ!$K$12:$K$1011,D21)</f>
        <v>8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7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4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4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1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19</v>
      </c>
      <c r="D84" s="403"/>
      <c r="E84" s="402">
        <f>SUM(E75:F83)</f>
        <v>8</v>
      </c>
      <c r="F84" s="403"/>
      <c r="G84" s="404">
        <f>SUM(G75:I83)</f>
        <v>5</v>
      </c>
      <c r="H84" s="404"/>
      <c r="I84" s="402"/>
      <c r="J84" s="105">
        <f t="shared" si="2"/>
        <v>32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3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4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6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9</v>
      </c>
      <c r="M101" s="102">
        <f>SUM(M92:M100)</f>
        <v>7</v>
      </c>
      <c r="N101" s="102">
        <f>SUM(N92:N100)</f>
        <v>5</v>
      </c>
      <c r="O101" s="102">
        <f>SUM(O92:O100)</f>
        <v>5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4</v>
      </c>
      <c r="O111" s="108">
        <f>SUMIFS(ローデータ!$Y$12:$Y$1011,ローデータ!$B$12:$B$1011,1,ローデータ!$G$12:$G$1011,$G$4,ローデータ!$K$12:$K$1011,$D$21,ローデータ!$H$12:$H$1011,H111)</f>
        <v>5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09" t="s">
        <v>50</v>
      </c>
      <c r="B118" s="311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4</v>
      </c>
      <c r="O118" s="108">
        <f t="shared" si="8"/>
        <v>7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1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19</v>
      </c>
      <c r="G159" s="210"/>
      <c r="H159" s="208">
        <f>COUNTIFS(ローデータ!$B$12:$B$1011,1,ローデータ!$G$12:$G$1011,$G$4,ローデータ!$I$12:$I$1011,$C$14,ローデータ!$K$12:$K$1011,H157)</f>
        <v>8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32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19</v>
      </c>
      <c r="G171" s="210"/>
      <c r="H171" s="208">
        <f>SUM(H159:I170)</f>
        <v>8</v>
      </c>
      <c r="I171" s="210"/>
      <c r="J171" s="208">
        <f>SUM(J159:L170)</f>
        <v>5</v>
      </c>
      <c r="K171" s="209"/>
      <c r="L171" s="210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7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9</v>
      </c>
      <c r="G210" s="94">
        <f t="shared" ref="G210:I210" si="19">SUM(G198:G209)</f>
        <v>7</v>
      </c>
      <c r="H210" s="94">
        <f>SUM(H198:H209)</f>
        <v>5</v>
      </c>
      <c r="I210" s="94">
        <f t="shared" si="19"/>
        <v>5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4</v>
      </c>
      <c r="K246" s="94">
        <f>SUM(K234:K245)</f>
        <v>7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14</v>
      </c>
      <c r="H4" s="140" t="s">
        <v>53</v>
      </c>
      <c r="K4" s="305">
        <f>COUNTIFS(ローデータ!B12:B1011,1,ローデータ!G12:G1011,$G$4)</f>
        <v>42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42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27</v>
      </c>
      <c r="C23" s="210"/>
      <c r="D23" s="208">
        <f>COUNTIFS(ローデータ!$B$12:$B$1011,1,ローデータ!$G$12:$G$1011,$G$4,ローデータ!$K$12:$K$1011,D21)</f>
        <v>13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17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12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42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2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4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10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5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13</v>
      </c>
      <c r="F84" s="403"/>
      <c r="G84" s="404">
        <f>SUM(G75:I83)</f>
        <v>2</v>
      </c>
      <c r="H84" s="404"/>
      <c r="I84" s="402"/>
      <c r="J84" s="105">
        <f t="shared" si="2"/>
        <v>42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7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6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17</v>
      </c>
      <c r="N101" s="102">
        <f>SUM(N92:N100)</f>
        <v>7</v>
      </c>
      <c r="O101" s="102">
        <f>SUM(O92:O100)</f>
        <v>1</v>
      </c>
      <c r="P101" s="102">
        <f>SUM(P92:P100)</f>
        <v>0</v>
      </c>
      <c r="Q101" s="102">
        <f t="shared" si="3"/>
        <v>30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1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6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11</v>
      </c>
      <c r="D118" s="108">
        <f t="shared" ref="D118:E118" si="7">SUM(D109:D117)</f>
        <v>1</v>
      </c>
      <c r="E118" s="108">
        <f t="shared" si="7"/>
        <v>1</v>
      </c>
      <c r="F118" s="108">
        <f>SUM(C118:E118)</f>
        <v>13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12</v>
      </c>
      <c r="P118" s="108">
        <f t="shared" si="8"/>
        <v>1</v>
      </c>
      <c r="Q118" s="108">
        <f t="shared" si="5"/>
        <v>19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27</v>
      </c>
      <c r="G159" s="210"/>
      <c r="H159" s="208">
        <f>COUNTIFS(ローデータ!$B$12:$B$1011,1,ローデータ!$G$12:$G$1011,$G$4,ローデータ!$I$12:$I$1011,$C$14,ローデータ!$K$12:$K$1011,H157)</f>
        <v>13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42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27</v>
      </c>
      <c r="G171" s="210"/>
      <c r="H171" s="208">
        <f>SUM(H159:I170)</f>
        <v>13</v>
      </c>
      <c r="I171" s="210"/>
      <c r="J171" s="208">
        <f>SUM(J159:L170)</f>
        <v>2</v>
      </c>
      <c r="K171" s="209"/>
      <c r="L171" s="210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27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17</v>
      </c>
      <c r="H210" s="94">
        <f>SUM(H198:H209)</f>
        <v>7</v>
      </c>
      <c r="I210" s="94">
        <f t="shared" si="19"/>
        <v>1</v>
      </c>
      <c r="J210" s="94">
        <f>SUM(J198:J209)</f>
        <v>0</v>
      </c>
      <c r="K210" s="118">
        <f t="shared" si="18"/>
        <v>30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13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11</v>
      </c>
      <c r="G228" s="56">
        <f>SUM(G216:G227)</f>
        <v>1</v>
      </c>
      <c r="H228" s="56">
        <f>SUM(H216:H227)</f>
        <v>1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12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19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12</v>
      </c>
      <c r="L246" s="94">
        <f t="shared" si="22"/>
        <v>1</v>
      </c>
      <c r="M246" s="56">
        <f t="shared" si="21"/>
        <v>19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15</v>
      </c>
      <c r="H4" s="140" t="s">
        <v>53</v>
      </c>
      <c r="K4" s="305">
        <f>COUNTIFS(ローデータ!B12:B1011,1,ローデータ!G12:G1011,$G$4)</f>
        <v>31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31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19</v>
      </c>
      <c r="C23" s="210"/>
      <c r="D23" s="208">
        <f>COUNTIFS(ローデータ!$B$12:$B$1011,1,ローデータ!$G$12:$G$1011,$G$4,ローデータ!$K$12:$K$1011,D21)</f>
        <v>10</v>
      </c>
      <c r="E23" s="210"/>
      <c r="F23" s="208">
        <f>COUNTIFS(ローデータ!$B$12:$B$1011,1,ローデータ!$G$12:$G$1011,$G$4,ローデータ!$K$12:$K$1011,F21)</f>
        <v>2</v>
      </c>
      <c r="G23" s="209"/>
      <c r="H23" s="210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31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4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19</v>
      </c>
      <c r="D84" s="403"/>
      <c r="E84" s="402">
        <f>SUM(E75:F83)</f>
        <v>10</v>
      </c>
      <c r="F84" s="403"/>
      <c r="G84" s="404">
        <f>SUM(G75:I83)</f>
        <v>2</v>
      </c>
      <c r="H84" s="404"/>
      <c r="I84" s="402"/>
      <c r="J84" s="105">
        <f t="shared" si="2"/>
        <v>31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3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1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9</v>
      </c>
      <c r="M101" s="102">
        <f>SUM(M92:M100)</f>
        <v>12</v>
      </c>
      <c r="N101" s="102">
        <f>SUM(N92:N100)</f>
        <v>2</v>
      </c>
      <c r="O101" s="102">
        <f>SUM(O92:O100)</f>
        <v>4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1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1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1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7</v>
      </c>
      <c r="D118" s="108">
        <f t="shared" ref="D118:E118" si="7">SUM(D109:D117)</f>
        <v>1</v>
      </c>
      <c r="E118" s="108">
        <f t="shared" si="7"/>
        <v>2</v>
      </c>
      <c r="F118" s="108">
        <f>SUM(C118:E118)</f>
        <v>10</v>
      </c>
      <c r="G118" s="77"/>
      <c r="H118" s="309" t="s">
        <v>50</v>
      </c>
      <c r="I118" s="311"/>
      <c r="J118" s="108">
        <f t="shared" ref="J118:P118" si="8">SUM(J109:J117)</f>
        <v>3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2</v>
      </c>
      <c r="O118" s="108">
        <f t="shared" si="8"/>
        <v>2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19</v>
      </c>
      <c r="G159" s="210"/>
      <c r="H159" s="208">
        <f>COUNTIFS(ローデータ!$B$12:$B$1011,1,ローデータ!$G$12:$G$1011,$G$4,ローデータ!$I$12:$I$1011,$C$14,ローデータ!$K$12:$K$1011,H157)</f>
        <v>10</v>
      </c>
      <c r="I159" s="210"/>
      <c r="J159" s="208">
        <f>COUNTIFS(ローデータ!$B$12:$B$1011,1,ローデータ!$G$12:$G$1011,$G$4,ローデータ!$I$12:$I$1011,$C$14,ローデータ!$K$12:$K$1011,J157)</f>
        <v>2</v>
      </c>
      <c r="K159" s="209"/>
      <c r="L159" s="210"/>
      <c r="M159" s="56">
        <f t="shared" ref="M159:M171" si="16">SUM(F159:L159)</f>
        <v>31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19</v>
      </c>
      <c r="G171" s="210"/>
      <c r="H171" s="208">
        <f>SUM(H159:I170)</f>
        <v>10</v>
      </c>
      <c r="I171" s="210"/>
      <c r="J171" s="208">
        <f>SUM(J159:L170)</f>
        <v>2</v>
      </c>
      <c r="K171" s="209"/>
      <c r="L171" s="210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19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9</v>
      </c>
      <c r="G210" s="94">
        <f t="shared" ref="G210:I210" si="19">SUM(G198:G209)</f>
        <v>12</v>
      </c>
      <c r="H210" s="94">
        <f>SUM(H198:H209)</f>
        <v>2</v>
      </c>
      <c r="I210" s="94">
        <f t="shared" si="19"/>
        <v>4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10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7</v>
      </c>
      <c r="G228" s="56">
        <f>SUM(G216:G227)</f>
        <v>1</v>
      </c>
      <c r="H228" s="56">
        <f>SUM(H216:H227)</f>
        <v>2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3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2</v>
      </c>
      <c r="K246" s="94">
        <f>SUM(K234:K245)</f>
        <v>2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16</v>
      </c>
      <c r="H4" s="140" t="s">
        <v>53</v>
      </c>
      <c r="K4" s="305">
        <f>COUNTIFS(ローデータ!B12:B1011,1,ローデータ!G12:G1011,$G$4)</f>
        <v>33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28</v>
      </c>
      <c r="C23" s="210"/>
      <c r="D23" s="208">
        <f>COUNTIFS(ローデータ!$B$12:$B$1011,1,ローデータ!$G$12:$G$1011,$G$4,ローデータ!$K$12:$K$1011,D21)</f>
        <v>5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21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2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6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28</v>
      </c>
      <c r="D84" s="403"/>
      <c r="E84" s="402">
        <f>SUM(E75:F83)</f>
        <v>5</v>
      </c>
      <c r="F84" s="403"/>
      <c r="G84" s="404">
        <f>SUM(G75:I83)</f>
        <v>0</v>
      </c>
      <c r="H84" s="404"/>
      <c r="I84" s="402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4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6</v>
      </c>
      <c r="M101" s="102">
        <f>SUM(M92:M100)</f>
        <v>21</v>
      </c>
      <c r="N101" s="102">
        <f>SUM(N92:N100)</f>
        <v>5</v>
      </c>
      <c r="O101" s="102">
        <f>SUM(O92:O100)</f>
        <v>1</v>
      </c>
      <c r="P101" s="102">
        <f>SUM(P92:P100)</f>
        <v>0</v>
      </c>
      <c r="Q101" s="102">
        <f t="shared" si="3"/>
        <v>33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1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4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5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2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28</v>
      </c>
      <c r="G159" s="210"/>
      <c r="H159" s="208">
        <f>COUNTIFS(ローデータ!$B$12:$B$1011,1,ローデータ!$G$12:$G$1011,$G$4,ローデータ!$I$12:$I$1011,$C$14,ローデータ!$K$12:$K$1011,H157)</f>
        <v>5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33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28</v>
      </c>
      <c r="G171" s="210"/>
      <c r="H171" s="208">
        <f>SUM(H159:I170)</f>
        <v>5</v>
      </c>
      <c r="I171" s="210"/>
      <c r="J171" s="208">
        <f>SUM(J159:L170)</f>
        <v>0</v>
      </c>
      <c r="K171" s="209"/>
      <c r="L171" s="210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28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21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33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21</v>
      </c>
      <c r="H210" s="94">
        <f>SUM(H198:H209)</f>
        <v>5</v>
      </c>
      <c r="I210" s="94">
        <f t="shared" si="19"/>
        <v>1</v>
      </c>
      <c r="J210" s="94">
        <f>SUM(J198:J209)</f>
        <v>0</v>
      </c>
      <c r="K210" s="118">
        <f t="shared" si="18"/>
        <v>33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4</v>
      </c>
      <c r="G228" s="56">
        <f>SUM(G216:G227)</f>
        <v>0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2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17</v>
      </c>
      <c r="H4" s="140" t="s">
        <v>53</v>
      </c>
      <c r="K4" s="305">
        <f>COUNTIFS(ローデータ!B12:B1011,1,ローデータ!G12:G1011,$G$4)</f>
        <v>7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7</v>
      </c>
      <c r="D16" s="56">
        <f>SUM(B16:C16)</f>
        <v>7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4</v>
      </c>
      <c r="C23" s="210"/>
      <c r="D23" s="208">
        <f>COUNTIFS(ローデータ!$B$12:$B$1011,1,ローデータ!$G$12:$G$1011,$G$4,ローデータ!$K$12:$K$1011,D21)</f>
        <v>2</v>
      </c>
      <c r="E23" s="210"/>
      <c r="F23" s="208">
        <f>COUNTIFS(ローデータ!$B$12:$B$1011,1,ローデータ!$G$12:$G$1011,$G$4,ローデータ!$K$12:$K$1011,F21)</f>
        <v>1</v>
      </c>
      <c r="G23" s="209"/>
      <c r="H23" s="210"/>
      <c r="I23" s="56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2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1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1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3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2</v>
      </c>
      <c r="F84" s="403"/>
      <c r="G84" s="404">
        <f>SUM(G75:I83)</f>
        <v>1</v>
      </c>
      <c r="H84" s="404"/>
      <c r="I84" s="402"/>
      <c r="J84" s="105">
        <f t="shared" si="2"/>
        <v>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2</v>
      </c>
      <c r="N101" s="102">
        <f>SUM(N92:N100)</f>
        <v>1</v>
      </c>
      <c r="O101" s="102">
        <f>SUM(O92:O100)</f>
        <v>1</v>
      </c>
      <c r="P101" s="102">
        <f>SUM(P92:P100)</f>
        <v>0</v>
      </c>
      <c r="Q101" s="102">
        <f t="shared" si="3"/>
        <v>4</v>
      </c>
    </row>
    <row r="102" spans="1:17" ht="14.1" customHeight="1" x14ac:dyDescent="0.15">
      <c r="A102" s="133" t="s">
        <v>50</v>
      </c>
      <c r="B102" s="134"/>
      <c r="C102" s="56">
        <f>SUM(C93:C101)</f>
        <v>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2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2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2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4</v>
      </c>
      <c r="G159" s="210"/>
      <c r="H159" s="208">
        <f>COUNTIFS(ローデータ!$B$12:$B$1011,1,ローデータ!$G$12:$G$1011,$G$4,ローデータ!$I$12:$I$1011,$C$14,ローデータ!$K$12:$K$1011,H157)</f>
        <v>2</v>
      </c>
      <c r="I159" s="210"/>
      <c r="J159" s="208">
        <f>COUNTIFS(ローデータ!$B$12:$B$1011,1,ローデータ!$G$12:$G$1011,$G$4,ローデータ!$I$12:$I$1011,$C$14,ローデータ!$K$12:$K$1011,J157)</f>
        <v>1</v>
      </c>
      <c r="K159" s="209"/>
      <c r="L159" s="210"/>
      <c r="M159" s="56">
        <f t="shared" ref="M159:M171" si="16">SUM(F159:L159)</f>
        <v>7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4</v>
      </c>
      <c r="G171" s="210"/>
      <c r="H171" s="208">
        <f>SUM(H159:I170)</f>
        <v>2</v>
      </c>
      <c r="I171" s="210"/>
      <c r="J171" s="208">
        <f>SUM(J159:L170)</f>
        <v>1</v>
      </c>
      <c r="K171" s="209"/>
      <c r="L171" s="210"/>
      <c r="M171" s="56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2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2</v>
      </c>
      <c r="H210" s="94">
        <f>SUM(H198:H209)</f>
        <v>1</v>
      </c>
      <c r="I210" s="94">
        <f t="shared" si="19"/>
        <v>1</v>
      </c>
      <c r="J210" s="94">
        <f>SUM(J198:J209)</f>
        <v>0</v>
      </c>
      <c r="K210" s="118">
        <f t="shared" si="18"/>
        <v>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2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1</v>
      </c>
      <c r="D4" s="120">
        <f>ローデータ!D4</f>
        <v>29</v>
      </c>
      <c r="E4" s="120" t="str">
        <f>ローデータ!E4</f>
        <v>水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2020-05-26T04:44:52Z</dcterms:created>
  <dcterms:modified xsi:type="dcterms:W3CDTF">2020-05-26T04:44:56Z</dcterms:modified>
</cp:coreProperties>
</file>