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K266" i="45" s="1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71" i="54" s="1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I228" i="51" s="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84" i="51" s="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28" i="61" s="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Q118" i="67" s="1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P152" i="36" s="1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Q118" i="42" s="1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P152" i="42" s="1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Q118" i="39" s="1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M246" i="42" s="1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K210" i="51" s="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Q118" i="51" s="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46" i="51" s="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I228" i="54" s="1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6" i="45" s="1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K266" i="57" s="1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M246" i="54" s="1"/>
  <c r="L246" i="54"/>
  <c r="M236" i="54"/>
  <c r="M240" i="54"/>
  <c r="M244" i="54"/>
  <c r="R18" i="57"/>
  <c r="E36" i="57"/>
  <c r="O50" i="57"/>
  <c r="G84" i="57"/>
  <c r="J84" i="57" s="1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8" i="57" s="1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K191" i="70" l="1"/>
  <c r="F118" i="67"/>
  <c r="K266" i="64"/>
  <c r="P152" i="61"/>
  <c r="H102" i="61"/>
  <c r="H136" i="54"/>
  <c r="Q118" i="54"/>
  <c r="O68" i="51"/>
  <c r="Q118" i="36"/>
  <c r="J84" i="67"/>
  <c r="M171" i="64"/>
  <c r="M171" i="61"/>
  <c r="J84" i="48"/>
  <c r="I228" i="70"/>
  <c r="Q101" i="70"/>
  <c r="H102" i="54"/>
  <c r="P152" i="51"/>
  <c r="F118" i="45"/>
  <c r="J84" i="45"/>
  <c r="K210" i="42"/>
  <c r="K210" i="36"/>
  <c r="H102" i="36"/>
  <c r="M246" i="39"/>
  <c r="M246" i="36"/>
  <c r="F118" i="64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L136" i="32" l="1"/>
  <c r="Q118" i="32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<sst xmlns="http://schemas.openxmlformats.org/spreadsheetml/2006/main" count="20532" uniqueCount="238">
  <si>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</si>
  <si>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</si>
  <si>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</si>
  <si>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</si>
  <si>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</si>
  <si>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</si>
  <si>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</si>
  <si>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</si>
  <si>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</si>
  <si>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</si>
  <si>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</si>
  <si>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</si>
  <si>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</si>
  <si>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</si>
  <si>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</si>
  <si>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</si>
  <si>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</si>
  <si>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</si>
  <si>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</si>
  <si>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</si>
  <si>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</si>
  <si>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</si>
  <si>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</si>
  <si>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</si>
  <si>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</si>
  <si>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</si>
  <si>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</si>
  <si>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</si>
  <si>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</si>
  <si>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</si>
  <si>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</si>
  <si>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</si>
  <si>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</si>
  <si>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</si>
  <si>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</si>
  <si>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</si>
  <si>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</si>
  <si>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</si>
  <si>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</si>
  <si>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</si>
  <si>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</si>
  <si>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</si>
  <si>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</si>
  <si>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</si>
  <si>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</si>
  <si>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</si>
  <si>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</si>
  <si>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</si>
  <si>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</si>
  <si>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</si>
  <si>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</si>
  <si>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</si>
  <si>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</si>
  <si>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</si>
  <si>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</si>
  <si>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</si>
  <si>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</si>
  <si>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</si>
  <si>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</si>
  <si>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</si>
  <si>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</si>
  <si>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</si>
  <si>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</si>
  <si>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</si>
  <si>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</si>
  <si>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</si>
  <si>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</si>
  <si>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</si>
  <si>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</si>
  <si>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</si>
  <si>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</si>
  <si>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</si>
  <si>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</si>
  <si>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</si>
  <si>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</si>
  <si>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</si>
  <si>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</si>
  <si>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</si>
  <si>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</si>
  <si>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</si>
  <si>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</si>
  <si>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</si>
  <si>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</si>
  <si>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</si>
  <si>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</si>
  <si>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</si>
  <si>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</si>
  <si>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</si>
  <si>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</si>
  <si>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</si>
  <si>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</si>
  <si>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</si>
  <si>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</si>
  <si>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</si>
  <si>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</si>
  <si>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</si>
  <si>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</si>
  <si>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</si>
  <si>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</si>
  <si>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</si>
  <si>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</si>
  <si>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</si>
  <si>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</si>
  <si>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</si>
  <si>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</si>
  <si>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</si>
  <si>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</si>
  <si>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</si>
  <si>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</si>
  <si>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</si>
  <si>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</si>
  <si>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</si>
  <si>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</si>
  <si>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</si>
  <si>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</si>
  <si>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</si>
  <si>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</si>
  <si>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</si>
  <si>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</si>
  <si>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</si>
  <si>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</si>
  <si>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</si>
  <si>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</si>
  <si>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</si>
  <si>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</si>
  <si>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</si>
  <si>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</si>
  <si>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</si>
  <si>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</si>
  <si>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</si>
  <si>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</si>
  <si>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</si>
  <si>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</si>
  <si>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</si>
  <si>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</si>
  <si>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</si>
  <si>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</si>
  <si>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</si>
  <si>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</si>
  <si>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</si>
  <si>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</si>
  <si>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</si>
  <si>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</si>
  <si>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</si>
  <si>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</si>
  <si>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</si>
  <si>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</si>
  <si>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</si>
  <si>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</si>
  <si>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</si>
  <si>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</si>
  <si>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</si>
  <si>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</si>
  <si>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</si>
  <si>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</si>
  <si>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</si>
  <si>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</si>
  <si>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</si>
  <si>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</si>
  <si>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</si>
  <si>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</si>
  <si>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</si>
  <si>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</si>
  <si>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</si>
  <si>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</si>
  <si>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</si>
  <si>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</si>
  <si>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</si>
  <si>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</si>
  <si>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</si>
  <si>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</si>
  <si>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</si>
  <si>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</si>
  <si>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</si>
  <si>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</si>
  <si>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</si>
  <si>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</si>
  <si>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</si>
  <si>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</si>
  <si>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</si>
  <si>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</si>
  <si>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</si>
  <si>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</si>
  <si>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</si>
  <si>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</si>
  <si>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</si>
  <si>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</si>
  <si>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</si>
  <si>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</si>
  <si>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</si>
  <si>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</si>
  <si>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</si>
  <si>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</si>
  <si>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</si>
  <si>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</si>
  <si>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</si>
  <si>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</si>
  <si>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</si>
  <si>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</si>
  <si>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</si>
  <si>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</si>
  <si>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</si>
  <si>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</si>
  <si>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</si>
  <si>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</si>
  <si>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</si>
  <si>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</si>
  <si>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</si>
  <si>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</si>
  <si>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</si>
  <si>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</si>
  <si>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</si>
  <si>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</si>
  <si>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</si>
  <si>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</si>
  <si>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</si>
  <si>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</si>
  <si>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</si>
  <si>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</si>
  <si>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</si>
  <si>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</si>
  <si>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</si>
  <si>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</si>
  <si>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</si>
  <si>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</si>
  <si>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</si>
  <si>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</si>
  <si>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</si>
  <si>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</si>
  <si>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</si>
  <si>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</si>
  <si>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</si>
  <si>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</si>
  <si>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</si>
  <si>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東住吉区</t>
    <rPh sb="0" eb="3">
      <t>ヒガシスミヨシ</t>
    </rPh>
    <rPh sb="3" eb="4">
      <t>ク</t>
    </rPh>
    <phoneticPr fontId="1"/>
  </si>
  <si>
    <t>月</t>
    <rPh sb="0" eb="1">
      <t>ゲツ</t>
    </rPh>
    <phoneticPr fontId="1"/>
  </si>
  <si>
    <t>№</t>
    <phoneticPr fontId="4"/>
  </si>
  <si>
    <t>カード類補記対応業務関係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</si>
</sst>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17" name="角丸四角形 1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1" name="角丸四角形 20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6" name="角丸四角形 25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234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1</v>
      </c>
      <c r="D4" s="172">
        <v>27</v>
      </c>
      <c r="E4" s="172" t="s">
        <v>235</v>
      </c>
    </row>
    <row r="5" spans="1:27" ht="15.95" customHeight="1" x14ac:dyDescent="0.15"/>
    <row r="6" spans="1:27" s="25" customFormat="1" ht="15.95" customHeight="1" x14ac:dyDescent="0.15">
      <c r="A6" s="173" t="s">
        <v>236</v>
      </c>
      <c r="B6" s="173" t="s">
        <v>37</v>
      </c>
      <c r="C6" s="176" t="s">
        <v>0</v>
      </c>
      <c r="D6" s="176" t="s">
        <v>1</v>
      </c>
      <c r="E6" s="176" t="s">
        <v>2</v>
      </c>
      <c r="F6" s="173" t="s">
        <v>8</v>
      </c>
      <c r="G6" s="173" t="s">
        <v>6</v>
      </c>
      <c r="H6" s="173" t="s">
        <v>9</v>
      </c>
      <c r="I6" s="200" t="s">
        <v>14</v>
      </c>
      <c r="J6" s="206"/>
      <c r="K6" s="20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4"/>
      <c r="B7" s="174"/>
      <c r="C7" s="177"/>
      <c r="D7" s="177"/>
      <c r="E7" s="177"/>
      <c r="F7" s="174"/>
      <c r="G7" s="174"/>
      <c r="H7" s="174"/>
      <c r="I7" s="201"/>
      <c r="J7" s="207"/>
      <c r="K7" s="201"/>
      <c r="L7" s="209" t="s">
        <v>45</v>
      </c>
      <c r="M7" s="209"/>
      <c r="N7" s="209"/>
      <c r="O7" s="209"/>
      <c r="P7" s="209"/>
      <c r="Q7" s="209"/>
      <c r="R7" s="209"/>
      <c r="S7" s="209" t="s">
        <v>44</v>
      </c>
      <c r="T7" s="209"/>
      <c r="U7" s="209"/>
      <c r="V7" s="209"/>
      <c r="W7" s="209"/>
      <c r="X7" s="209"/>
      <c r="Y7" s="209"/>
      <c r="Z7" s="209"/>
      <c r="AA7" s="210"/>
    </row>
    <row r="8" spans="1:27" s="25" customFormat="1" ht="15.95" customHeight="1" x14ac:dyDescent="0.15">
      <c r="A8" s="175"/>
      <c r="B8" s="175"/>
      <c r="C8" s="178"/>
      <c r="D8" s="178"/>
      <c r="E8" s="178"/>
      <c r="F8" s="175"/>
      <c r="G8" s="175"/>
      <c r="H8" s="175"/>
      <c r="I8" s="202"/>
      <c r="J8" s="208"/>
      <c r="K8" s="201"/>
      <c r="L8" s="203" t="s">
        <v>16</v>
      </c>
      <c r="M8" s="204"/>
      <c r="N8" s="204"/>
      <c r="O8" s="204"/>
      <c r="P8" s="204"/>
      <c r="Q8" s="204"/>
      <c r="R8" s="205"/>
      <c r="S8" s="203" t="s">
        <v>13</v>
      </c>
      <c r="T8" s="204"/>
      <c r="U8" s="204"/>
      <c r="V8" s="204"/>
      <c r="W8" s="204"/>
      <c r="X8" s="204"/>
      <c r="Y8" s="204"/>
      <c r="Z8" s="204"/>
      <c r="AA8" s="205"/>
    </row>
    <row r="9" spans="1:27" s="25" customFormat="1" ht="15.95" customHeight="1" x14ac:dyDescent="0.15">
      <c r="A9" s="179"/>
      <c r="B9" s="190" t="s">
        <v>38</v>
      </c>
      <c r="C9" s="187"/>
      <c r="D9" s="187"/>
      <c r="E9" s="187"/>
      <c r="F9" s="179"/>
      <c r="G9" s="184" t="s">
        <v>7</v>
      </c>
      <c r="H9" s="184" t="s">
        <v>39</v>
      </c>
      <c r="I9" s="182" t="s">
        <v>17</v>
      </c>
      <c r="J9" s="183"/>
      <c r="K9" s="201"/>
      <c r="L9" s="193" t="s">
        <v>26</v>
      </c>
      <c r="M9" s="194" t="s">
        <v>34</v>
      </c>
      <c r="N9" s="195"/>
      <c r="O9" s="195"/>
      <c r="P9" s="195"/>
      <c r="Q9" s="195"/>
      <c r="R9" s="170"/>
      <c r="S9" s="193" t="s">
        <v>27</v>
      </c>
      <c r="T9" s="194" t="s">
        <v>33</v>
      </c>
      <c r="U9" s="195"/>
      <c r="V9" s="195"/>
      <c r="W9" s="195"/>
      <c r="X9" s="195"/>
      <c r="Y9" s="195"/>
      <c r="Z9" s="195"/>
      <c r="AA9" s="196"/>
    </row>
    <row r="10" spans="1:27" s="25" customFormat="1" ht="15.95" customHeight="1" x14ac:dyDescent="0.15">
      <c r="A10" s="180"/>
      <c r="B10" s="191"/>
      <c r="C10" s="188"/>
      <c r="D10" s="188"/>
      <c r="E10" s="188"/>
      <c r="F10" s="180"/>
      <c r="G10" s="185"/>
      <c r="H10" s="185"/>
      <c r="I10" s="14"/>
      <c r="J10" s="31" t="s">
        <v>31</v>
      </c>
      <c r="K10" s="202"/>
      <c r="L10" s="193"/>
      <c r="M10" s="197"/>
      <c r="N10" s="198"/>
      <c r="O10" s="198"/>
      <c r="P10" s="198"/>
      <c r="Q10" s="198"/>
      <c r="R10" s="171"/>
      <c r="S10" s="193"/>
      <c r="T10" s="197"/>
      <c r="U10" s="198"/>
      <c r="V10" s="198"/>
      <c r="W10" s="198"/>
      <c r="X10" s="198"/>
      <c r="Y10" s="198"/>
      <c r="Z10" s="198"/>
      <c r="AA10" s="199"/>
    </row>
    <row r="11" spans="1:27" s="25" customFormat="1" ht="159.94999999999999" customHeight="1" x14ac:dyDescent="0.15">
      <c r="A11" s="181"/>
      <c r="B11" s="192"/>
      <c r="C11" s="189"/>
      <c r="D11" s="189"/>
      <c r="E11" s="189"/>
      <c r="F11" s="181"/>
      <c r="G11" s="186"/>
      <c r="H11" s="186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237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233</v>
      </c>
      <c r="D12" s="22">
        <v>1</v>
      </c>
      <c r="E12" s="22">
        <v>27</v>
      </c>
      <c r="F12" s="16" t="s">
        <v>235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/>
      <c r="S12" s="23"/>
      <c r="T12" s="5"/>
      <c r="U12" s="6"/>
      <c r="V12" s="7"/>
      <c r="W12" s="8"/>
      <c r="X12" s="7"/>
      <c r="Y12" s="7"/>
      <c r="Z12" s="12"/>
      <c r="AA12" s="19"/>
    </row>
    <row r="13" spans="1:27" s="2" customFormat="1" ht="15.95" customHeight="1" x14ac:dyDescent="0.15">
      <c r="A13" s="1">
        <v>2</v>
      </c>
      <c r="B13" s="30">
        <v>1</v>
      </c>
      <c r="C13" s="21" t="s">
        <v>233</v>
      </c>
      <c r="D13" s="22">
        <v>1</v>
      </c>
      <c r="E13" s="22">
        <v>27</v>
      </c>
      <c r="F13" s="16" t="s">
        <v>235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/>
      <c r="S13" s="23"/>
      <c r="T13" s="5"/>
      <c r="U13" s="6"/>
      <c r="V13" s="7"/>
      <c r="W13" s="8"/>
      <c r="X13" s="7"/>
      <c r="Y13" s="7"/>
      <c r="Z13" s="12"/>
      <c r="AA13" s="19"/>
    </row>
    <row r="14" spans="1:27" s="2" customFormat="1" ht="15.95" customHeight="1" x14ac:dyDescent="0.15">
      <c r="A14" s="1">
        <v>3</v>
      </c>
      <c r="B14" s="30">
        <v>1</v>
      </c>
      <c r="C14" s="21" t="s">
        <v>233</v>
      </c>
      <c r="D14" s="22">
        <v>1</v>
      </c>
      <c r="E14" s="22">
        <v>27</v>
      </c>
      <c r="F14" s="16" t="s">
        <v>235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/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21" t="s">
        <v>233</v>
      </c>
      <c r="D15" s="22">
        <v>1</v>
      </c>
      <c r="E15" s="22">
        <v>27</v>
      </c>
      <c r="F15" s="16" t="s">
        <v>235</v>
      </c>
      <c r="G15" s="23">
        <v>9</v>
      </c>
      <c r="H15" s="23">
        <v>6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/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21" t="s">
        <v>233</v>
      </c>
      <c r="D16" s="22">
        <v>1</v>
      </c>
      <c r="E16" s="22">
        <v>27</v>
      </c>
      <c r="F16" s="16" t="s">
        <v>235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/>
      <c r="S16" s="23"/>
      <c r="T16" s="5"/>
      <c r="U16" s="6"/>
      <c r="V16" s="7"/>
      <c r="W16" s="8"/>
      <c r="X16" s="7"/>
      <c r="Y16" s="7"/>
      <c r="Z16" s="12"/>
      <c r="AA16" s="19"/>
    </row>
    <row r="17" spans="1:27" s="2" customFormat="1" ht="15.95" customHeight="1" x14ac:dyDescent="0.15">
      <c r="A17" s="1">
        <v>6</v>
      </c>
      <c r="B17" s="30">
        <v>1</v>
      </c>
      <c r="C17" s="21" t="s">
        <v>233</v>
      </c>
      <c r="D17" s="22">
        <v>1</v>
      </c>
      <c r="E17" s="22">
        <v>27</v>
      </c>
      <c r="F17" s="16" t="s">
        <v>235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/>
      <c r="S17" s="23"/>
      <c r="T17" s="5"/>
      <c r="U17" s="6"/>
      <c r="V17" s="7"/>
      <c r="W17" s="8"/>
      <c r="X17" s="7"/>
      <c r="Y17" s="7"/>
      <c r="Z17" s="12"/>
      <c r="AA17" s="19"/>
    </row>
    <row r="18" spans="1:27" s="2" customFormat="1" ht="15.95" customHeight="1" x14ac:dyDescent="0.15">
      <c r="A18" s="1">
        <v>7</v>
      </c>
      <c r="B18" s="30">
        <v>1</v>
      </c>
      <c r="C18" s="21" t="s">
        <v>233</v>
      </c>
      <c r="D18" s="22">
        <v>1</v>
      </c>
      <c r="E18" s="22">
        <v>27</v>
      </c>
      <c r="F18" s="16" t="s">
        <v>235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/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21" t="s">
        <v>233</v>
      </c>
      <c r="D19" s="22">
        <v>1</v>
      </c>
      <c r="E19" s="22">
        <v>27</v>
      </c>
      <c r="F19" s="16" t="s">
        <v>235</v>
      </c>
      <c r="G19" s="23">
        <v>9</v>
      </c>
      <c r="H19" s="23">
        <v>4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1</v>
      </c>
      <c r="P19" s="8">
        <v>2</v>
      </c>
      <c r="Q19" s="7">
        <v>0</v>
      </c>
      <c r="R19" s="19"/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233</v>
      </c>
      <c r="D20" s="22">
        <v>1</v>
      </c>
      <c r="E20" s="22">
        <v>27</v>
      </c>
      <c r="F20" s="16" t="s">
        <v>235</v>
      </c>
      <c r="G20" s="23">
        <v>9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/>
      <c r="S20" s="23"/>
      <c r="T20" s="5"/>
      <c r="U20" s="6"/>
      <c r="V20" s="7"/>
      <c r="W20" s="8"/>
      <c r="X20" s="7"/>
      <c r="Y20" s="7"/>
      <c r="Z20" s="12"/>
      <c r="AA20" s="19"/>
    </row>
    <row r="21" spans="1:27" s="2" customFormat="1" ht="15.95" customHeight="1" x14ac:dyDescent="0.15">
      <c r="A21" s="1">
        <v>10</v>
      </c>
      <c r="B21" s="30">
        <v>1</v>
      </c>
      <c r="C21" s="21" t="s">
        <v>233</v>
      </c>
      <c r="D21" s="22">
        <v>1</v>
      </c>
      <c r="E21" s="22">
        <v>27</v>
      </c>
      <c r="F21" s="16" t="s">
        <v>235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2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/>
      <c r="S21" s="23"/>
      <c r="T21" s="5"/>
      <c r="U21" s="6"/>
      <c r="V21" s="7"/>
      <c r="W21" s="8"/>
      <c r="X21" s="7"/>
      <c r="Y21" s="7"/>
      <c r="Z21" s="12"/>
      <c r="AA21" s="19"/>
    </row>
    <row r="22" spans="1:27" s="2" customFormat="1" ht="15.95" customHeight="1" x14ac:dyDescent="0.15">
      <c r="A22" s="1">
        <v>11</v>
      </c>
      <c r="B22" s="30">
        <v>1</v>
      </c>
      <c r="C22" s="21" t="s">
        <v>233</v>
      </c>
      <c r="D22" s="22">
        <v>1</v>
      </c>
      <c r="E22" s="22">
        <v>27</v>
      </c>
      <c r="F22" s="16" t="s">
        <v>235</v>
      </c>
      <c r="G22" s="23">
        <v>9</v>
      </c>
      <c r="H22" s="23">
        <v>6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/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21" t="s">
        <v>233</v>
      </c>
      <c r="D23" s="22">
        <v>1</v>
      </c>
      <c r="E23" s="22">
        <v>27</v>
      </c>
      <c r="F23" s="16" t="s">
        <v>235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/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21" t="s">
        <v>233</v>
      </c>
      <c r="D24" s="22">
        <v>1</v>
      </c>
      <c r="E24" s="22">
        <v>27</v>
      </c>
      <c r="F24" s="16" t="s">
        <v>235</v>
      </c>
      <c r="G24" s="23">
        <v>9</v>
      </c>
      <c r="H24" s="23">
        <v>8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1</v>
      </c>
      <c r="P24" s="8">
        <v>0</v>
      </c>
      <c r="Q24" s="7">
        <v>0</v>
      </c>
      <c r="R24" s="19"/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21" t="s">
        <v>233</v>
      </c>
      <c r="D25" s="22">
        <v>1</v>
      </c>
      <c r="E25" s="22">
        <v>27</v>
      </c>
      <c r="F25" s="16" t="s">
        <v>235</v>
      </c>
      <c r="G25" s="23">
        <v>9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/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233</v>
      </c>
      <c r="D26" s="22">
        <v>1</v>
      </c>
      <c r="E26" s="22">
        <v>27</v>
      </c>
      <c r="F26" s="16" t="s">
        <v>235</v>
      </c>
      <c r="G26" s="23">
        <v>9</v>
      </c>
      <c r="H26" s="23">
        <v>8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/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21" t="s">
        <v>233</v>
      </c>
      <c r="D27" s="22">
        <v>1</v>
      </c>
      <c r="E27" s="22">
        <v>27</v>
      </c>
      <c r="F27" s="16" t="s">
        <v>235</v>
      </c>
      <c r="G27" s="23">
        <v>9</v>
      </c>
      <c r="H27" s="23">
        <v>5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/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1">
        <v>17</v>
      </c>
      <c r="B28" s="30">
        <v>1</v>
      </c>
      <c r="C28" s="21" t="s">
        <v>233</v>
      </c>
      <c r="D28" s="22">
        <v>1</v>
      </c>
      <c r="E28" s="22">
        <v>27</v>
      </c>
      <c r="F28" s="16" t="s">
        <v>235</v>
      </c>
      <c r="G28" s="23">
        <v>9</v>
      </c>
      <c r="H28" s="23">
        <v>8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9"/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21" t="s">
        <v>233</v>
      </c>
      <c r="D29" s="22">
        <v>1</v>
      </c>
      <c r="E29" s="22">
        <v>27</v>
      </c>
      <c r="F29" s="16" t="s">
        <v>235</v>
      </c>
      <c r="G29" s="23">
        <v>9</v>
      </c>
      <c r="H29" s="23">
        <v>6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/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1">
        <v>19</v>
      </c>
      <c r="B30" s="30">
        <v>1</v>
      </c>
      <c r="C30" s="21" t="s">
        <v>233</v>
      </c>
      <c r="D30" s="22">
        <v>1</v>
      </c>
      <c r="E30" s="22">
        <v>27</v>
      </c>
      <c r="F30" s="16" t="s">
        <v>235</v>
      </c>
      <c r="G30" s="23">
        <v>9</v>
      </c>
      <c r="H30" s="23">
        <v>4</v>
      </c>
      <c r="I30" s="16">
        <v>2</v>
      </c>
      <c r="J30" s="24"/>
      <c r="K30" s="13">
        <v>2</v>
      </c>
      <c r="L30" s="23"/>
      <c r="M30" s="5"/>
      <c r="N30" s="6"/>
      <c r="O30" s="7"/>
      <c r="P30" s="8"/>
      <c r="Q30" s="7"/>
      <c r="R30" s="19"/>
      <c r="S30" s="23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/>
    </row>
    <row r="31" spans="1:27" ht="15.95" customHeight="1" x14ac:dyDescent="0.15">
      <c r="A31" s="1">
        <v>20</v>
      </c>
      <c r="B31" s="30">
        <v>1</v>
      </c>
      <c r="C31" s="21" t="s">
        <v>233</v>
      </c>
      <c r="D31" s="22">
        <v>1</v>
      </c>
      <c r="E31" s="22">
        <v>27</v>
      </c>
      <c r="F31" s="16" t="s">
        <v>235</v>
      </c>
      <c r="G31" s="23">
        <v>9</v>
      </c>
      <c r="H31" s="23">
        <v>8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1</v>
      </c>
      <c r="P31" s="8">
        <v>0</v>
      </c>
      <c r="Q31" s="7">
        <v>0</v>
      </c>
      <c r="R31" s="19"/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21" t="s">
        <v>233</v>
      </c>
      <c r="D32" s="22">
        <v>1</v>
      </c>
      <c r="E32" s="22">
        <v>27</v>
      </c>
      <c r="F32" s="16" t="s">
        <v>235</v>
      </c>
      <c r="G32" s="23">
        <v>9</v>
      </c>
      <c r="H32" s="23">
        <v>8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/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21" t="s">
        <v>233</v>
      </c>
      <c r="D33" s="22">
        <v>1</v>
      </c>
      <c r="E33" s="22">
        <v>27</v>
      </c>
      <c r="F33" s="16" t="s">
        <v>235</v>
      </c>
      <c r="G33" s="23">
        <v>9</v>
      </c>
      <c r="H33" s="23">
        <v>7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/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21" t="s">
        <v>233</v>
      </c>
      <c r="D34" s="22">
        <v>1</v>
      </c>
      <c r="E34" s="22">
        <v>27</v>
      </c>
      <c r="F34" s="16" t="s">
        <v>235</v>
      </c>
      <c r="G34" s="23">
        <v>9</v>
      </c>
      <c r="H34" s="23">
        <v>3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/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/>
    </row>
    <row r="35" spans="1:27" ht="15.95" customHeight="1" x14ac:dyDescent="0.15">
      <c r="A35" s="1">
        <v>24</v>
      </c>
      <c r="B35" s="30">
        <v>1</v>
      </c>
      <c r="C35" s="21" t="s">
        <v>233</v>
      </c>
      <c r="D35" s="22">
        <v>1</v>
      </c>
      <c r="E35" s="22">
        <v>27</v>
      </c>
      <c r="F35" s="16" t="s">
        <v>235</v>
      </c>
      <c r="G35" s="23">
        <v>9</v>
      </c>
      <c r="H35" s="23">
        <v>5</v>
      </c>
      <c r="I35" s="16">
        <v>2</v>
      </c>
      <c r="J35" s="24"/>
      <c r="K35" s="13">
        <v>3</v>
      </c>
      <c r="L35" s="23">
        <v>2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9"/>
      <c r="S35" s="23">
        <v>2</v>
      </c>
      <c r="T35" s="5">
        <v>1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/>
    </row>
    <row r="36" spans="1:27" ht="15.95" customHeight="1" x14ac:dyDescent="0.15">
      <c r="A36" s="1">
        <v>25</v>
      </c>
      <c r="B36" s="30">
        <v>1</v>
      </c>
      <c r="C36" s="21" t="s">
        <v>233</v>
      </c>
      <c r="D36" s="22">
        <v>1</v>
      </c>
      <c r="E36" s="22">
        <v>27</v>
      </c>
      <c r="F36" s="16" t="s">
        <v>235</v>
      </c>
      <c r="G36" s="23">
        <v>9</v>
      </c>
      <c r="H36" s="23">
        <v>7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/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21" t="s">
        <v>233</v>
      </c>
      <c r="D37" s="22">
        <v>1</v>
      </c>
      <c r="E37" s="22">
        <v>27</v>
      </c>
      <c r="F37" s="16" t="s">
        <v>235</v>
      </c>
      <c r="G37" s="23">
        <v>9</v>
      </c>
      <c r="H37" s="23">
        <v>4</v>
      </c>
      <c r="I37" s="16">
        <v>2</v>
      </c>
      <c r="J37" s="24"/>
      <c r="K37" s="13">
        <v>3</v>
      </c>
      <c r="L37" s="23">
        <v>1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9"/>
      <c r="S37" s="23">
        <v>1</v>
      </c>
      <c r="T37" s="5">
        <v>0</v>
      </c>
      <c r="U37" s="6">
        <v>0</v>
      </c>
      <c r="V37" s="7">
        <v>1</v>
      </c>
      <c r="W37" s="8">
        <v>0</v>
      </c>
      <c r="X37" s="7">
        <v>0</v>
      </c>
      <c r="Y37" s="7">
        <v>0</v>
      </c>
      <c r="Z37" s="12">
        <v>0</v>
      </c>
      <c r="AA37" s="19"/>
    </row>
    <row r="38" spans="1:27" ht="15.95" customHeight="1" x14ac:dyDescent="0.15">
      <c r="A38" s="1">
        <v>27</v>
      </c>
      <c r="B38" s="30">
        <v>1</v>
      </c>
      <c r="C38" s="21" t="s">
        <v>233</v>
      </c>
      <c r="D38" s="22">
        <v>1</v>
      </c>
      <c r="E38" s="22">
        <v>27</v>
      </c>
      <c r="F38" s="16" t="s">
        <v>235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/>
      <c r="S38" s="23"/>
      <c r="T38" s="5"/>
      <c r="U38" s="6"/>
      <c r="V38" s="7"/>
      <c r="W38" s="8"/>
      <c r="X38" s="7"/>
      <c r="Y38" s="7"/>
      <c r="Z38" s="12"/>
      <c r="AA38" s="19"/>
    </row>
    <row r="39" spans="1:27" ht="15.95" customHeight="1" x14ac:dyDescent="0.15">
      <c r="A39" s="1">
        <v>28</v>
      </c>
      <c r="B39" s="30">
        <v>1</v>
      </c>
      <c r="C39" s="21" t="s">
        <v>233</v>
      </c>
      <c r="D39" s="22">
        <v>1</v>
      </c>
      <c r="E39" s="22">
        <v>27</v>
      </c>
      <c r="F39" s="16" t="s">
        <v>235</v>
      </c>
      <c r="G39" s="23">
        <v>9</v>
      </c>
      <c r="H39" s="23">
        <v>5</v>
      </c>
      <c r="I39" s="16">
        <v>2</v>
      </c>
      <c r="J39" s="24"/>
      <c r="K39" s="13">
        <v>3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/>
      <c r="S39" s="23">
        <v>1</v>
      </c>
      <c r="T39" s="5">
        <v>1</v>
      </c>
      <c r="U39" s="6">
        <v>1</v>
      </c>
      <c r="V39" s="7">
        <v>0</v>
      </c>
      <c r="W39" s="8">
        <v>0</v>
      </c>
      <c r="X39" s="7">
        <v>2</v>
      </c>
      <c r="Y39" s="7">
        <v>0</v>
      </c>
      <c r="Z39" s="12">
        <v>0</v>
      </c>
      <c r="AA39" s="19"/>
    </row>
    <row r="40" spans="1:27" ht="15.95" customHeight="1" x14ac:dyDescent="0.15">
      <c r="A40" s="1">
        <v>29</v>
      </c>
      <c r="B40" s="30">
        <v>1</v>
      </c>
      <c r="C40" s="21" t="s">
        <v>233</v>
      </c>
      <c r="D40" s="22">
        <v>1</v>
      </c>
      <c r="E40" s="22">
        <v>27</v>
      </c>
      <c r="F40" s="16" t="s">
        <v>235</v>
      </c>
      <c r="G40" s="23">
        <v>9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/>
      <c r="S40" s="23"/>
      <c r="T40" s="5"/>
      <c r="U40" s="6"/>
      <c r="V40" s="7"/>
      <c r="W40" s="8"/>
      <c r="X40" s="7"/>
      <c r="Y40" s="7"/>
      <c r="Z40" s="12"/>
      <c r="AA40" s="19"/>
    </row>
    <row r="41" spans="1:27" ht="15.95" customHeight="1" x14ac:dyDescent="0.15">
      <c r="A41" s="1">
        <v>30</v>
      </c>
      <c r="B41" s="30">
        <v>1</v>
      </c>
      <c r="C41" s="21" t="s">
        <v>233</v>
      </c>
      <c r="D41" s="22">
        <v>1</v>
      </c>
      <c r="E41" s="22">
        <v>27</v>
      </c>
      <c r="F41" s="16" t="s">
        <v>235</v>
      </c>
      <c r="G41" s="23">
        <v>9</v>
      </c>
      <c r="H41" s="23">
        <v>4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/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1">
        <v>31</v>
      </c>
      <c r="B42" s="30">
        <v>1</v>
      </c>
      <c r="C42" s="21" t="s">
        <v>233</v>
      </c>
      <c r="D42" s="22">
        <v>1</v>
      </c>
      <c r="E42" s="22">
        <v>27</v>
      </c>
      <c r="F42" s="16" t="s">
        <v>235</v>
      </c>
      <c r="G42" s="23">
        <v>9</v>
      </c>
      <c r="H42" s="23">
        <v>3</v>
      </c>
      <c r="I42" s="16">
        <v>2</v>
      </c>
      <c r="J42" s="24"/>
      <c r="K42" s="13">
        <v>3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/>
      <c r="S42" s="23">
        <v>1</v>
      </c>
      <c r="T42" s="5">
        <v>0</v>
      </c>
      <c r="U42" s="6">
        <v>1</v>
      </c>
      <c r="V42" s="7">
        <v>0</v>
      </c>
      <c r="W42" s="8">
        <v>0</v>
      </c>
      <c r="X42" s="7">
        <v>3</v>
      </c>
      <c r="Y42" s="7">
        <v>0</v>
      </c>
      <c r="Z42" s="12">
        <v>0</v>
      </c>
      <c r="AA42" s="19"/>
    </row>
    <row r="43" spans="1:27" ht="15.95" customHeight="1" x14ac:dyDescent="0.15">
      <c r="A43" s="1">
        <v>32</v>
      </c>
      <c r="B43" s="30">
        <v>1</v>
      </c>
      <c r="C43" s="21" t="s">
        <v>233</v>
      </c>
      <c r="D43" s="22">
        <v>1</v>
      </c>
      <c r="E43" s="22">
        <v>27</v>
      </c>
      <c r="F43" s="16" t="s">
        <v>235</v>
      </c>
      <c r="G43" s="23">
        <v>9</v>
      </c>
      <c r="H43" s="23">
        <v>2</v>
      </c>
      <c r="I43" s="16">
        <v>2</v>
      </c>
      <c r="J43" s="24"/>
      <c r="K43" s="13">
        <v>2</v>
      </c>
      <c r="L43" s="23"/>
      <c r="M43" s="5"/>
      <c r="N43" s="6"/>
      <c r="O43" s="7"/>
      <c r="P43" s="8"/>
      <c r="Q43" s="7"/>
      <c r="R43" s="19"/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1</v>
      </c>
      <c r="Y43" s="7">
        <v>0</v>
      </c>
      <c r="Z43" s="12">
        <v>0</v>
      </c>
      <c r="AA43" s="19"/>
    </row>
    <row r="44" spans="1:27" ht="15.95" customHeight="1" x14ac:dyDescent="0.15">
      <c r="A44" s="1">
        <v>33</v>
      </c>
      <c r="B44" s="30">
        <v>1</v>
      </c>
      <c r="C44" s="21" t="s">
        <v>233</v>
      </c>
      <c r="D44" s="22">
        <v>1</v>
      </c>
      <c r="E44" s="22">
        <v>27</v>
      </c>
      <c r="F44" s="16" t="s">
        <v>235</v>
      </c>
      <c r="G44" s="23">
        <v>9</v>
      </c>
      <c r="H44" s="23">
        <v>3</v>
      </c>
      <c r="I44" s="16">
        <v>2</v>
      </c>
      <c r="J44" s="24"/>
      <c r="K44" s="13">
        <v>2</v>
      </c>
      <c r="L44" s="23"/>
      <c r="M44" s="5"/>
      <c r="N44" s="6"/>
      <c r="O44" s="7"/>
      <c r="P44" s="8"/>
      <c r="Q44" s="7"/>
      <c r="R44" s="19"/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1</v>
      </c>
      <c r="AA44" s="19"/>
    </row>
    <row r="45" spans="1:27" ht="15.95" customHeight="1" x14ac:dyDescent="0.15">
      <c r="A45" s="1">
        <v>34</v>
      </c>
      <c r="B45" s="30">
        <v>1</v>
      </c>
      <c r="C45" s="21" t="s">
        <v>233</v>
      </c>
      <c r="D45" s="22">
        <v>1</v>
      </c>
      <c r="E45" s="22">
        <v>27</v>
      </c>
      <c r="F45" s="16" t="s">
        <v>235</v>
      </c>
      <c r="G45" s="23">
        <v>10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/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1">
        <v>35</v>
      </c>
      <c r="B46" s="30">
        <v>1</v>
      </c>
      <c r="C46" s="21" t="s">
        <v>233</v>
      </c>
      <c r="D46" s="22">
        <v>1</v>
      </c>
      <c r="E46" s="22">
        <v>27</v>
      </c>
      <c r="F46" s="16" t="s">
        <v>235</v>
      </c>
      <c r="G46" s="23">
        <v>10</v>
      </c>
      <c r="H46" s="23">
        <v>9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/>
      <c r="S46" s="23"/>
      <c r="T46" s="5"/>
      <c r="U46" s="6"/>
      <c r="V46" s="7"/>
      <c r="W46" s="8"/>
      <c r="X46" s="7"/>
      <c r="Y46" s="7"/>
      <c r="Z46" s="12"/>
      <c r="AA46" s="19"/>
    </row>
    <row r="47" spans="1:27" ht="15.95" customHeight="1" x14ac:dyDescent="0.15">
      <c r="A47" s="1">
        <v>36</v>
      </c>
      <c r="B47" s="30">
        <v>1</v>
      </c>
      <c r="C47" s="21" t="s">
        <v>233</v>
      </c>
      <c r="D47" s="22">
        <v>1</v>
      </c>
      <c r="E47" s="22">
        <v>27</v>
      </c>
      <c r="F47" s="16" t="s">
        <v>235</v>
      </c>
      <c r="G47" s="23">
        <v>10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/>
      <c r="S47" s="23"/>
      <c r="T47" s="5"/>
      <c r="U47" s="6"/>
      <c r="V47" s="7"/>
      <c r="W47" s="8"/>
      <c r="X47" s="7"/>
      <c r="Y47" s="7"/>
      <c r="Z47" s="12"/>
      <c r="AA47" s="19"/>
    </row>
    <row r="48" spans="1:27" ht="15.95" customHeight="1" x14ac:dyDescent="0.15">
      <c r="A48" s="1">
        <v>37</v>
      </c>
      <c r="B48" s="30">
        <v>1</v>
      </c>
      <c r="C48" s="21" t="s">
        <v>233</v>
      </c>
      <c r="D48" s="22">
        <v>1</v>
      </c>
      <c r="E48" s="22">
        <v>27</v>
      </c>
      <c r="F48" s="16" t="s">
        <v>235</v>
      </c>
      <c r="G48" s="23">
        <v>10</v>
      </c>
      <c r="H48" s="23">
        <v>8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/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21" t="s">
        <v>233</v>
      </c>
      <c r="D49" s="22">
        <v>1</v>
      </c>
      <c r="E49" s="22">
        <v>27</v>
      </c>
      <c r="F49" s="16" t="s">
        <v>235</v>
      </c>
      <c r="G49" s="23">
        <v>10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/>
      <c r="S49" s="23"/>
      <c r="T49" s="5"/>
      <c r="U49" s="6"/>
      <c r="V49" s="7"/>
      <c r="W49" s="8"/>
      <c r="X49" s="7"/>
      <c r="Y49" s="7"/>
      <c r="Z49" s="12"/>
      <c r="AA49" s="19"/>
    </row>
    <row r="50" spans="1:27" ht="15.95" customHeight="1" x14ac:dyDescent="0.15">
      <c r="A50" s="1">
        <v>39</v>
      </c>
      <c r="B50" s="30">
        <v>1</v>
      </c>
      <c r="C50" s="21" t="s">
        <v>233</v>
      </c>
      <c r="D50" s="22">
        <v>1</v>
      </c>
      <c r="E50" s="22">
        <v>27</v>
      </c>
      <c r="F50" s="16" t="s">
        <v>235</v>
      </c>
      <c r="G50" s="23">
        <v>10</v>
      </c>
      <c r="H50" s="23">
        <v>7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/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233</v>
      </c>
      <c r="D51" s="22">
        <v>1</v>
      </c>
      <c r="E51" s="22">
        <v>27</v>
      </c>
      <c r="F51" s="16" t="s">
        <v>235</v>
      </c>
      <c r="G51" s="23">
        <v>10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/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21" t="s">
        <v>233</v>
      </c>
      <c r="D52" s="22">
        <v>1</v>
      </c>
      <c r="E52" s="22">
        <v>27</v>
      </c>
      <c r="F52" s="16" t="s">
        <v>235</v>
      </c>
      <c r="G52" s="23">
        <v>10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/>
      <c r="S52" s="23"/>
      <c r="T52" s="5"/>
      <c r="U52" s="6"/>
      <c r="V52" s="7"/>
      <c r="W52" s="8"/>
      <c r="X52" s="7"/>
      <c r="Y52" s="7"/>
      <c r="Z52" s="12"/>
      <c r="AA52" s="19"/>
    </row>
    <row r="53" spans="1:27" ht="15.95" customHeight="1" x14ac:dyDescent="0.15">
      <c r="A53" s="1">
        <v>42</v>
      </c>
      <c r="B53" s="30">
        <v>1</v>
      </c>
      <c r="C53" s="21" t="s">
        <v>233</v>
      </c>
      <c r="D53" s="22">
        <v>1</v>
      </c>
      <c r="E53" s="22">
        <v>27</v>
      </c>
      <c r="F53" s="16" t="s">
        <v>235</v>
      </c>
      <c r="G53" s="23">
        <v>10</v>
      </c>
      <c r="H53" s="23">
        <v>9</v>
      </c>
      <c r="I53" s="16">
        <v>2</v>
      </c>
      <c r="J53" s="24"/>
      <c r="K53" s="13">
        <v>3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/>
      <c r="S53" s="23">
        <v>1</v>
      </c>
      <c r="T53" s="5">
        <v>0</v>
      </c>
      <c r="U53" s="6">
        <v>1</v>
      </c>
      <c r="V53" s="7">
        <v>0</v>
      </c>
      <c r="W53" s="8">
        <v>1</v>
      </c>
      <c r="X53" s="7">
        <v>0</v>
      </c>
      <c r="Y53" s="7">
        <v>0</v>
      </c>
      <c r="Z53" s="12">
        <v>0</v>
      </c>
      <c r="AA53" s="19"/>
    </row>
    <row r="54" spans="1:27" ht="15.95" customHeight="1" x14ac:dyDescent="0.15">
      <c r="A54" s="1">
        <v>43</v>
      </c>
      <c r="B54" s="30">
        <v>1</v>
      </c>
      <c r="C54" s="21" t="s">
        <v>233</v>
      </c>
      <c r="D54" s="22">
        <v>1</v>
      </c>
      <c r="E54" s="22">
        <v>27</v>
      </c>
      <c r="F54" s="16" t="s">
        <v>235</v>
      </c>
      <c r="G54" s="23">
        <v>10</v>
      </c>
      <c r="H54" s="23">
        <v>4</v>
      </c>
      <c r="I54" s="16">
        <v>2</v>
      </c>
      <c r="J54" s="24"/>
      <c r="K54" s="13">
        <v>2</v>
      </c>
      <c r="L54" s="23"/>
      <c r="M54" s="5"/>
      <c r="N54" s="6"/>
      <c r="O54" s="7"/>
      <c r="P54" s="8"/>
      <c r="Q54" s="7"/>
      <c r="R54" s="19"/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/>
    </row>
    <row r="55" spans="1:27" ht="15.95" customHeight="1" x14ac:dyDescent="0.15">
      <c r="A55" s="1">
        <v>44</v>
      </c>
      <c r="B55" s="30">
        <v>1</v>
      </c>
      <c r="C55" s="21" t="s">
        <v>233</v>
      </c>
      <c r="D55" s="22">
        <v>1</v>
      </c>
      <c r="E55" s="22">
        <v>27</v>
      </c>
      <c r="F55" s="16" t="s">
        <v>235</v>
      </c>
      <c r="G55" s="23">
        <v>10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/>
      <c r="S55" s="23"/>
      <c r="T55" s="5"/>
      <c r="U55" s="6"/>
      <c r="V55" s="7"/>
      <c r="W55" s="8"/>
      <c r="X55" s="7"/>
      <c r="Y55" s="7"/>
      <c r="Z55" s="12"/>
      <c r="AA55" s="19"/>
    </row>
    <row r="56" spans="1:27" ht="15.95" customHeight="1" x14ac:dyDescent="0.15">
      <c r="A56" s="1">
        <v>45</v>
      </c>
      <c r="B56" s="30">
        <v>1</v>
      </c>
      <c r="C56" s="21" t="s">
        <v>233</v>
      </c>
      <c r="D56" s="22">
        <v>1</v>
      </c>
      <c r="E56" s="22">
        <v>27</v>
      </c>
      <c r="F56" s="16" t="s">
        <v>235</v>
      </c>
      <c r="G56" s="23">
        <v>10</v>
      </c>
      <c r="H56" s="23">
        <v>8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1</v>
      </c>
      <c r="P56" s="8">
        <v>0</v>
      </c>
      <c r="Q56" s="7">
        <v>0</v>
      </c>
      <c r="R56" s="19"/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21" t="s">
        <v>233</v>
      </c>
      <c r="D57" s="22">
        <v>1</v>
      </c>
      <c r="E57" s="22">
        <v>27</v>
      </c>
      <c r="F57" s="16" t="s">
        <v>235</v>
      </c>
      <c r="G57" s="23">
        <v>10</v>
      </c>
      <c r="H57" s="23">
        <v>6</v>
      </c>
      <c r="I57" s="16">
        <v>2</v>
      </c>
      <c r="J57" s="24"/>
      <c r="K57" s="13">
        <v>1</v>
      </c>
      <c r="L57" s="23">
        <v>1</v>
      </c>
      <c r="M57" s="5">
        <v>1</v>
      </c>
      <c r="N57" s="6">
        <v>0</v>
      </c>
      <c r="O57" s="7">
        <v>0</v>
      </c>
      <c r="P57" s="8">
        <v>0</v>
      </c>
      <c r="Q57" s="7">
        <v>0</v>
      </c>
      <c r="R57" s="19"/>
      <c r="S57" s="23"/>
      <c r="T57" s="5"/>
      <c r="U57" s="6"/>
      <c r="V57" s="7"/>
      <c r="W57" s="8"/>
      <c r="X57" s="7"/>
      <c r="Y57" s="7"/>
      <c r="Z57" s="12"/>
      <c r="AA57" s="19"/>
    </row>
    <row r="58" spans="1:27" ht="15.95" customHeight="1" x14ac:dyDescent="0.15">
      <c r="A58" s="1">
        <v>47</v>
      </c>
      <c r="B58" s="30">
        <v>1</v>
      </c>
      <c r="C58" s="21" t="s">
        <v>233</v>
      </c>
      <c r="D58" s="22">
        <v>1</v>
      </c>
      <c r="E58" s="22">
        <v>27</v>
      </c>
      <c r="F58" s="16" t="s">
        <v>235</v>
      </c>
      <c r="G58" s="23">
        <v>10</v>
      </c>
      <c r="H58" s="23">
        <v>9</v>
      </c>
      <c r="I58" s="16">
        <v>2</v>
      </c>
      <c r="J58" s="24"/>
      <c r="K58" s="13">
        <v>1</v>
      </c>
      <c r="L58" s="23">
        <v>1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/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21" t="s">
        <v>233</v>
      </c>
      <c r="D59" s="22">
        <v>1</v>
      </c>
      <c r="E59" s="22">
        <v>27</v>
      </c>
      <c r="F59" s="16" t="s">
        <v>235</v>
      </c>
      <c r="G59" s="23">
        <v>10</v>
      </c>
      <c r="H59" s="23">
        <v>8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0</v>
      </c>
      <c r="O59" s="7">
        <v>1</v>
      </c>
      <c r="P59" s="8">
        <v>0</v>
      </c>
      <c r="Q59" s="7">
        <v>0</v>
      </c>
      <c r="R59" s="19"/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21" t="s">
        <v>233</v>
      </c>
      <c r="D60" s="22">
        <v>1</v>
      </c>
      <c r="E60" s="22">
        <v>27</v>
      </c>
      <c r="F60" s="16" t="s">
        <v>235</v>
      </c>
      <c r="G60" s="23">
        <v>10</v>
      </c>
      <c r="H60" s="23">
        <v>5</v>
      </c>
      <c r="I60" s="16">
        <v>2</v>
      </c>
      <c r="J60" s="24"/>
      <c r="K60" s="13">
        <v>1</v>
      </c>
      <c r="L60" s="23">
        <v>2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/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21" t="s">
        <v>233</v>
      </c>
      <c r="D61" s="22">
        <v>1</v>
      </c>
      <c r="E61" s="22">
        <v>27</v>
      </c>
      <c r="F61" s="16" t="s">
        <v>235</v>
      </c>
      <c r="G61" s="23">
        <v>10</v>
      </c>
      <c r="H61" s="23">
        <v>4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/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21" t="s">
        <v>233</v>
      </c>
      <c r="D62" s="22">
        <v>1</v>
      </c>
      <c r="E62" s="22">
        <v>27</v>
      </c>
      <c r="F62" s="16" t="s">
        <v>235</v>
      </c>
      <c r="G62" s="23">
        <v>10</v>
      </c>
      <c r="H62" s="23">
        <v>3</v>
      </c>
      <c r="I62" s="16">
        <v>2</v>
      </c>
      <c r="J62" s="24"/>
      <c r="K62" s="13">
        <v>1</v>
      </c>
      <c r="L62" s="23">
        <v>3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/>
      <c r="S62" s="23"/>
      <c r="T62" s="5"/>
      <c r="U62" s="6"/>
      <c r="V62" s="7"/>
      <c r="W62" s="8"/>
      <c r="X62" s="7"/>
      <c r="Y62" s="7"/>
      <c r="Z62" s="12"/>
      <c r="AA62" s="19"/>
    </row>
    <row r="63" spans="1:27" ht="15.95" customHeight="1" x14ac:dyDescent="0.15">
      <c r="A63" s="1">
        <v>52</v>
      </c>
      <c r="B63" s="30">
        <v>1</v>
      </c>
      <c r="C63" s="21" t="s">
        <v>233</v>
      </c>
      <c r="D63" s="22">
        <v>1</v>
      </c>
      <c r="E63" s="22">
        <v>27</v>
      </c>
      <c r="F63" s="16" t="s">
        <v>235</v>
      </c>
      <c r="G63" s="23">
        <v>10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/>
      <c r="S63" s="23"/>
      <c r="T63" s="5"/>
      <c r="U63" s="6"/>
      <c r="V63" s="7"/>
      <c r="W63" s="8"/>
      <c r="X63" s="7"/>
      <c r="Y63" s="7"/>
      <c r="Z63" s="12"/>
      <c r="AA63" s="19"/>
    </row>
    <row r="64" spans="1:27" ht="15.95" customHeight="1" x14ac:dyDescent="0.15">
      <c r="A64" s="1">
        <v>53</v>
      </c>
      <c r="B64" s="30">
        <v>1</v>
      </c>
      <c r="C64" s="21" t="s">
        <v>233</v>
      </c>
      <c r="D64" s="22">
        <v>1</v>
      </c>
      <c r="E64" s="22">
        <v>27</v>
      </c>
      <c r="F64" s="16" t="s">
        <v>235</v>
      </c>
      <c r="G64" s="23">
        <v>10</v>
      </c>
      <c r="H64" s="23">
        <v>1</v>
      </c>
      <c r="I64" s="16">
        <v>2</v>
      </c>
      <c r="J64" s="24"/>
      <c r="K64" s="13">
        <v>2</v>
      </c>
      <c r="L64" s="23"/>
      <c r="M64" s="5"/>
      <c r="N64" s="6"/>
      <c r="O64" s="7"/>
      <c r="P64" s="8"/>
      <c r="Q64" s="7"/>
      <c r="R64" s="19"/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/>
    </row>
    <row r="65" spans="1:27" ht="15.95" customHeight="1" x14ac:dyDescent="0.15">
      <c r="A65" s="1">
        <v>54</v>
      </c>
      <c r="B65" s="30">
        <v>1</v>
      </c>
      <c r="C65" s="21" t="s">
        <v>233</v>
      </c>
      <c r="D65" s="22">
        <v>1</v>
      </c>
      <c r="E65" s="22">
        <v>27</v>
      </c>
      <c r="F65" s="16" t="s">
        <v>235</v>
      </c>
      <c r="G65" s="23">
        <v>10</v>
      </c>
      <c r="H65" s="23">
        <v>2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/>
      <c r="S65" s="23"/>
      <c r="T65" s="5"/>
      <c r="U65" s="6"/>
      <c r="V65" s="7"/>
      <c r="W65" s="8"/>
      <c r="X65" s="7"/>
      <c r="Y65" s="7"/>
      <c r="Z65" s="12"/>
      <c r="AA65" s="19"/>
    </row>
    <row r="66" spans="1:27" ht="15.95" customHeight="1" x14ac:dyDescent="0.15">
      <c r="A66" s="1">
        <v>55</v>
      </c>
      <c r="B66" s="30">
        <v>1</v>
      </c>
      <c r="C66" s="21" t="s">
        <v>233</v>
      </c>
      <c r="D66" s="22">
        <v>1</v>
      </c>
      <c r="E66" s="22">
        <v>27</v>
      </c>
      <c r="F66" s="16" t="s">
        <v>235</v>
      </c>
      <c r="G66" s="23">
        <v>10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/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21" t="s">
        <v>233</v>
      </c>
      <c r="D67" s="22">
        <v>1</v>
      </c>
      <c r="E67" s="22">
        <v>27</v>
      </c>
      <c r="F67" s="16" t="s">
        <v>235</v>
      </c>
      <c r="G67" s="23">
        <v>10</v>
      </c>
      <c r="H67" s="23">
        <v>8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/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1">
        <v>57</v>
      </c>
      <c r="B68" s="30">
        <v>1</v>
      </c>
      <c r="C68" s="21" t="s">
        <v>233</v>
      </c>
      <c r="D68" s="22">
        <v>1</v>
      </c>
      <c r="E68" s="22">
        <v>27</v>
      </c>
      <c r="F68" s="16" t="s">
        <v>235</v>
      </c>
      <c r="G68" s="23">
        <v>10</v>
      </c>
      <c r="H68" s="23">
        <v>3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/>
      <c r="S68" s="23"/>
      <c r="T68" s="5"/>
      <c r="U68" s="6"/>
      <c r="V68" s="7"/>
      <c r="W68" s="8"/>
      <c r="X68" s="7"/>
      <c r="Y68" s="7"/>
      <c r="Z68" s="12"/>
      <c r="AA68" s="19"/>
    </row>
    <row r="69" spans="1:27" ht="15.95" customHeight="1" x14ac:dyDescent="0.15">
      <c r="A69" s="1">
        <v>58</v>
      </c>
      <c r="B69" s="30">
        <v>1</v>
      </c>
      <c r="C69" s="21" t="s">
        <v>233</v>
      </c>
      <c r="D69" s="22">
        <v>1</v>
      </c>
      <c r="E69" s="22">
        <v>27</v>
      </c>
      <c r="F69" s="16" t="s">
        <v>235</v>
      </c>
      <c r="G69" s="23">
        <v>10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9"/>
      <c r="S69" s="23"/>
      <c r="T69" s="5"/>
      <c r="U69" s="6"/>
      <c r="V69" s="7"/>
      <c r="W69" s="8"/>
      <c r="X69" s="7"/>
      <c r="Y69" s="7"/>
      <c r="Z69" s="12"/>
      <c r="AA69" s="19"/>
    </row>
    <row r="70" spans="1:27" ht="15.95" customHeight="1" x14ac:dyDescent="0.15">
      <c r="A70" s="1">
        <v>59</v>
      </c>
      <c r="B70" s="30">
        <v>1</v>
      </c>
      <c r="C70" s="21" t="s">
        <v>233</v>
      </c>
      <c r="D70" s="22">
        <v>1</v>
      </c>
      <c r="E70" s="22">
        <v>27</v>
      </c>
      <c r="F70" s="16" t="s">
        <v>235</v>
      </c>
      <c r="G70" s="23">
        <v>10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0</v>
      </c>
      <c r="P70" s="8">
        <v>1</v>
      </c>
      <c r="Q70" s="7">
        <v>0</v>
      </c>
      <c r="R70" s="19"/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21" t="s">
        <v>233</v>
      </c>
      <c r="D71" s="22">
        <v>1</v>
      </c>
      <c r="E71" s="22">
        <v>27</v>
      </c>
      <c r="F71" s="16" t="s">
        <v>235</v>
      </c>
      <c r="G71" s="23">
        <v>10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/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1">
        <v>61</v>
      </c>
      <c r="B72" s="30">
        <v>1</v>
      </c>
      <c r="C72" s="21" t="s">
        <v>233</v>
      </c>
      <c r="D72" s="22">
        <v>1</v>
      </c>
      <c r="E72" s="22">
        <v>27</v>
      </c>
      <c r="F72" s="16" t="s">
        <v>235</v>
      </c>
      <c r="G72" s="23">
        <v>10</v>
      </c>
      <c r="H72" s="23">
        <v>2</v>
      </c>
      <c r="I72" s="16">
        <v>2</v>
      </c>
      <c r="J72" s="24"/>
      <c r="K72" s="13">
        <v>2</v>
      </c>
      <c r="L72" s="23"/>
      <c r="M72" s="5"/>
      <c r="N72" s="6"/>
      <c r="O72" s="7"/>
      <c r="P72" s="8"/>
      <c r="Q72" s="7"/>
      <c r="R72" s="19"/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/>
    </row>
    <row r="73" spans="1:27" ht="15.95" customHeight="1" x14ac:dyDescent="0.15">
      <c r="A73" s="1">
        <v>62</v>
      </c>
      <c r="B73" s="30">
        <v>1</v>
      </c>
      <c r="C73" s="21" t="s">
        <v>233</v>
      </c>
      <c r="D73" s="22">
        <v>1</v>
      </c>
      <c r="E73" s="22">
        <v>27</v>
      </c>
      <c r="F73" s="16" t="s">
        <v>235</v>
      </c>
      <c r="G73" s="23">
        <v>10</v>
      </c>
      <c r="H73" s="23">
        <v>2</v>
      </c>
      <c r="I73" s="16">
        <v>2</v>
      </c>
      <c r="J73" s="24"/>
      <c r="K73" s="13">
        <v>2</v>
      </c>
      <c r="L73" s="23"/>
      <c r="M73" s="5"/>
      <c r="N73" s="6"/>
      <c r="O73" s="7"/>
      <c r="P73" s="8"/>
      <c r="Q73" s="7"/>
      <c r="R73" s="19"/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1</v>
      </c>
      <c r="Y73" s="7">
        <v>0</v>
      </c>
      <c r="Z73" s="12">
        <v>0</v>
      </c>
      <c r="AA73" s="19"/>
    </row>
    <row r="74" spans="1:27" ht="15.95" customHeight="1" x14ac:dyDescent="0.15">
      <c r="A74" s="1">
        <v>63</v>
      </c>
      <c r="B74" s="30">
        <v>1</v>
      </c>
      <c r="C74" s="21" t="s">
        <v>233</v>
      </c>
      <c r="D74" s="22">
        <v>1</v>
      </c>
      <c r="E74" s="22">
        <v>27</v>
      </c>
      <c r="F74" s="16" t="s">
        <v>235</v>
      </c>
      <c r="G74" s="23">
        <v>10</v>
      </c>
      <c r="H74" s="23">
        <v>2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/>
      <c r="S74" s="23">
        <v>1</v>
      </c>
      <c r="T74" s="5">
        <v>0</v>
      </c>
      <c r="U74" s="6">
        <v>0</v>
      </c>
      <c r="V74" s="7">
        <v>0</v>
      </c>
      <c r="W74" s="8">
        <v>0</v>
      </c>
      <c r="X74" s="7">
        <v>1</v>
      </c>
      <c r="Y74" s="7">
        <v>0</v>
      </c>
      <c r="Z74" s="12">
        <v>0</v>
      </c>
      <c r="AA74" s="19"/>
    </row>
    <row r="75" spans="1:27" ht="15.95" customHeight="1" x14ac:dyDescent="0.15">
      <c r="A75" s="1">
        <v>64</v>
      </c>
      <c r="B75" s="30">
        <v>1</v>
      </c>
      <c r="C75" s="21" t="s">
        <v>233</v>
      </c>
      <c r="D75" s="22">
        <v>1</v>
      </c>
      <c r="E75" s="22">
        <v>27</v>
      </c>
      <c r="F75" s="16" t="s">
        <v>235</v>
      </c>
      <c r="G75" s="23">
        <v>10</v>
      </c>
      <c r="H75" s="23">
        <v>2</v>
      </c>
      <c r="I75" s="16">
        <v>2</v>
      </c>
      <c r="J75" s="24"/>
      <c r="K75" s="13">
        <v>3</v>
      </c>
      <c r="L75" s="23">
        <v>1</v>
      </c>
      <c r="M75" s="5">
        <v>0</v>
      </c>
      <c r="N75" s="6">
        <v>2</v>
      </c>
      <c r="O75" s="7">
        <v>0</v>
      </c>
      <c r="P75" s="8">
        <v>0</v>
      </c>
      <c r="Q75" s="7">
        <v>0</v>
      </c>
      <c r="R75" s="19"/>
      <c r="S75" s="23">
        <v>1</v>
      </c>
      <c r="T75" s="5">
        <v>0</v>
      </c>
      <c r="U75" s="6">
        <v>2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/>
    </row>
    <row r="76" spans="1:27" ht="15.95" customHeight="1" x14ac:dyDescent="0.15">
      <c r="A76" s="1">
        <v>65</v>
      </c>
      <c r="B76" s="30">
        <v>1</v>
      </c>
      <c r="C76" s="21" t="s">
        <v>233</v>
      </c>
      <c r="D76" s="22">
        <v>1</v>
      </c>
      <c r="E76" s="22">
        <v>27</v>
      </c>
      <c r="F76" s="16" t="s">
        <v>235</v>
      </c>
      <c r="G76" s="23">
        <v>10</v>
      </c>
      <c r="H76" s="23">
        <v>8</v>
      </c>
      <c r="I76" s="16">
        <v>2</v>
      </c>
      <c r="J76" s="24"/>
      <c r="K76" s="13">
        <v>3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/>
      <c r="S76" s="23">
        <v>1</v>
      </c>
      <c r="T76" s="5">
        <v>0</v>
      </c>
      <c r="U76" s="6">
        <v>1</v>
      </c>
      <c r="V76" s="7">
        <v>1</v>
      </c>
      <c r="W76" s="8">
        <v>0</v>
      </c>
      <c r="X76" s="7">
        <v>1</v>
      </c>
      <c r="Y76" s="7">
        <v>1</v>
      </c>
      <c r="Z76" s="12">
        <v>0</v>
      </c>
      <c r="AA76" s="19"/>
    </row>
    <row r="77" spans="1:27" ht="15.95" customHeight="1" x14ac:dyDescent="0.15">
      <c r="A77" s="1">
        <v>66</v>
      </c>
      <c r="B77" s="30">
        <v>1</v>
      </c>
      <c r="C77" s="21" t="s">
        <v>233</v>
      </c>
      <c r="D77" s="22">
        <v>1</v>
      </c>
      <c r="E77" s="22">
        <v>27</v>
      </c>
      <c r="F77" s="16" t="s">
        <v>235</v>
      </c>
      <c r="G77" s="23">
        <v>10</v>
      </c>
      <c r="H77" s="23">
        <v>3</v>
      </c>
      <c r="I77" s="16">
        <v>2</v>
      </c>
      <c r="J77" s="24"/>
      <c r="K77" s="13">
        <v>2</v>
      </c>
      <c r="L77" s="23"/>
      <c r="M77" s="5"/>
      <c r="N77" s="6"/>
      <c r="O77" s="7"/>
      <c r="P77" s="8"/>
      <c r="Q77" s="7"/>
      <c r="R77" s="19"/>
      <c r="S77" s="23">
        <v>1</v>
      </c>
      <c r="T77" s="5">
        <v>1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/>
    </row>
    <row r="78" spans="1:27" ht="15.95" customHeight="1" x14ac:dyDescent="0.15">
      <c r="A78" s="1">
        <v>67</v>
      </c>
      <c r="B78" s="30">
        <v>1</v>
      </c>
      <c r="C78" s="21" t="s">
        <v>233</v>
      </c>
      <c r="D78" s="22">
        <v>1</v>
      </c>
      <c r="E78" s="22">
        <v>27</v>
      </c>
      <c r="F78" s="16" t="s">
        <v>235</v>
      </c>
      <c r="G78" s="23">
        <v>10</v>
      </c>
      <c r="H78" s="23">
        <v>3</v>
      </c>
      <c r="I78" s="16">
        <v>2</v>
      </c>
      <c r="J78" s="24"/>
      <c r="K78" s="13">
        <v>2</v>
      </c>
      <c r="L78" s="23"/>
      <c r="M78" s="5"/>
      <c r="N78" s="6"/>
      <c r="O78" s="7"/>
      <c r="P78" s="8"/>
      <c r="Q78" s="7"/>
      <c r="R78" s="19"/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1</v>
      </c>
      <c r="AA78" s="19"/>
    </row>
    <row r="79" spans="1:27" ht="15.95" customHeight="1" x14ac:dyDescent="0.15">
      <c r="A79" s="1">
        <v>68</v>
      </c>
      <c r="B79" s="30">
        <v>1</v>
      </c>
      <c r="C79" s="21" t="s">
        <v>233</v>
      </c>
      <c r="D79" s="22">
        <v>1</v>
      </c>
      <c r="E79" s="22">
        <v>27</v>
      </c>
      <c r="F79" s="16" t="s">
        <v>235</v>
      </c>
      <c r="G79" s="23">
        <v>10</v>
      </c>
      <c r="H79" s="23">
        <v>3</v>
      </c>
      <c r="I79" s="16">
        <v>2</v>
      </c>
      <c r="J79" s="24"/>
      <c r="K79" s="13">
        <v>2</v>
      </c>
      <c r="L79" s="23"/>
      <c r="M79" s="5"/>
      <c r="N79" s="6"/>
      <c r="O79" s="7"/>
      <c r="P79" s="8"/>
      <c r="Q79" s="7"/>
      <c r="R79" s="19"/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1</v>
      </c>
      <c r="AA79" s="19"/>
    </row>
    <row r="80" spans="1:27" ht="15.95" customHeight="1" x14ac:dyDescent="0.15">
      <c r="A80" s="1">
        <v>69</v>
      </c>
      <c r="B80" s="30">
        <v>1</v>
      </c>
      <c r="C80" s="21" t="s">
        <v>233</v>
      </c>
      <c r="D80" s="22">
        <v>1</v>
      </c>
      <c r="E80" s="22">
        <v>27</v>
      </c>
      <c r="F80" s="16" t="s">
        <v>235</v>
      </c>
      <c r="G80" s="23">
        <v>10</v>
      </c>
      <c r="H80" s="23">
        <v>4</v>
      </c>
      <c r="I80" s="16">
        <v>2</v>
      </c>
      <c r="J80" s="24"/>
      <c r="K80" s="13">
        <v>2</v>
      </c>
      <c r="L80" s="23"/>
      <c r="M80" s="5"/>
      <c r="N80" s="6"/>
      <c r="O80" s="7"/>
      <c r="P80" s="8"/>
      <c r="Q80" s="7"/>
      <c r="R80" s="19"/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1</v>
      </c>
      <c r="AA80" s="19"/>
    </row>
    <row r="81" spans="1:27" ht="15.95" customHeight="1" x14ac:dyDescent="0.15">
      <c r="A81" s="1">
        <v>70</v>
      </c>
      <c r="B81" s="30">
        <v>1</v>
      </c>
      <c r="C81" s="21" t="s">
        <v>233</v>
      </c>
      <c r="D81" s="22">
        <v>1</v>
      </c>
      <c r="E81" s="22">
        <v>27</v>
      </c>
      <c r="F81" s="16" t="s">
        <v>235</v>
      </c>
      <c r="G81" s="23">
        <v>11</v>
      </c>
      <c r="H81" s="23">
        <v>5</v>
      </c>
      <c r="I81" s="16">
        <v>2</v>
      </c>
      <c r="J81" s="24"/>
      <c r="K81" s="13">
        <v>2</v>
      </c>
      <c r="L81" s="23"/>
      <c r="M81" s="5"/>
      <c r="N81" s="6"/>
      <c r="O81" s="7"/>
      <c r="P81" s="8"/>
      <c r="Q81" s="7"/>
      <c r="R81" s="19"/>
      <c r="S81" s="23">
        <v>1</v>
      </c>
      <c r="T81" s="5">
        <v>1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/>
    </row>
    <row r="82" spans="1:27" ht="15.95" customHeight="1" x14ac:dyDescent="0.15">
      <c r="A82" s="1">
        <v>71</v>
      </c>
      <c r="B82" s="30">
        <v>1</v>
      </c>
      <c r="C82" s="21" t="s">
        <v>233</v>
      </c>
      <c r="D82" s="22">
        <v>1</v>
      </c>
      <c r="E82" s="22">
        <v>27</v>
      </c>
      <c r="F82" s="16" t="s">
        <v>235</v>
      </c>
      <c r="G82" s="23">
        <v>11</v>
      </c>
      <c r="H82" s="23">
        <v>4</v>
      </c>
      <c r="I82" s="16">
        <v>2</v>
      </c>
      <c r="J82" s="24"/>
      <c r="K82" s="13">
        <v>1</v>
      </c>
      <c r="L82" s="23">
        <v>2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/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1</v>
      </c>
      <c r="C83" s="21" t="s">
        <v>233</v>
      </c>
      <c r="D83" s="22">
        <v>1</v>
      </c>
      <c r="E83" s="22">
        <v>27</v>
      </c>
      <c r="F83" s="16" t="s">
        <v>235</v>
      </c>
      <c r="G83" s="23">
        <v>11</v>
      </c>
      <c r="H83" s="23">
        <v>7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/>
      <c r="S83" s="23"/>
      <c r="T83" s="5"/>
      <c r="U83" s="6"/>
      <c r="V83" s="7"/>
      <c r="W83" s="8"/>
      <c r="X83" s="7"/>
      <c r="Y83" s="7"/>
      <c r="Z83" s="12"/>
      <c r="AA83" s="19"/>
    </row>
    <row r="84" spans="1:27" ht="15.95" customHeight="1" x14ac:dyDescent="0.15">
      <c r="A84" s="1">
        <v>73</v>
      </c>
      <c r="B84" s="30">
        <v>1</v>
      </c>
      <c r="C84" s="21" t="s">
        <v>233</v>
      </c>
      <c r="D84" s="22">
        <v>1</v>
      </c>
      <c r="E84" s="22">
        <v>27</v>
      </c>
      <c r="F84" s="16" t="s">
        <v>235</v>
      </c>
      <c r="G84" s="23">
        <v>11</v>
      </c>
      <c r="H84" s="23">
        <v>6</v>
      </c>
      <c r="I84" s="16">
        <v>2</v>
      </c>
      <c r="J84" s="24"/>
      <c r="K84" s="13">
        <v>3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/>
      <c r="S84" s="23">
        <v>1</v>
      </c>
      <c r="T84" s="5">
        <v>0</v>
      </c>
      <c r="U84" s="6">
        <v>0</v>
      </c>
      <c r="V84" s="7">
        <v>1</v>
      </c>
      <c r="W84" s="8">
        <v>0</v>
      </c>
      <c r="X84" s="7">
        <v>0</v>
      </c>
      <c r="Y84" s="7">
        <v>0</v>
      </c>
      <c r="Z84" s="12">
        <v>0</v>
      </c>
      <c r="AA84" s="19"/>
    </row>
    <row r="85" spans="1:27" ht="15.95" customHeight="1" x14ac:dyDescent="0.15">
      <c r="A85" s="1">
        <v>74</v>
      </c>
      <c r="B85" s="30">
        <v>1</v>
      </c>
      <c r="C85" s="21" t="s">
        <v>233</v>
      </c>
      <c r="D85" s="22">
        <v>1</v>
      </c>
      <c r="E85" s="22">
        <v>27</v>
      </c>
      <c r="F85" s="16" t="s">
        <v>235</v>
      </c>
      <c r="G85" s="23">
        <v>11</v>
      </c>
      <c r="H85" s="23">
        <v>3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/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1">
        <v>75</v>
      </c>
      <c r="B86" s="30">
        <v>1</v>
      </c>
      <c r="C86" s="21" t="s">
        <v>233</v>
      </c>
      <c r="D86" s="22">
        <v>1</v>
      </c>
      <c r="E86" s="22">
        <v>27</v>
      </c>
      <c r="F86" s="16" t="s">
        <v>235</v>
      </c>
      <c r="G86" s="23">
        <v>11</v>
      </c>
      <c r="H86" s="23">
        <v>5</v>
      </c>
      <c r="I86" s="16">
        <v>2</v>
      </c>
      <c r="J86" s="24"/>
      <c r="K86" s="13">
        <v>1</v>
      </c>
      <c r="L86" s="23">
        <v>2</v>
      </c>
      <c r="M86" s="5">
        <v>1</v>
      </c>
      <c r="N86" s="6">
        <v>0</v>
      </c>
      <c r="O86" s="7">
        <v>0</v>
      </c>
      <c r="P86" s="8">
        <v>0</v>
      </c>
      <c r="Q86" s="7">
        <v>0</v>
      </c>
      <c r="R86" s="19"/>
      <c r="S86" s="23"/>
      <c r="T86" s="5"/>
      <c r="U86" s="6"/>
      <c r="V86" s="7"/>
      <c r="W86" s="8"/>
      <c r="X86" s="7"/>
      <c r="Y86" s="7"/>
      <c r="Z86" s="12"/>
      <c r="AA86" s="19"/>
    </row>
    <row r="87" spans="1:27" ht="15.95" customHeight="1" x14ac:dyDescent="0.15">
      <c r="A87" s="1">
        <v>76</v>
      </c>
      <c r="B87" s="30">
        <v>1</v>
      </c>
      <c r="C87" s="21" t="s">
        <v>233</v>
      </c>
      <c r="D87" s="22">
        <v>1</v>
      </c>
      <c r="E87" s="22">
        <v>27</v>
      </c>
      <c r="F87" s="16" t="s">
        <v>235</v>
      </c>
      <c r="G87" s="23">
        <v>11</v>
      </c>
      <c r="H87" s="23">
        <v>6</v>
      </c>
      <c r="I87" s="16">
        <v>2</v>
      </c>
      <c r="J87" s="24"/>
      <c r="K87" s="13">
        <v>1</v>
      </c>
      <c r="L87" s="23">
        <v>1</v>
      </c>
      <c r="M87" s="5">
        <v>1</v>
      </c>
      <c r="N87" s="6">
        <v>1</v>
      </c>
      <c r="O87" s="7">
        <v>0</v>
      </c>
      <c r="P87" s="8">
        <v>0</v>
      </c>
      <c r="Q87" s="7">
        <v>0</v>
      </c>
      <c r="R87" s="19"/>
      <c r="S87" s="23"/>
      <c r="T87" s="5"/>
      <c r="U87" s="6"/>
      <c r="V87" s="7"/>
      <c r="W87" s="8"/>
      <c r="X87" s="7"/>
      <c r="Y87" s="7"/>
      <c r="Z87" s="12"/>
      <c r="AA87" s="19"/>
    </row>
    <row r="88" spans="1:27" ht="15.95" customHeight="1" x14ac:dyDescent="0.15">
      <c r="A88" s="1">
        <v>77</v>
      </c>
      <c r="B88" s="30">
        <v>1</v>
      </c>
      <c r="C88" s="21" t="s">
        <v>233</v>
      </c>
      <c r="D88" s="22">
        <v>1</v>
      </c>
      <c r="E88" s="22">
        <v>27</v>
      </c>
      <c r="F88" s="16" t="s">
        <v>235</v>
      </c>
      <c r="G88" s="23">
        <v>11</v>
      </c>
      <c r="H88" s="23">
        <v>3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/>
      <c r="S88" s="23"/>
      <c r="T88" s="5"/>
      <c r="U88" s="6"/>
      <c r="V88" s="7"/>
      <c r="W88" s="8"/>
      <c r="X88" s="7"/>
      <c r="Y88" s="7"/>
      <c r="Z88" s="12"/>
      <c r="AA88" s="19"/>
    </row>
    <row r="89" spans="1:27" ht="15.95" customHeight="1" x14ac:dyDescent="0.15">
      <c r="A89" s="1">
        <v>78</v>
      </c>
      <c r="B89" s="30">
        <v>1</v>
      </c>
      <c r="C89" s="21" t="s">
        <v>233</v>
      </c>
      <c r="D89" s="22">
        <v>1</v>
      </c>
      <c r="E89" s="22">
        <v>27</v>
      </c>
      <c r="F89" s="16" t="s">
        <v>235</v>
      </c>
      <c r="G89" s="23">
        <v>11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1</v>
      </c>
      <c r="P89" s="8">
        <v>0</v>
      </c>
      <c r="Q89" s="7">
        <v>0</v>
      </c>
      <c r="R89" s="19"/>
      <c r="S89" s="23"/>
      <c r="T89" s="5"/>
      <c r="U89" s="6"/>
      <c r="V89" s="7"/>
      <c r="W89" s="8"/>
      <c r="X89" s="7"/>
      <c r="Y89" s="7"/>
      <c r="Z89" s="12"/>
      <c r="AA89" s="19"/>
    </row>
    <row r="90" spans="1:27" ht="15.95" customHeight="1" x14ac:dyDescent="0.15">
      <c r="A90" s="1">
        <v>79</v>
      </c>
      <c r="B90" s="30">
        <v>1</v>
      </c>
      <c r="C90" s="21" t="s">
        <v>233</v>
      </c>
      <c r="D90" s="22">
        <v>1</v>
      </c>
      <c r="E90" s="22">
        <v>27</v>
      </c>
      <c r="F90" s="16" t="s">
        <v>235</v>
      </c>
      <c r="G90" s="23">
        <v>11</v>
      </c>
      <c r="H90" s="23">
        <v>2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/>
      <c r="S90" s="23"/>
      <c r="T90" s="5"/>
      <c r="U90" s="6"/>
      <c r="V90" s="7"/>
      <c r="W90" s="8"/>
      <c r="X90" s="7"/>
      <c r="Y90" s="7"/>
      <c r="Z90" s="12"/>
      <c r="AA90" s="19"/>
    </row>
    <row r="91" spans="1:27" ht="15.95" customHeight="1" x14ac:dyDescent="0.15">
      <c r="A91" s="1">
        <v>80</v>
      </c>
      <c r="B91" s="30">
        <v>1</v>
      </c>
      <c r="C91" s="21" t="s">
        <v>233</v>
      </c>
      <c r="D91" s="22">
        <v>1</v>
      </c>
      <c r="E91" s="22">
        <v>27</v>
      </c>
      <c r="F91" s="16" t="s">
        <v>235</v>
      </c>
      <c r="G91" s="23">
        <v>11</v>
      </c>
      <c r="H91" s="23">
        <v>4</v>
      </c>
      <c r="I91" s="16">
        <v>2</v>
      </c>
      <c r="J91" s="24"/>
      <c r="K91" s="13">
        <v>1</v>
      </c>
      <c r="L91" s="23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9"/>
      <c r="S91" s="23"/>
      <c r="T91" s="5"/>
      <c r="U91" s="6"/>
      <c r="V91" s="7"/>
      <c r="W91" s="8"/>
      <c r="X91" s="7"/>
      <c r="Y91" s="7"/>
      <c r="Z91" s="12"/>
      <c r="AA91" s="19"/>
    </row>
    <row r="92" spans="1:27" ht="15.95" customHeight="1" x14ac:dyDescent="0.15">
      <c r="A92" s="1">
        <v>81</v>
      </c>
      <c r="B92" s="30">
        <v>1</v>
      </c>
      <c r="C92" s="21" t="s">
        <v>233</v>
      </c>
      <c r="D92" s="22">
        <v>1</v>
      </c>
      <c r="E92" s="22">
        <v>27</v>
      </c>
      <c r="F92" s="16" t="s">
        <v>235</v>
      </c>
      <c r="G92" s="23">
        <v>11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0</v>
      </c>
      <c r="P92" s="8">
        <v>1</v>
      </c>
      <c r="Q92" s="7">
        <v>0</v>
      </c>
      <c r="R92" s="19"/>
      <c r="S92" s="23"/>
      <c r="T92" s="5"/>
      <c r="U92" s="6"/>
      <c r="V92" s="7"/>
      <c r="W92" s="8"/>
      <c r="X92" s="7"/>
      <c r="Y92" s="7"/>
      <c r="Z92" s="12"/>
      <c r="AA92" s="19"/>
    </row>
    <row r="93" spans="1:27" ht="15.95" customHeight="1" x14ac:dyDescent="0.15">
      <c r="A93" s="1">
        <v>82</v>
      </c>
      <c r="B93" s="30">
        <v>1</v>
      </c>
      <c r="C93" s="21" t="s">
        <v>233</v>
      </c>
      <c r="D93" s="22">
        <v>1</v>
      </c>
      <c r="E93" s="22">
        <v>27</v>
      </c>
      <c r="F93" s="16" t="s">
        <v>235</v>
      </c>
      <c r="G93" s="23">
        <v>11</v>
      </c>
      <c r="H93" s="23">
        <v>6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/>
      <c r="S93" s="23"/>
      <c r="T93" s="5"/>
      <c r="U93" s="6"/>
      <c r="V93" s="7"/>
      <c r="W93" s="8"/>
      <c r="X93" s="7"/>
      <c r="Y93" s="7"/>
      <c r="Z93" s="12"/>
      <c r="AA93" s="19"/>
    </row>
    <row r="94" spans="1:27" ht="15.95" customHeight="1" x14ac:dyDescent="0.15">
      <c r="A94" s="1">
        <v>83</v>
      </c>
      <c r="B94" s="30">
        <v>1</v>
      </c>
      <c r="C94" s="21" t="s">
        <v>233</v>
      </c>
      <c r="D94" s="22">
        <v>1</v>
      </c>
      <c r="E94" s="22">
        <v>27</v>
      </c>
      <c r="F94" s="16" t="s">
        <v>235</v>
      </c>
      <c r="G94" s="23">
        <v>11</v>
      </c>
      <c r="H94" s="23">
        <v>5</v>
      </c>
      <c r="I94" s="16">
        <v>2</v>
      </c>
      <c r="J94" s="24"/>
      <c r="K94" s="13">
        <v>2</v>
      </c>
      <c r="L94" s="23"/>
      <c r="M94" s="5"/>
      <c r="N94" s="6"/>
      <c r="O94" s="7"/>
      <c r="P94" s="8"/>
      <c r="Q94" s="7"/>
      <c r="R94" s="19"/>
      <c r="S94" s="23">
        <v>1</v>
      </c>
      <c r="T94" s="5">
        <v>0</v>
      </c>
      <c r="U94" s="6">
        <v>0</v>
      </c>
      <c r="V94" s="7">
        <v>1</v>
      </c>
      <c r="W94" s="8">
        <v>0</v>
      </c>
      <c r="X94" s="7">
        <v>0</v>
      </c>
      <c r="Y94" s="7">
        <v>0</v>
      </c>
      <c r="Z94" s="12">
        <v>0</v>
      </c>
      <c r="AA94" s="19"/>
    </row>
    <row r="95" spans="1:27" ht="15.95" customHeight="1" x14ac:dyDescent="0.15">
      <c r="A95" s="1">
        <v>84</v>
      </c>
      <c r="B95" s="30">
        <v>1</v>
      </c>
      <c r="C95" s="21" t="s">
        <v>233</v>
      </c>
      <c r="D95" s="22">
        <v>1</v>
      </c>
      <c r="E95" s="22">
        <v>27</v>
      </c>
      <c r="F95" s="16" t="s">
        <v>235</v>
      </c>
      <c r="G95" s="23">
        <v>11</v>
      </c>
      <c r="H95" s="23">
        <v>5</v>
      </c>
      <c r="I95" s="16">
        <v>2</v>
      </c>
      <c r="J95" s="24"/>
      <c r="K95" s="13">
        <v>1</v>
      </c>
      <c r="L95" s="23">
        <v>2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/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1">
        <v>85</v>
      </c>
      <c r="B96" s="30">
        <v>1</v>
      </c>
      <c r="C96" s="21" t="s">
        <v>233</v>
      </c>
      <c r="D96" s="22">
        <v>1</v>
      </c>
      <c r="E96" s="22">
        <v>27</v>
      </c>
      <c r="F96" s="16" t="s">
        <v>235</v>
      </c>
      <c r="G96" s="23">
        <v>11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/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21" t="s">
        <v>233</v>
      </c>
      <c r="D97" s="22">
        <v>1</v>
      </c>
      <c r="E97" s="22">
        <v>27</v>
      </c>
      <c r="F97" s="16" t="s">
        <v>235</v>
      </c>
      <c r="G97" s="23">
        <v>11</v>
      </c>
      <c r="H97" s="23">
        <v>4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1</v>
      </c>
      <c r="P97" s="8">
        <v>0</v>
      </c>
      <c r="Q97" s="7">
        <v>0</v>
      </c>
      <c r="R97" s="19"/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1">
        <v>87</v>
      </c>
      <c r="B98" s="30">
        <v>1</v>
      </c>
      <c r="C98" s="21" t="s">
        <v>233</v>
      </c>
      <c r="D98" s="22">
        <v>1</v>
      </c>
      <c r="E98" s="22">
        <v>27</v>
      </c>
      <c r="F98" s="16" t="s">
        <v>235</v>
      </c>
      <c r="G98" s="23">
        <v>11</v>
      </c>
      <c r="H98" s="23">
        <v>8</v>
      </c>
      <c r="I98" s="16">
        <v>2</v>
      </c>
      <c r="J98" s="24"/>
      <c r="K98" s="13">
        <v>1</v>
      </c>
      <c r="L98" s="23">
        <v>2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9"/>
      <c r="S98" s="23"/>
      <c r="T98" s="5"/>
      <c r="U98" s="6"/>
      <c r="V98" s="7"/>
      <c r="W98" s="8"/>
      <c r="X98" s="7"/>
      <c r="Y98" s="7"/>
      <c r="Z98" s="12"/>
      <c r="AA98" s="19"/>
    </row>
    <row r="99" spans="1:27" ht="15.95" customHeight="1" x14ac:dyDescent="0.15">
      <c r="A99" s="1">
        <v>88</v>
      </c>
      <c r="B99" s="30">
        <v>1</v>
      </c>
      <c r="C99" s="21" t="s">
        <v>233</v>
      </c>
      <c r="D99" s="22">
        <v>1</v>
      </c>
      <c r="E99" s="22">
        <v>27</v>
      </c>
      <c r="F99" s="16" t="s">
        <v>235</v>
      </c>
      <c r="G99" s="23">
        <v>11</v>
      </c>
      <c r="H99" s="23">
        <v>8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0</v>
      </c>
      <c r="O99" s="7">
        <v>1</v>
      </c>
      <c r="P99" s="8">
        <v>0</v>
      </c>
      <c r="Q99" s="7">
        <v>0</v>
      </c>
      <c r="R99" s="19"/>
      <c r="S99" s="23"/>
      <c r="T99" s="5"/>
      <c r="U99" s="6"/>
      <c r="V99" s="7"/>
      <c r="W99" s="8"/>
      <c r="X99" s="7"/>
      <c r="Y99" s="7"/>
      <c r="Z99" s="12"/>
      <c r="AA99" s="19"/>
    </row>
    <row r="100" spans="1:27" ht="15.95" customHeight="1" x14ac:dyDescent="0.15">
      <c r="A100" s="1">
        <v>89</v>
      </c>
      <c r="B100" s="30">
        <v>1</v>
      </c>
      <c r="C100" s="21" t="s">
        <v>233</v>
      </c>
      <c r="D100" s="22">
        <v>1</v>
      </c>
      <c r="E100" s="22">
        <v>27</v>
      </c>
      <c r="F100" s="16" t="s">
        <v>235</v>
      </c>
      <c r="G100" s="23">
        <v>11</v>
      </c>
      <c r="H100" s="23">
        <v>8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/>
      <c r="S100" s="23"/>
      <c r="T100" s="5"/>
      <c r="U100" s="6"/>
      <c r="V100" s="7"/>
      <c r="W100" s="8"/>
      <c r="X100" s="7"/>
      <c r="Y100" s="7"/>
      <c r="Z100" s="12"/>
      <c r="AA100" s="19"/>
    </row>
    <row r="101" spans="1:27" ht="15.95" customHeight="1" x14ac:dyDescent="0.15">
      <c r="A101" s="1">
        <v>90</v>
      </c>
      <c r="B101" s="30">
        <v>1</v>
      </c>
      <c r="C101" s="21" t="s">
        <v>233</v>
      </c>
      <c r="D101" s="22">
        <v>1</v>
      </c>
      <c r="E101" s="22">
        <v>27</v>
      </c>
      <c r="F101" s="16" t="s">
        <v>235</v>
      </c>
      <c r="G101" s="23">
        <v>11</v>
      </c>
      <c r="H101" s="23">
        <v>5</v>
      </c>
      <c r="I101" s="16">
        <v>2</v>
      </c>
      <c r="J101" s="24"/>
      <c r="K101" s="13">
        <v>1</v>
      </c>
      <c r="L101" s="23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9"/>
      <c r="S101" s="23"/>
      <c r="T101" s="5"/>
      <c r="U101" s="6"/>
      <c r="V101" s="7"/>
      <c r="W101" s="8"/>
      <c r="X101" s="7"/>
      <c r="Y101" s="7"/>
      <c r="Z101" s="12"/>
      <c r="AA101" s="19"/>
    </row>
    <row r="102" spans="1:27" ht="15.95" customHeight="1" x14ac:dyDescent="0.15">
      <c r="A102" s="1">
        <v>91</v>
      </c>
      <c r="B102" s="30">
        <v>1</v>
      </c>
      <c r="C102" s="21" t="s">
        <v>233</v>
      </c>
      <c r="D102" s="22">
        <v>1</v>
      </c>
      <c r="E102" s="22">
        <v>27</v>
      </c>
      <c r="F102" s="16" t="s">
        <v>235</v>
      </c>
      <c r="G102" s="23">
        <v>11</v>
      </c>
      <c r="H102" s="23">
        <v>4</v>
      </c>
      <c r="I102" s="16">
        <v>2</v>
      </c>
      <c r="J102" s="24"/>
      <c r="K102" s="13">
        <v>1</v>
      </c>
      <c r="L102" s="23">
        <v>2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9"/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21" t="s">
        <v>233</v>
      </c>
      <c r="D103" s="22">
        <v>1</v>
      </c>
      <c r="E103" s="22">
        <v>27</v>
      </c>
      <c r="F103" s="16" t="s">
        <v>235</v>
      </c>
      <c r="G103" s="23">
        <v>11</v>
      </c>
      <c r="H103" s="23">
        <v>1</v>
      </c>
      <c r="I103" s="16">
        <v>2</v>
      </c>
      <c r="J103" s="24"/>
      <c r="K103" s="13">
        <v>3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/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/>
    </row>
    <row r="104" spans="1:27" ht="15.95" customHeight="1" x14ac:dyDescent="0.15">
      <c r="A104" s="1">
        <v>93</v>
      </c>
      <c r="B104" s="30">
        <v>1</v>
      </c>
      <c r="C104" s="21" t="s">
        <v>233</v>
      </c>
      <c r="D104" s="22">
        <v>1</v>
      </c>
      <c r="E104" s="22">
        <v>27</v>
      </c>
      <c r="F104" s="16" t="s">
        <v>235</v>
      </c>
      <c r="G104" s="23">
        <v>11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/>
      <c r="S104" s="23"/>
      <c r="T104" s="5"/>
      <c r="U104" s="6"/>
      <c r="V104" s="7"/>
      <c r="W104" s="8"/>
      <c r="X104" s="7"/>
      <c r="Y104" s="7"/>
      <c r="Z104" s="12"/>
      <c r="AA104" s="19"/>
    </row>
    <row r="105" spans="1:27" ht="15.95" customHeight="1" x14ac:dyDescent="0.15">
      <c r="A105" s="1">
        <v>94</v>
      </c>
      <c r="B105" s="30">
        <v>1</v>
      </c>
      <c r="C105" s="21" t="s">
        <v>233</v>
      </c>
      <c r="D105" s="22">
        <v>1</v>
      </c>
      <c r="E105" s="22">
        <v>27</v>
      </c>
      <c r="F105" s="16" t="s">
        <v>235</v>
      </c>
      <c r="G105" s="23">
        <v>11</v>
      </c>
      <c r="H105" s="23">
        <v>6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/>
      <c r="S105" s="23"/>
      <c r="T105" s="5"/>
      <c r="U105" s="6"/>
      <c r="V105" s="7"/>
      <c r="W105" s="8"/>
      <c r="X105" s="7"/>
      <c r="Y105" s="7"/>
      <c r="Z105" s="12"/>
      <c r="AA105" s="19"/>
    </row>
    <row r="106" spans="1:27" ht="15.95" customHeight="1" x14ac:dyDescent="0.15">
      <c r="A106" s="1">
        <v>95</v>
      </c>
      <c r="B106" s="30">
        <v>1</v>
      </c>
      <c r="C106" s="21" t="s">
        <v>233</v>
      </c>
      <c r="D106" s="22">
        <v>1</v>
      </c>
      <c r="E106" s="22">
        <v>27</v>
      </c>
      <c r="F106" s="16" t="s">
        <v>235</v>
      </c>
      <c r="G106" s="23">
        <v>11</v>
      </c>
      <c r="H106" s="23">
        <v>5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/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21" t="s">
        <v>233</v>
      </c>
      <c r="D107" s="22">
        <v>1</v>
      </c>
      <c r="E107" s="22">
        <v>27</v>
      </c>
      <c r="F107" s="16" t="s">
        <v>235</v>
      </c>
      <c r="G107" s="23">
        <v>11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/>
      <c r="S107" s="23"/>
      <c r="T107" s="5"/>
      <c r="U107" s="6"/>
      <c r="V107" s="7"/>
      <c r="W107" s="8"/>
      <c r="X107" s="7"/>
      <c r="Y107" s="7"/>
      <c r="Z107" s="12"/>
      <c r="AA107" s="19"/>
    </row>
    <row r="108" spans="1:27" ht="15.95" customHeight="1" x14ac:dyDescent="0.15">
      <c r="A108" s="1">
        <v>97</v>
      </c>
      <c r="B108" s="30">
        <v>1</v>
      </c>
      <c r="C108" s="21" t="s">
        <v>233</v>
      </c>
      <c r="D108" s="22">
        <v>1</v>
      </c>
      <c r="E108" s="22">
        <v>27</v>
      </c>
      <c r="F108" s="16" t="s">
        <v>235</v>
      </c>
      <c r="G108" s="23">
        <v>11</v>
      </c>
      <c r="H108" s="23">
        <v>5</v>
      </c>
      <c r="I108" s="16">
        <v>2</v>
      </c>
      <c r="J108" s="24"/>
      <c r="K108" s="13">
        <v>1</v>
      </c>
      <c r="L108" s="23">
        <v>2</v>
      </c>
      <c r="M108" s="5">
        <v>0</v>
      </c>
      <c r="N108" s="6">
        <v>0</v>
      </c>
      <c r="O108" s="7">
        <v>0</v>
      </c>
      <c r="P108" s="8">
        <v>3</v>
      </c>
      <c r="Q108" s="7">
        <v>0</v>
      </c>
      <c r="R108" s="19"/>
      <c r="S108" s="23"/>
      <c r="T108" s="5"/>
      <c r="U108" s="6"/>
      <c r="V108" s="7"/>
      <c r="W108" s="8"/>
      <c r="X108" s="7"/>
      <c r="Y108" s="7"/>
      <c r="Z108" s="12"/>
      <c r="AA108" s="19"/>
    </row>
    <row r="109" spans="1:27" ht="15.95" customHeight="1" x14ac:dyDescent="0.15">
      <c r="A109" s="1">
        <v>98</v>
      </c>
      <c r="B109" s="30">
        <v>1</v>
      </c>
      <c r="C109" s="21" t="s">
        <v>233</v>
      </c>
      <c r="D109" s="22">
        <v>1</v>
      </c>
      <c r="E109" s="22">
        <v>27</v>
      </c>
      <c r="F109" s="16" t="s">
        <v>235</v>
      </c>
      <c r="G109" s="23">
        <v>11</v>
      </c>
      <c r="H109" s="23">
        <v>6</v>
      </c>
      <c r="I109" s="16">
        <v>2</v>
      </c>
      <c r="J109" s="24"/>
      <c r="K109" s="13">
        <v>1</v>
      </c>
      <c r="L109" s="23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/>
      <c r="S109" s="23"/>
      <c r="T109" s="5"/>
      <c r="U109" s="6"/>
      <c r="V109" s="7"/>
      <c r="W109" s="8"/>
      <c r="X109" s="7"/>
      <c r="Y109" s="7"/>
      <c r="Z109" s="12"/>
      <c r="AA109" s="19"/>
    </row>
    <row r="110" spans="1:27" ht="15.95" customHeight="1" x14ac:dyDescent="0.15">
      <c r="A110" s="1">
        <v>99</v>
      </c>
      <c r="B110" s="30">
        <v>1</v>
      </c>
      <c r="C110" s="21" t="s">
        <v>233</v>
      </c>
      <c r="D110" s="22">
        <v>1</v>
      </c>
      <c r="E110" s="22">
        <v>27</v>
      </c>
      <c r="F110" s="16" t="s">
        <v>235</v>
      </c>
      <c r="G110" s="23">
        <v>11</v>
      </c>
      <c r="H110" s="23">
        <v>4</v>
      </c>
      <c r="I110" s="16">
        <v>2</v>
      </c>
      <c r="J110" s="24"/>
      <c r="K110" s="13">
        <v>3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/>
      <c r="S110" s="23">
        <v>1</v>
      </c>
      <c r="T110" s="5">
        <v>1</v>
      </c>
      <c r="U110" s="6">
        <v>1</v>
      </c>
      <c r="V110" s="7">
        <v>1</v>
      </c>
      <c r="W110" s="8">
        <v>0</v>
      </c>
      <c r="X110" s="7">
        <v>1</v>
      </c>
      <c r="Y110" s="7">
        <v>0</v>
      </c>
      <c r="Z110" s="12">
        <v>0</v>
      </c>
      <c r="AA110" s="19"/>
    </row>
    <row r="111" spans="1:27" ht="15.95" customHeight="1" x14ac:dyDescent="0.15">
      <c r="A111" s="1">
        <v>100</v>
      </c>
      <c r="B111" s="30">
        <v>1</v>
      </c>
      <c r="C111" s="21" t="s">
        <v>233</v>
      </c>
      <c r="D111" s="22">
        <v>1</v>
      </c>
      <c r="E111" s="22">
        <v>27</v>
      </c>
      <c r="F111" s="16" t="s">
        <v>235</v>
      </c>
      <c r="G111" s="23">
        <v>11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/>
      <c r="S111" s="23"/>
      <c r="T111" s="5"/>
      <c r="U111" s="6"/>
      <c r="V111" s="7"/>
      <c r="W111" s="8"/>
      <c r="X111" s="7"/>
      <c r="Y111" s="7"/>
      <c r="Z111" s="12"/>
      <c r="AA111" s="19"/>
    </row>
    <row r="112" spans="1:27" ht="15.95" customHeight="1" x14ac:dyDescent="0.15">
      <c r="A112" s="1">
        <v>101</v>
      </c>
      <c r="B112" s="30">
        <v>1</v>
      </c>
      <c r="C112" s="21" t="s">
        <v>233</v>
      </c>
      <c r="D112" s="22">
        <v>1</v>
      </c>
      <c r="E112" s="22">
        <v>27</v>
      </c>
      <c r="F112" s="16" t="s">
        <v>235</v>
      </c>
      <c r="G112" s="23">
        <v>11</v>
      </c>
      <c r="H112" s="23">
        <v>2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/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21" t="s">
        <v>233</v>
      </c>
      <c r="D113" s="22">
        <v>1</v>
      </c>
      <c r="E113" s="22">
        <v>27</v>
      </c>
      <c r="F113" s="16" t="s">
        <v>235</v>
      </c>
      <c r="G113" s="23">
        <v>11</v>
      </c>
      <c r="H113" s="23">
        <v>2</v>
      </c>
      <c r="I113" s="16">
        <v>2</v>
      </c>
      <c r="J113" s="24"/>
      <c r="K113" s="13">
        <v>2</v>
      </c>
      <c r="L113" s="23"/>
      <c r="M113" s="5"/>
      <c r="N113" s="6"/>
      <c r="O113" s="7"/>
      <c r="P113" s="8"/>
      <c r="Q113" s="7"/>
      <c r="R113" s="19"/>
      <c r="S113" s="23">
        <v>1</v>
      </c>
      <c r="T113" s="5">
        <v>1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/>
    </row>
    <row r="114" spans="1:27" ht="15.95" customHeight="1" x14ac:dyDescent="0.15">
      <c r="A114" s="1">
        <v>103</v>
      </c>
      <c r="B114" s="30">
        <v>1</v>
      </c>
      <c r="C114" s="21" t="s">
        <v>233</v>
      </c>
      <c r="D114" s="22">
        <v>1</v>
      </c>
      <c r="E114" s="22">
        <v>27</v>
      </c>
      <c r="F114" s="16" t="s">
        <v>235</v>
      </c>
      <c r="G114" s="23">
        <v>11</v>
      </c>
      <c r="H114" s="23">
        <v>2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/>
      <c r="S114" s="23"/>
      <c r="T114" s="5"/>
      <c r="U114" s="6"/>
      <c r="V114" s="7"/>
      <c r="W114" s="8"/>
      <c r="X114" s="7"/>
      <c r="Y114" s="7"/>
      <c r="Z114" s="12"/>
      <c r="AA114" s="19"/>
    </row>
    <row r="115" spans="1:27" ht="15.95" customHeight="1" x14ac:dyDescent="0.15">
      <c r="A115" s="1">
        <v>104</v>
      </c>
      <c r="B115" s="30">
        <v>1</v>
      </c>
      <c r="C115" s="21" t="s">
        <v>233</v>
      </c>
      <c r="D115" s="22">
        <v>1</v>
      </c>
      <c r="E115" s="22">
        <v>27</v>
      </c>
      <c r="F115" s="16" t="s">
        <v>235</v>
      </c>
      <c r="G115" s="23">
        <v>11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/>
      <c r="S115" s="23"/>
      <c r="T115" s="5"/>
      <c r="U115" s="6"/>
      <c r="V115" s="7"/>
      <c r="W115" s="8"/>
      <c r="X115" s="7"/>
      <c r="Y115" s="7"/>
      <c r="Z115" s="12"/>
      <c r="AA115" s="19"/>
    </row>
    <row r="116" spans="1:27" ht="15.95" customHeight="1" x14ac:dyDescent="0.15">
      <c r="A116" s="1">
        <v>105</v>
      </c>
      <c r="B116" s="30">
        <v>1</v>
      </c>
      <c r="C116" s="21" t="s">
        <v>233</v>
      </c>
      <c r="D116" s="22">
        <v>1</v>
      </c>
      <c r="E116" s="22">
        <v>27</v>
      </c>
      <c r="F116" s="16" t="s">
        <v>235</v>
      </c>
      <c r="G116" s="23">
        <v>11</v>
      </c>
      <c r="H116" s="23">
        <v>4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0</v>
      </c>
      <c r="P116" s="8">
        <v>1</v>
      </c>
      <c r="Q116" s="7">
        <v>0</v>
      </c>
      <c r="R116" s="19"/>
      <c r="S116" s="23"/>
      <c r="T116" s="5"/>
      <c r="U116" s="6"/>
      <c r="V116" s="7"/>
      <c r="W116" s="8"/>
      <c r="X116" s="7"/>
      <c r="Y116" s="7"/>
      <c r="Z116" s="12"/>
      <c r="AA116" s="19"/>
    </row>
    <row r="117" spans="1:27" ht="15.95" customHeight="1" x14ac:dyDescent="0.15">
      <c r="A117" s="1">
        <v>106</v>
      </c>
      <c r="B117" s="30">
        <v>1</v>
      </c>
      <c r="C117" s="21" t="s">
        <v>233</v>
      </c>
      <c r="D117" s="22">
        <v>1</v>
      </c>
      <c r="E117" s="22">
        <v>27</v>
      </c>
      <c r="F117" s="16" t="s">
        <v>235</v>
      </c>
      <c r="G117" s="23">
        <v>11</v>
      </c>
      <c r="H117" s="23">
        <v>4</v>
      </c>
      <c r="I117" s="16">
        <v>2</v>
      </c>
      <c r="J117" s="24"/>
      <c r="K117" s="13">
        <v>2</v>
      </c>
      <c r="L117" s="23"/>
      <c r="M117" s="5"/>
      <c r="N117" s="6"/>
      <c r="O117" s="7"/>
      <c r="P117" s="8"/>
      <c r="Q117" s="7"/>
      <c r="R117" s="19"/>
      <c r="S117" s="23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2">
        <v>0</v>
      </c>
      <c r="AA117" s="19"/>
    </row>
    <row r="118" spans="1:27" ht="15.95" customHeight="1" x14ac:dyDescent="0.15">
      <c r="A118" s="1">
        <v>107</v>
      </c>
      <c r="B118" s="30">
        <v>1</v>
      </c>
      <c r="C118" s="21" t="s">
        <v>233</v>
      </c>
      <c r="D118" s="22">
        <v>1</v>
      </c>
      <c r="E118" s="22">
        <v>27</v>
      </c>
      <c r="F118" s="16" t="s">
        <v>235</v>
      </c>
      <c r="G118" s="23">
        <v>11</v>
      </c>
      <c r="H118" s="23">
        <v>8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/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>
        <v>1</v>
      </c>
      <c r="C119" s="21" t="s">
        <v>233</v>
      </c>
      <c r="D119" s="22">
        <v>1</v>
      </c>
      <c r="E119" s="22">
        <v>27</v>
      </c>
      <c r="F119" s="16" t="s">
        <v>235</v>
      </c>
      <c r="G119" s="23">
        <v>11</v>
      </c>
      <c r="H119" s="23">
        <v>4</v>
      </c>
      <c r="I119" s="16">
        <v>2</v>
      </c>
      <c r="J119" s="24"/>
      <c r="K119" s="13">
        <v>2</v>
      </c>
      <c r="L119" s="23"/>
      <c r="M119" s="5"/>
      <c r="N119" s="6"/>
      <c r="O119" s="7"/>
      <c r="P119" s="8"/>
      <c r="Q119" s="7"/>
      <c r="R119" s="19"/>
      <c r="S119" s="23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1</v>
      </c>
      <c r="AA119" s="19"/>
    </row>
    <row r="120" spans="1:27" ht="15.95" customHeight="1" x14ac:dyDescent="0.15">
      <c r="A120" s="1">
        <v>109</v>
      </c>
      <c r="B120" s="30">
        <v>1</v>
      </c>
      <c r="C120" s="21" t="s">
        <v>233</v>
      </c>
      <c r="D120" s="22">
        <v>1</v>
      </c>
      <c r="E120" s="22">
        <v>27</v>
      </c>
      <c r="F120" s="16" t="s">
        <v>235</v>
      </c>
      <c r="G120" s="23">
        <v>12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1</v>
      </c>
      <c r="N120" s="6">
        <v>1</v>
      </c>
      <c r="O120" s="7">
        <v>0</v>
      </c>
      <c r="P120" s="8">
        <v>0</v>
      </c>
      <c r="Q120" s="7">
        <v>0</v>
      </c>
      <c r="R120" s="19"/>
      <c r="S120" s="23"/>
      <c r="T120" s="5"/>
      <c r="U120" s="6"/>
      <c r="V120" s="7"/>
      <c r="W120" s="8"/>
      <c r="X120" s="7"/>
      <c r="Y120" s="7"/>
      <c r="Z120" s="12"/>
      <c r="AA120" s="19"/>
    </row>
    <row r="121" spans="1:27" ht="15.95" customHeight="1" x14ac:dyDescent="0.15">
      <c r="A121" s="1">
        <v>110</v>
      </c>
      <c r="B121" s="30">
        <v>1</v>
      </c>
      <c r="C121" s="21" t="s">
        <v>233</v>
      </c>
      <c r="D121" s="22">
        <v>1</v>
      </c>
      <c r="E121" s="22">
        <v>27</v>
      </c>
      <c r="F121" s="16" t="s">
        <v>235</v>
      </c>
      <c r="G121" s="23">
        <v>12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/>
      <c r="S121" s="23"/>
      <c r="T121" s="5"/>
      <c r="U121" s="6"/>
      <c r="V121" s="7"/>
      <c r="W121" s="8"/>
      <c r="X121" s="7"/>
      <c r="Y121" s="7"/>
      <c r="Z121" s="12"/>
      <c r="AA121" s="19"/>
    </row>
    <row r="122" spans="1:27" ht="15.95" customHeight="1" x14ac:dyDescent="0.15">
      <c r="A122" s="1">
        <v>111</v>
      </c>
      <c r="B122" s="30">
        <v>1</v>
      </c>
      <c r="C122" s="21" t="s">
        <v>233</v>
      </c>
      <c r="D122" s="22">
        <v>1</v>
      </c>
      <c r="E122" s="22">
        <v>27</v>
      </c>
      <c r="F122" s="16" t="s">
        <v>235</v>
      </c>
      <c r="G122" s="23">
        <v>12</v>
      </c>
      <c r="H122" s="23">
        <v>8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0</v>
      </c>
      <c r="P122" s="8">
        <v>1</v>
      </c>
      <c r="Q122" s="7">
        <v>0</v>
      </c>
      <c r="R122" s="19"/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21" t="s">
        <v>233</v>
      </c>
      <c r="D123" s="22">
        <v>1</v>
      </c>
      <c r="E123" s="22">
        <v>27</v>
      </c>
      <c r="F123" s="16" t="s">
        <v>235</v>
      </c>
      <c r="G123" s="23">
        <v>12</v>
      </c>
      <c r="H123" s="23">
        <v>7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/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>
        <v>1</v>
      </c>
      <c r="C124" s="21" t="s">
        <v>233</v>
      </c>
      <c r="D124" s="22">
        <v>1</v>
      </c>
      <c r="E124" s="22">
        <v>27</v>
      </c>
      <c r="F124" s="16" t="s">
        <v>235</v>
      </c>
      <c r="G124" s="23">
        <v>12</v>
      </c>
      <c r="H124" s="23">
        <v>2</v>
      </c>
      <c r="I124" s="16">
        <v>2</v>
      </c>
      <c r="J124" s="24"/>
      <c r="K124" s="13">
        <v>1</v>
      </c>
      <c r="L124" s="23">
        <v>1</v>
      </c>
      <c r="M124" s="5">
        <v>1</v>
      </c>
      <c r="N124" s="6">
        <v>1</v>
      </c>
      <c r="O124" s="7">
        <v>0</v>
      </c>
      <c r="P124" s="8">
        <v>0</v>
      </c>
      <c r="Q124" s="7">
        <v>0</v>
      </c>
      <c r="R124" s="19"/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>
        <v>1</v>
      </c>
      <c r="C125" s="21" t="s">
        <v>233</v>
      </c>
      <c r="D125" s="22">
        <v>1</v>
      </c>
      <c r="E125" s="22">
        <v>27</v>
      </c>
      <c r="F125" s="16" t="s">
        <v>235</v>
      </c>
      <c r="G125" s="23">
        <v>12</v>
      </c>
      <c r="H125" s="23">
        <v>5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/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>
        <v>1</v>
      </c>
      <c r="C126" s="21" t="s">
        <v>233</v>
      </c>
      <c r="D126" s="22">
        <v>1</v>
      </c>
      <c r="E126" s="22">
        <v>27</v>
      </c>
      <c r="F126" s="16" t="s">
        <v>235</v>
      </c>
      <c r="G126" s="23">
        <v>12</v>
      </c>
      <c r="H126" s="23">
        <v>3</v>
      </c>
      <c r="I126" s="16">
        <v>2</v>
      </c>
      <c r="J126" s="24"/>
      <c r="K126" s="13">
        <v>2</v>
      </c>
      <c r="L126" s="23"/>
      <c r="M126" s="5"/>
      <c r="N126" s="6"/>
      <c r="O126" s="7"/>
      <c r="P126" s="8"/>
      <c r="Q126" s="7"/>
      <c r="R126" s="19"/>
      <c r="S126" s="23">
        <v>1</v>
      </c>
      <c r="T126" s="5">
        <v>1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/>
    </row>
    <row r="127" spans="1:27" ht="15.95" customHeight="1" x14ac:dyDescent="0.15">
      <c r="A127" s="1">
        <v>116</v>
      </c>
      <c r="B127" s="30">
        <v>1</v>
      </c>
      <c r="C127" s="21" t="s">
        <v>233</v>
      </c>
      <c r="D127" s="22">
        <v>1</v>
      </c>
      <c r="E127" s="22">
        <v>27</v>
      </c>
      <c r="F127" s="16" t="s">
        <v>235</v>
      </c>
      <c r="G127" s="23">
        <v>12</v>
      </c>
      <c r="H127" s="23">
        <v>3</v>
      </c>
      <c r="I127" s="16">
        <v>2</v>
      </c>
      <c r="J127" s="24"/>
      <c r="K127" s="13">
        <v>1</v>
      </c>
      <c r="L127" s="23">
        <v>2</v>
      </c>
      <c r="M127" s="5">
        <v>0</v>
      </c>
      <c r="N127" s="6">
        <v>1</v>
      </c>
      <c r="O127" s="7">
        <v>3</v>
      </c>
      <c r="P127" s="8">
        <v>0</v>
      </c>
      <c r="Q127" s="7">
        <v>0</v>
      </c>
      <c r="R127" s="19"/>
      <c r="S127" s="23"/>
      <c r="T127" s="5"/>
      <c r="U127" s="6"/>
      <c r="V127" s="7"/>
      <c r="W127" s="8"/>
      <c r="X127" s="7"/>
      <c r="Y127" s="7"/>
      <c r="Z127" s="12"/>
      <c r="AA127" s="19"/>
    </row>
    <row r="128" spans="1:27" ht="15.95" customHeight="1" x14ac:dyDescent="0.15">
      <c r="A128" s="1">
        <v>117</v>
      </c>
      <c r="B128" s="30">
        <v>1</v>
      </c>
      <c r="C128" s="21" t="s">
        <v>233</v>
      </c>
      <c r="D128" s="22">
        <v>1</v>
      </c>
      <c r="E128" s="22">
        <v>27</v>
      </c>
      <c r="F128" s="16" t="s">
        <v>235</v>
      </c>
      <c r="G128" s="23">
        <v>12</v>
      </c>
      <c r="H128" s="23">
        <v>9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1</v>
      </c>
      <c r="P128" s="8">
        <v>1</v>
      </c>
      <c r="Q128" s="7">
        <v>0</v>
      </c>
      <c r="R128" s="19"/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21" t="s">
        <v>233</v>
      </c>
      <c r="D129" s="22">
        <v>1</v>
      </c>
      <c r="E129" s="22">
        <v>27</v>
      </c>
      <c r="F129" s="16" t="s">
        <v>235</v>
      </c>
      <c r="G129" s="23">
        <v>12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/>
      <c r="S129" s="23"/>
      <c r="T129" s="5"/>
      <c r="U129" s="6"/>
      <c r="V129" s="7"/>
      <c r="W129" s="8"/>
      <c r="X129" s="7"/>
      <c r="Y129" s="7"/>
      <c r="Z129" s="12"/>
      <c r="AA129" s="19"/>
    </row>
    <row r="130" spans="1:27" ht="15.95" customHeight="1" x14ac:dyDescent="0.15">
      <c r="A130" s="1">
        <v>119</v>
      </c>
      <c r="B130" s="30">
        <v>1</v>
      </c>
      <c r="C130" s="21" t="s">
        <v>233</v>
      </c>
      <c r="D130" s="22">
        <v>1</v>
      </c>
      <c r="E130" s="22">
        <v>27</v>
      </c>
      <c r="F130" s="16" t="s">
        <v>235</v>
      </c>
      <c r="G130" s="23">
        <v>12</v>
      </c>
      <c r="H130" s="23">
        <v>8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/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>
        <v>1</v>
      </c>
      <c r="C131" s="21" t="s">
        <v>233</v>
      </c>
      <c r="D131" s="22">
        <v>1</v>
      </c>
      <c r="E131" s="22">
        <v>27</v>
      </c>
      <c r="F131" s="16" t="s">
        <v>235</v>
      </c>
      <c r="G131" s="23">
        <v>12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/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1">
        <v>121</v>
      </c>
      <c r="B132" s="30">
        <v>1</v>
      </c>
      <c r="C132" s="21" t="s">
        <v>233</v>
      </c>
      <c r="D132" s="22">
        <v>1</v>
      </c>
      <c r="E132" s="22">
        <v>27</v>
      </c>
      <c r="F132" s="16" t="s">
        <v>235</v>
      </c>
      <c r="G132" s="23">
        <v>12</v>
      </c>
      <c r="H132" s="23">
        <v>7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/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>
        <v>1</v>
      </c>
      <c r="C133" s="21" t="s">
        <v>233</v>
      </c>
      <c r="D133" s="22">
        <v>1</v>
      </c>
      <c r="E133" s="22">
        <v>27</v>
      </c>
      <c r="F133" s="16" t="s">
        <v>235</v>
      </c>
      <c r="G133" s="23">
        <v>12</v>
      </c>
      <c r="H133" s="23">
        <v>3</v>
      </c>
      <c r="I133" s="16">
        <v>2</v>
      </c>
      <c r="J133" s="24"/>
      <c r="K133" s="13">
        <v>2</v>
      </c>
      <c r="L133" s="23"/>
      <c r="M133" s="5"/>
      <c r="N133" s="6"/>
      <c r="O133" s="7"/>
      <c r="P133" s="8"/>
      <c r="Q133" s="7"/>
      <c r="R133" s="19"/>
      <c r="S133" s="23">
        <v>1</v>
      </c>
      <c r="T133" s="5">
        <v>1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/>
    </row>
    <row r="134" spans="1:27" ht="15.95" customHeight="1" x14ac:dyDescent="0.15">
      <c r="A134" s="1">
        <v>123</v>
      </c>
      <c r="B134" s="30">
        <v>1</v>
      </c>
      <c r="C134" s="21" t="s">
        <v>233</v>
      </c>
      <c r="D134" s="22">
        <v>1</v>
      </c>
      <c r="E134" s="22">
        <v>27</v>
      </c>
      <c r="F134" s="16" t="s">
        <v>235</v>
      </c>
      <c r="G134" s="23">
        <v>12</v>
      </c>
      <c r="H134" s="23">
        <v>7</v>
      </c>
      <c r="I134" s="16">
        <v>2</v>
      </c>
      <c r="J134" s="24"/>
      <c r="K134" s="13">
        <v>2</v>
      </c>
      <c r="L134" s="23"/>
      <c r="M134" s="5"/>
      <c r="N134" s="6"/>
      <c r="O134" s="7"/>
      <c r="P134" s="8"/>
      <c r="Q134" s="7"/>
      <c r="R134" s="19"/>
      <c r="S134" s="23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/>
    </row>
    <row r="135" spans="1:27" ht="15.95" customHeight="1" x14ac:dyDescent="0.15">
      <c r="A135" s="1">
        <v>124</v>
      </c>
      <c r="B135" s="30">
        <v>1</v>
      </c>
      <c r="C135" s="21" t="s">
        <v>233</v>
      </c>
      <c r="D135" s="22">
        <v>1</v>
      </c>
      <c r="E135" s="22">
        <v>27</v>
      </c>
      <c r="F135" s="16" t="s">
        <v>235</v>
      </c>
      <c r="G135" s="23">
        <v>12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/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>
        <v>1</v>
      </c>
      <c r="C136" s="21" t="s">
        <v>233</v>
      </c>
      <c r="D136" s="22">
        <v>1</v>
      </c>
      <c r="E136" s="22">
        <v>27</v>
      </c>
      <c r="F136" s="16" t="s">
        <v>235</v>
      </c>
      <c r="G136" s="23">
        <v>12</v>
      </c>
      <c r="H136" s="23">
        <v>4</v>
      </c>
      <c r="I136" s="16">
        <v>2</v>
      </c>
      <c r="J136" s="24"/>
      <c r="K136" s="13">
        <v>1</v>
      </c>
      <c r="L136" s="23">
        <v>5</v>
      </c>
      <c r="M136" s="5">
        <v>1</v>
      </c>
      <c r="N136" s="6">
        <v>2</v>
      </c>
      <c r="O136" s="7">
        <v>0</v>
      </c>
      <c r="P136" s="8">
        <v>0</v>
      </c>
      <c r="Q136" s="7">
        <v>0</v>
      </c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>
        <v>1</v>
      </c>
      <c r="C137" s="21" t="s">
        <v>233</v>
      </c>
      <c r="D137" s="22">
        <v>1</v>
      </c>
      <c r="E137" s="22">
        <v>27</v>
      </c>
      <c r="F137" s="16" t="s">
        <v>235</v>
      </c>
      <c r="G137" s="23">
        <v>12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>
        <v>1</v>
      </c>
      <c r="C138" s="21" t="s">
        <v>233</v>
      </c>
      <c r="D138" s="22">
        <v>1</v>
      </c>
      <c r="E138" s="22">
        <v>27</v>
      </c>
      <c r="F138" s="16" t="s">
        <v>235</v>
      </c>
      <c r="G138" s="23">
        <v>12</v>
      </c>
      <c r="H138" s="23">
        <v>5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/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>
        <v>1</v>
      </c>
      <c r="C139" s="21" t="s">
        <v>233</v>
      </c>
      <c r="D139" s="22">
        <v>1</v>
      </c>
      <c r="E139" s="22">
        <v>27</v>
      </c>
      <c r="F139" s="16" t="s">
        <v>235</v>
      </c>
      <c r="G139" s="23">
        <v>12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/>
      <c r="S139" s="23"/>
      <c r="T139" s="5"/>
      <c r="U139" s="6"/>
      <c r="V139" s="7"/>
      <c r="W139" s="8"/>
      <c r="X139" s="7"/>
      <c r="Y139" s="7"/>
      <c r="Z139" s="12"/>
      <c r="AA139" s="19"/>
    </row>
    <row r="140" spans="1:27" ht="15.95" customHeight="1" x14ac:dyDescent="0.15">
      <c r="A140" s="1">
        <v>129</v>
      </c>
      <c r="B140" s="30">
        <v>1</v>
      </c>
      <c r="C140" s="21" t="s">
        <v>233</v>
      </c>
      <c r="D140" s="22">
        <v>1</v>
      </c>
      <c r="E140" s="22">
        <v>27</v>
      </c>
      <c r="F140" s="16" t="s">
        <v>235</v>
      </c>
      <c r="G140" s="23">
        <v>12</v>
      </c>
      <c r="H140" s="23">
        <v>6</v>
      </c>
      <c r="I140" s="16">
        <v>2</v>
      </c>
      <c r="J140" s="24"/>
      <c r="K140" s="13">
        <v>2</v>
      </c>
      <c r="L140" s="23"/>
      <c r="M140" s="5"/>
      <c r="N140" s="6"/>
      <c r="O140" s="7"/>
      <c r="P140" s="8"/>
      <c r="Q140" s="7"/>
      <c r="R140" s="19"/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1</v>
      </c>
      <c r="Y140" s="7">
        <v>0</v>
      </c>
      <c r="Z140" s="12">
        <v>0</v>
      </c>
      <c r="AA140" s="19"/>
    </row>
    <row r="141" spans="1:27" ht="15.95" customHeight="1" x14ac:dyDescent="0.15">
      <c r="A141" s="1">
        <v>130</v>
      </c>
      <c r="B141" s="30">
        <v>1</v>
      </c>
      <c r="C141" s="21" t="s">
        <v>233</v>
      </c>
      <c r="D141" s="22">
        <v>1</v>
      </c>
      <c r="E141" s="22">
        <v>27</v>
      </c>
      <c r="F141" s="16" t="s">
        <v>235</v>
      </c>
      <c r="G141" s="23">
        <v>12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>
        <v>1</v>
      </c>
      <c r="C142" s="21" t="s">
        <v>233</v>
      </c>
      <c r="D142" s="22">
        <v>1</v>
      </c>
      <c r="E142" s="22">
        <v>27</v>
      </c>
      <c r="F142" s="16" t="s">
        <v>235</v>
      </c>
      <c r="G142" s="23">
        <v>12</v>
      </c>
      <c r="H142" s="23">
        <v>5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21" t="s">
        <v>233</v>
      </c>
      <c r="D143" s="22">
        <v>1</v>
      </c>
      <c r="E143" s="22">
        <v>27</v>
      </c>
      <c r="F143" s="16" t="s">
        <v>235</v>
      </c>
      <c r="G143" s="23">
        <v>12</v>
      </c>
      <c r="H143" s="23">
        <v>2</v>
      </c>
      <c r="I143" s="16">
        <v>2</v>
      </c>
      <c r="J143" s="24"/>
      <c r="K143" s="13">
        <v>1</v>
      </c>
      <c r="L143" s="23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9"/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>
        <v>1</v>
      </c>
      <c r="C144" s="21" t="s">
        <v>233</v>
      </c>
      <c r="D144" s="22">
        <v>1</v>
      </c>
      <c r="E144" s="22">
        <v>27</v>
      </c>
      <c r="F144" s="16" t="s">
        <v>235</v>
      </c>
      <c r="G144" s="23">
        <v>12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/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>
        <v>1</v>
      </c>
      <c r="C145" s="21" t="s">
        <v>233</v>
      </c>
      <c r="D145" s="22">
        <v>1</v>
      </c>
      <c r="E145" s="22">
        <v>27</v>
      </c>
      <c r="F145" s="16" t="s">
        <v>235</v>
      </c>
      <c r="G145" s="23">
        <v>12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0</v>
      </c>
      <c r="P145" s="8">
        <v>1</v>
      </c>
      <c r="Q145" s="7">
        <v>0</v>
      </c>
      <c r="R145" s="19"/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>
        <v>1</v>
      </c>
      <c r="C146" s="21" t="s">
        <v>233</v>
      </c>
      <c r="D146" s="22">
        <v>1</v>
      </c>
      <c r="E146" s="22">
        <v>27</v>
      </c>
      <c r="F146" s="16" t="s">
        <v>235</v>
      </c>
      <c r="G146" s="23">
        <v>12</v>
      </c>
      <c r="H146" s="23">
        <v>2</v>
      </c>
      <c r="I146" s="16">
        <v>2</v>
      </c>
      <c r="J146" s="24"/>
      <c r="K146" s="13">
        <v>2</v>
      </c>
      <c r="L146" s="23"/>
      <c r="M146" s="5"/>
      <c r="N146" s="6"/>
      <c r="O146" s="7"/>
      <c r="P146" s="8"/>
      <c r="Q146" s="7"/>
      <c r="R146" s="19"/>
      <c r="S146" s="23">
        <v>1</v>
      </c>
      <c r="T146" s="5">
        <v>1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/>
    </row>
    <row r="147" spans="1:27" ht="15.95" customHeight="1" x14ac:dyDescent="0.15">
      <c r="A147" s="1">
        <v>136</v>
      </c>
      <c r="B147" s="30">
        <v>1</v>
      </c>
      <c r="C147" s="21" t="s">
        <v>233</v>
      </c>
      <c r="D147" s="22">
        <v>1</v>
      </c>
      <c r="E147" s="22">
        <v>27</v>
      </c>
      <c r="F147" s="16" t="s">
        <v>235</v>
      </c>
      <c r="G147" s="23">
        <v>12</v>
      </c>
      <c r="H147" s="23">
        <v>6</v>
      </c>
      <c r="I147" s="16">
        <v>2</v>
      </c>
      <c r="J147" s="24"/>
      <c r="K147" s="13">
        <v>1</v>
      </c>
      <c r="L147" s="23">
        <v>1</v>
      </c>
      <c r="M147" s="5">
        <v>2</v>
      </c>
      <c r="N147" s="6">
        <v>0</v>
      </c>
      <c r="O147" s="7">
        <v>0</v>
      </c>
      <c r="P147" s="8">
        <v>0</v>
      </c>
      <c r="Q147" s="7">
        <v>0</v>
      </c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21" t="s">
        <v>233</v>
      </c>
      <c r="D148" s="22">
        <v>1</v>
      </c>
      <c r="E148" s="22">
        <v>27</v>
      </c>
      <c r="F148" s="16" t="s">
        <v>235</v>
      </c>
      <c r="G148" s="23">
        <v>12</v>
      </c>
      <c r="H148" s="23">
        <v>8</v>
      </c>
      <c r="I148" s="16">
        <v>2</v>
      </c>
      <c r="J148" s="24"/>
      <c r="K148" s="13">
        <v>2</v>
      </c>
      <c r="L148" s="23"/>
      <c r="M148" s="5"/>
      <c r="N148" s="6"/>
      <c r="O148" s="7"/>
      <c r="P148" s="8"/>
      <c r="Q148" s="7"/>
      <c r="R148" s="19"/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1</v>
      </c>
      <c r="Y148" s="7">
        <v>1</v>
      </c>
      <c r="Z148" s="12">
        <v>0</v>
      </c>
      <c r="AA148" s="19"/>
    </row>
    <row r="149" spans="1:27" ht="15.95" customHeight="1" x14ac:dyDescent="0.15">
      <c r="A149" s="1">
        <v>138</v>
      </c>
      <c r="B149" s="30">
        <v>1</v>
      </c>
      <c r="C149" s="21" t="s">
        <v>233</v>
      </c>
      <c r="D149" s="22">
        <v>1</v>
      </c>
      <c r="E149" s="22">
        <v>27</v>
      </c>
      <c r="F149" s="16" t="s">
        <v>235</v>
      </c>
      <c r="G149" s="23">
        <v>12</v>
      </c>
      <c r="H149" s="23">
        <v>5</v>
      </c>
      <c r="I149" s="16">
        <v>2</v>
      </c>
      <c r="J149" s="24"/>
      <c r="K149" s="13">
        <v>2</v>
      </c>
      <c r="L149" s="23"/>
      <c r="M149" s="5"/>
      <c r="N149" s="6"/>
      <c r="O149" s="7"/>
      <c r="P149" s="8"/>
      <c r="Q149" s="7"/>
      <c r="R149" s="19"/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2">
        <v>0</v>
      </c>
      <c r="AA149" s="19"/>
    </row>
    <row r="150" spans="1:27" ht="15.95" customHeight="1" x14ac:dyDescent="0.15">
      <c r="A150" s="1">
        <v>139</v>
      </c>
      <c r="B150" s="30">
        <v>1</v>
      </c>
      <c r="C150" s="21" t="s">
        <v>233</v>
      </c>
      <c r="D150" s="22">
        <v>1</v>
      </c>
      <c r="E150" s="22">
        <v>27</v>
      </c>
      <c r="F150" s="16" t="s">
        <v>235</v>
      </c>
      <c r="G150" s="23">
        <v>13</v>
      </c>
      <c r="H150" s="23">
        <v>8</v>
      </c>
      <c r="I150" s="16">
        <v>2</v>
      </c>
      <c r="J150" s="24"/>
      <c r="K150" s="13">
        <v>1</v>
      </c>
      <c r="L150" s="23">
        <v>3</v>
      </c>
      <c r="M150" s="5">
        <v>2</v>
      </c>
      <c r="N150" s="6">
        <v>0</v>
      </c>
      <c r="O150" s="7">
        <v>0</v>
      </c>
      <c r="P150" s="8">
        <v>0</v>
      </c>
      <c r="Q150" s="7">
        <v>0</v>
      </c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21" t="s">
        <v>233</v>
      </c>
      <c r="D151" s="22">
        <v>1</v>
      </c>
      <c r="E151" s="22">
        <v>27</v>
      </c>
      <c r="F151" s="16" t="s">
        <v>235</v>
      </c>
      <c r="G151" s="23">
        <v>13</v>
      </c>
      <c r="H151" s="23">
        <v>3</v>
      </c>
      <c r="I151" s="16">
        <v>2</v>
      </c>
      <c r="J151" s="24"/>
      <c r="K151" s="13">
        <v>3</v>
      </c>
      <c r="L151" s="23">
        <v>2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/>
      <c r="S151" s="23">
        <v>2</v>
      </c>
      <c r="T151" s="5">
        <v>0</v>
      </c>
      <c r="U151" s="6">
        <v>0</v>
      </c>
      <c r="V151" s="7">
        <v>1</v>
      </c>
      <c r="W151" s="8">
        <v>0</v>
      </c>
      <c r="X151" s="7">
        <v>0</v>
      </c>
      <c r="Y151" s="7">
        <v>0</v>
      </c>
      <c r="Z151" s="12">
        <v>0</v>
      </c>
      <c r="AA151" s="19"/>
    </row>
    <row r="152" spans="1:27" ht="15.95" customHeight="1" x14ac:dyDescent="0.15">
      <c r="A152" s="1">
        <v>141</v>
      </c>
      <c r="B152" s="30">
        <v>1</v>
      </c>
      <c r="C152" s="21" t="s">
        <v>233</v>
      </c>
      <c r="D152" s="22">
        <v>1</v>
      </c>
      <c r="E152" s="22">
        <v>27</v>
      </c>
      <c r="F152" s="16" t="s">
        <v>235</v>
      </c>
      <c r="G152" s="23">
        <v>13</v>
      </c>
      <c r="H152" s="23">
        <v>2</v>
      </c>
      <c r="I152" s="16">
        <v>2</v>
      </c>
      <c r="J152" s="24"/>
      <c r="K152" s="13">
        <v>2</v>
      </c>
      <c r="L152" s="23"/>
      <c r="M152" s="5"/>
      <c r="N152" s="6"/>
      <c r="O152" s="7"/>
      <c r="P152" s="8"/>
      <c r="Q152" s="7"/>
      <c r="R152" s="19"/>
      <c r="S152" s="23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/>
    </row>
    <row r="153" spans="1:27" ht="15.95" customHeight="1" x14ac:dyDescent="0.15">
      <c r="A153" s="1">
        <v>142</v>
      </c>
      <c r="B153" s="30">
        <v>1</v>
      </c>
      <c r="C153" s="21" t="s">
        <v>233</v>
      </c>
      <c r="D153" s="22">
        <v>1</v>
      </c>
      <c r="E153" s="22">
        <v>27</v>
      </c>
      <c r="F153" s="16" t="s">
        <v>235</v>
      </c>
      <c r="G153" s="23">
        <v>13</v>
      </c>
      <c r="H153" s="23">
        <v>3</v>
      </c>
      <c r="I153" s="16">
        <v>2</v>
      </c>
      <c r="J153" s="24"/>
      <c r="K153" s="13">
        <v>2</v>
      </c>
      <c r="L153" s="23"/>
      <c r="M153" s="5"/>
      <c r="N153" s="6"/>
      <c r="O153" s="7"/>
      <c r="P153" s="8"/>
      <c r="Q153" s="7"/>
      <c r="R153" s="19"/>
      <c r="S153" s="23">
        <v>1</v>
      </c>
      <c r="T153" s="5">
        <v>0</v>
      </c>
      <c r="U153" s="6">
        <v>1</v>
      </c>
      <c r="V153" s="7">
        <v>0</v>
      </c>
      <c r="W153" s="8">
        <v>1</v>
      </c>
      <c r="X153" s="7">
        <v>1</v>
      </c>
      <c r="Y153" s="7">
        <v>0</v>
      </c>
      <c r="Z153" s="12">
        <v>0</v>
      </c>
      <c r="AA153" s="19"/>
    </row>
    <row r="154" spans="1:27" ht="15.95" customHeight="1" x14ac:dyDescent="0.15">
      <c r="A154" s="1">
        <v>143</v>
      </c>
      <c r="B154" s="30">
        <v>1</v>
      </c>
      <c r="C154" s="21" t="s">
        <v>233</v>
      </c>
      <c r="D154" s="22">
        <v>1</v>
      </c>
      <c r="E154" s="22">
        <v>27</v>
      </c>
      <c r="F154" s="16" t="s">
        <v>235</v>
      </c>
      <c r="G154" s="23">
        <v>13</v>
      </c>
      <c r="H154" s="23">
        <v>6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>
        <v>1</v>
      </c>
      <c r="C155" s="21" t="s">
        <v>233</v>
      </c>
      <c r="D155" s="22">
        <v>1</v>
      </c>
      <c r="E155" s="22">
        <v>27</v>
      </c>
      <c r="F155" s="16" t="s">
        <v>235</v>
      </c>
      <c r="G155" s="23">
        <v>13</v>
      </c>
      <c r="H155" s="23">
        <v>4</v>
      </c>
      <c r="I155" s="16">
        <v>2</v>
      </c>
      <c r="J155" s="24"/>
      <c r="K155" s="13">
        <v>1</v>
      </c>
      <c r="L155" s="23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9"/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>
        <v>1</v>
      </c>
      <c r="C156" s="21" t="s">
        <v>233</v>
      </c>
      <c r="D156" s="22">
        <v>1</v>
      </c>
      <c r="E156" s="22">
        <v>27</v>
      </c>
      <c r="F156" s="16" t="s">
        <v>235</v>
      </c>
      <c r="G156" s="23">
        <v>13</v>
      </c>
      <c r="H156" s="23">
        <v>2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/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>
        <v>1</v>
      </c>
      <c r="C157" s="21" t="s">
        <v>233</v>
      </c>
      <c r="D157" s="22">
        <v>1</v>
      </c>
      <c r="E157" s="22">
        <v>27</v>
      </c>
      <c r="F157" s="16" t="s">
        <v>235</v>
      </c>
      <c r="G157" s="23">
        <v>13</v>
      </c>
      <c r="H157" s="23">
        <v>6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>
        <v>1</v>
      </c>
      <c r="C158" s="21" t="s">
        <v>233</v>
      </c>
      <c r="D158" s="22">
        <v>1</v>
      </c>
      <c r="E158" s="22">
        <v>27</v>
      </c>
      <c r="F158" s="16" t="s">
        <v>235</v>
      </c>
      <c r="G158" s="23">
        <v>13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/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>
        <v>1</v>
      </c>
      <c r="C159" s="21" t="s">
        <v>233</v>
      </c>
      <c r="D159" s="22">
        <v>1</v>
      </c>
      <c r="E159" s="22">
        <v>27</v>
      </c>
      <c r="F159" s="16" t="s">
        <v>235</v>
      </c>
      <c r="G159" s="23">
        <v>13</v>
      </c>
      <c r="H159" s="23">
        <v>6</v>
      </c>
      <c r="I159" s="16">
        <v>2</v>
      </c>
      <c r="J159" s="24"/>
      <c r="K159" s="13">
        <v>1</v>
      </c>
      <c r="L159" s="23">
        <v>2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/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>
        <v>1</v>
      </c>
      <c r="C160" s="21" t="s">
        <v>233</v>
      </c>
      <c r="D160" s="22">
        <v>1</v>
      </c>
      <c r="E160" s="22">
        <v>27</v>
      </c>
      <c r="F160" s="16" t="s">
        <v>235</v>
      </c>
      <c r="G160" s="23">
        <v>13</v>
      </c>
      <c r="H160" s="23">
        <v>5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9"/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>
        <v>1</v>
      </c>
      <c r="C161" s="21" t="s">
        <v>233</v>
      </c>
      <c r="D161" s="22">
        <v>1</v>
      </c>
      <c r="E161" s="22">
        <v>27</v>
      </c>
      <c r="F161" s="16" t="s">
        <v>235</v>
      </c>
      <c r="G161" s="23">
        <v>13</v>
      </c>
      <c r="H161" s="23">
        <v>2</v>
      </c>
      <c r="I161" s="16">
        <v>2</v>
      </c>
      <c r="J161" s="24"/>
      <c r="K161" s="13">
        <v>3</v>
      </c>
      <c r="L161" s="23">
        <v>1</v>
      </c>
      <c r="M161" s="5">
        <v>1</v>
      </c>
      <c r="N161" s="6">
        <v>0</v>
      </c>
      <c r="O161" s="7">
        <v>0</v>
      </c>
      <c r="P161" s="8">
        <v>0</v>
      </c>
      <c r="Q161" s="7">
        <v>0</v>
      </c>
      <c r="R161" s="19"/>
      <c r="S161" s="23">
        <v>1</v>
      </c>
      <c r="T161" s="5">
        <v>1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/>
    </row>
    <row r="162" spans="1:27" ht="15.95" customHeight="1" x14ac:dyDescent="0.15">
      <c r="A162" s="1">
        <v>151</v>
      </c>
      <c r="B162" s="30">
        <v>1</v>
      </c>
      <c r="C162" s="21" t="s">
        <v>233</v>
      </c>
      <c r="D162" s="22">
        <v>1</v>
      </c>
      <c r="E162" s="22">
        <v>27</v>
      </c>
      <c r="F162" s="16" t="s">
        <v>235</v>
      </c>
      <c r="G162" s="23">
        <v>13</v>
      </c>
      <c r="H162" s="23">
        <v>7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21" t="s">
        <v>233</v>
      </c>
      <c r="D163" s="22">
        <v>1</v>
      </c>
      <c r="E163" s="22">
        <v>27</v>
      </c>
      <c r="F163" s="16" t="s">
        <v>235</v>
      </c>
      <c r="G163" s="23">
        <v>13</v>
      </c>
      <c r="H163" s="23">
        <v>6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>
        <v>1</v>
      </c>
      <c r="C164" s="21" t="s">
        <v>233</v>
      </c>
      <c r="D164" s="22">
        <v>1</v>
      </c>
      <c r="E164" s="22">
        <v>27</v>
      </c>
      <c r="F164" s="16" t="s">
        <v>235</v>
      </c>
      <c r="G164" s="23">
        <v>13</v>
      </c>
      <c r="H164" s="23">
        <v>4</v>
      </c>
      <c r="I164" s="16">
        <v>2</v>
      </c>
      <c r="J164" s="24"/>
      <c r="K164" s="13">
        <v>2</v>
      </c>
      <c r="L164" s="23"/>
      <c r="M164" s="5"/>
      <c r="N164" s="6"/>
      <c r="O164" s="7"/>
      <c r="P164" s="8"/>
      <c r="Q164" s="7"/>
      <c r="R164" s="19"/>
      <c r="S164" s="23">
        <v>1</v>
      </c>
      <c r="T164" s="5">
        <v>0</v>
      </c>
      <c r="U164" s="6">
        <v>1</v>
      </c>
      <c r="V164" s="7">
        <v>0</v>
      </c>
      <c r="W164" s="8">
        <v>0</v>
      </c>
      <c r="X164" s="7">
        <v>1</v>
      </c>
      <c r="Y164" s="7">
        <v>0</v>
      </c>
      <c r="Z164" s="12">
        <v>0</v>
      </c>
      <c r="AA164" s="19"/>
    </row>
    <row r="165" spans="1:27" ht="15.95" customHeight="1" x14ac:dyDescent="0.15">
      <c r="A165" s="1">
        <v>154</v>
      </c>
      <c r="B165" s="30">
        <v>1</v>
      </c>
      <c r="C165" s="21" t="s">
        <v>233</v>
      </c>
      <c r="D165" s="22">
        <v>1</v>
      </c>
      <c r="E165" s="22">
        <v>27</v>
      </c>
      <c r="F165" s="16" t="s">
        <v>235</v>
      </c>
      <c r="G165" s="23">
        <v>13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1</v>
      </c>
      <c r="Q165" s="7">
        <v>0</v>
      </c>
      <c r="R165" s="19"/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>
        <v>1</v>
      </c>
      <c r="C166" s="21" t="s">
        <v>233</v>
      </c>
      <c r="D166" s="22">
        <v>1</v>
      </c>
      <c r="E166" s="22">
        <v>27</v>
      </c>
      <c r="F166" s="16" t="s">
        <v>235</v>
      </c>
      <c r="G166" s="23">
        <v>13</v>
      </c>
      <c r="H166" s="23">
        <v>3</v>
      </c>
      <c r="I166" s="16">
        <v>2</v>
      </c>
      <c r="J166" s="24"/>
      <c r="K166" s="13">
        <v>2</v>
      </c>
      <c r="L166" s="23"/>
      <c r="M166" s="5"/>
      <c r="N166" s="6"/>
      <c r="O166" s="7"/>
      <c r="P166" s="8"/>
      <c r="Q166" s="7"/>
      <c r="R166" s="19"/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/>
    </row>
    <row r="167" spans="1:27" ht="15.95" customHeight="1" x14ac:dyDescent="0.15">
      <c r="A167" s="1">
        <v>156</v>
      </c>
      <c r="B167" s="30">
        <v>1</v>
      </c>
      <c r="C167" s="21" t="s">
        <v>233</v>
      </c>
      <c r="D167" s="22">
        <v>1</v>
      </c>
      <c r="E167" s="22">
        <v>27</v>
      </c>
      <c r="F167" s="16" t="s">
        <v>235</v>
      </c>
      <c r="G167" s="23">
        <v>13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9"/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1">
        <v>157</v>
      </c>
      <c r="B168" s="30">
        <v>1</v>
      </c>
      <c r="C168" s="21" t="s">
        <v>233</v>
      </c>
      <c r="D168" s="22">
        <v>1</v>
      </c>
      <c r="E168" s="22">
        <v>27</v>
      </c>
      <c r="F168" s="16" t="s">
        <v>235</v>
      </c>
      <c r="G168" s="23">
        <v>13</v>
      </c>
      <c r="H168" s="23">
        <v>8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/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>
        <v>1</v>
      </c>
      <c r="C169" s="21" t="s">
        <v>233</v>
      </c>
      <c r="D169" s="22">
        <v>1</v>
      </c>
      <c r="E169" s="22">
        <v>27</v>
      </c>
      <c r="F169" s="16" t="s">
        <v>235</v>
      </c>
      <c r="G169" s="23">
        <v>13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>
        <v>1</v>
      </c>
      <c r="C170" s="21" t="s">
        <v>233</v>
      </c>
      <c r="D170" s="22">
        <v>1</v>
      </c>
      <c r="E170" s="22">
        <v>27</v>
      </c>
      <c r="F170" s="16" t="s">
        <v>235</v>
      </c>
      <c r="G170" s="23">
        <v>13</v>
      </c>
      <c r="H170" s="23">
        <v>8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21" t="s">
        <v>233</v>
      </c>
      <c r="D171" s="22">
        <v>1</v>
      </c>
      <c r="E171" s="22">
        <v>27</v>
      </c>
      <c r="F171" s="16" t="s">
        <v>235</v>
      </c>
      <c r="G171" s="23">
        <v>13</v>
      </c>
      <c r="H171" s="23">
        <v>4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>
        <v>1</v>
      </c>
      <c r="C172" s="21" t="s">
        <v>233</v>
      </c>
      <c r="D172" s="22">
        <v>1</v>
      </c>
      <c r="E172" s="22">
        <v>27</v>
      </c>
      <c r="F172" s="16" t="s">
        <v>235</v>
      </c>
      <c r="G172" s="23">
        <v>13</v>
      </c>
      <c r="H172" s="23">
        <v>6</v>
      </c>
      <c r="I172" s="16">
        <v>2</v>
      </c>
      <c r="J172" s="24"/>
      <c r="K172" s="13">
        <v>1</v>
      </c>
      <c r="L172" s="23">
        <v>1</v>
      </c>
      <c r="M172" s="5">
        <v>2</v>
      </c>
      <c r="N172" s="6">
        <v>0</v>
      </c>
      <c r="O172" s="7">
        <v>0</v>
      </c>
      <c r="P172" s="8">
        <v>0</v>
      </c>
      <c r="Q172" s="7">
        <v>0</v>
      </c>
      <c r="R172" s="19"/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>
        <v>1</v>
      </c>
      <c r="C173" s="21" t="s">
        <v>233</v>
      </c>
      <c r="D173" s="22">
        <v>1</v>
      </c>
      <c r="E173" s="22">
        <v>27</v>
      </c>
      <c r="F173" s="16" t="s">
        <v>235</v>
      </c>
      <c r="G173" s="23">
        <v>13</v>
      </c>
      <c r="H173" s="23">
        <v>2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/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>
        <v>1</v>
      </c>
      <c r="C174" s="21" t="s">
        <v>233</v>
      </c>
      <c r="D174" s="22">
        <v>1</v>
      </c>
      <c r="E174" s="22">
        <v>27</v>
      </c>
      <c r="F174" s="16" t="s">
        <v>235</v>
      </c>
      <c r="G174" s="23">
        <v>13</v>
      </c>
      <c r="H174" s="23">
        <v>5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0</v>
      </c>
      <c r="P174" s="8">
        <v>1</v>
      </c>
      <c r="Q174" s="7">
        <v>0</v>
      </c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21" t="s">
        <v>233</v>
      </c>
      <c r="D175" s="22">
        <v>1</v>
      </c>
      <c r="E175" s="22">
        <v>27</v>
      </c>
      <c r="F175" s="16" t="s">
        <v>235</v>
      </c>
      <c r="G175" s="23">
        <v>13</v>
      </c>
      <c r="H175" s="23">
        <v>2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/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>
        <v>1</v>
      </c>
      <c r="C176" s="21" t="s">
        <v>233</v>
      </c>
      <c r="D176" s="22">
        <v>1</v>
      </c>
      <c r="E176" s="22">
        <v>27</v>
      </c>
      <c r="F176" s="16" t="s">
        <v>235</v>
      </c>
      <c r="G176" s="23">
        <v>13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/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>
        <v>1</v>
      </c>
      <c r="C177" s="21" t="s">
        <v>233</v>
      </c>
      <c r="D177" s="22">
        <v>1</v>
      </c>
      <c r="E177" s="22">
        <v>27</v>
      </c>
      <c r="F177" s="16" t="s">
        <v>235</v>
      </c>
      <c r="G177" s="23">
        <v>13</v>
      </c>
      <c r="H177" s="23">
        <v>8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>
        <v>1</v>
      </c>
      <c r="C178" s="21" t="s">
        <v>233</v>
      </c>
      <c r="D178" s="22">
        <v>1</v>
      </c>
      <c r="E178" s="22">
        <v>27</v>
      </c>
      <c r="F178" s="16" t="s">
        <v>235</v>
      </c>
      <c r="G178" s="23">
        <v>13</v>
      </c>
      <c r="H178" s="23">
        <v>6</v>
      </c>
      <c r="I178" s="16">
        <v>2</v>
      </c>
      <c r="J178" s="24"/>
      <c r="K178" s="13">
        <v>1</v>
      </c>
      <c r="L178" s="23">
        <v>3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>
        <v>1</v>
      </c>
      <c r="C179" s="21" t="s">
        <v>233</v>
      </c>
      <c r="D179" s="22">
        <v>1</v>
      </c>
      <c r="E179" s="22">
        <v>27</v>
      </c>
      <c r="F179" s="16" t="s">
        <v>235</v>
      </c>
      <c r="G179" s="23">
        <v>13</v>
      </c>
      <c r="H179" s="23">
        <v>3</v>
      </c>
      <c r="I179" s="16">
        <v>2</v>
      </c>
      <c r="J179" s="24"/>
      <c r="K179" s="13">
        <v>3</v>
      </c>
      <c r="L179" s="23">
        <v>2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/>
      <c r="S179" s="23">
        <v>2</v>
      </c>
      <c r="T179" s="5">
        <v>0</v>
      </c>
      <c r="U179" s="6">
        <v>0</v>
      </c>
      <c r="V179" s="7">
        <v>1</v>
      </c>
      <c r="W179" s="8">
        <v>0</v>
      </c>
      <c r="X179" s="7">
        <v>0</v>
      </c>
      <c r="Y179" s="7">
        <v>0</v>
      </c>
      <c r="Z179" s="12">
        <v>0</v>
      </c>
      <c r="AA179" s="19"/>
    </row>
    <row r="180" spans="1:27" ht="15.95" customHeight="1" x14ac:dyDescent="0.15">
      <c r="A180" s="1">
        <v>169</v>
      </c>
      <c r="B180" s="30">
        <v>1</v>
      </c>
      <c r="C180" s="21" t="s">
        <v>233</v>
      </c>
      <c r="D180" s="22">
        <v>1</v>
      </c>
      <c r="E180" s="22">
        <v>27</v>
      </c>
      <c r="F180" s="16" t="s">
        <v>235</v>
      </c>
      <c r="G180" s="23">
        <v>13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/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>
        <v>1</v>
      </c>
      <c r="C181" s="21" t="s">
        <v>233</v>
      </c>
      <c r="D181" s="22">
        <v>1</v>
      </c>
      <c r="E181" s="22">
        <v>27</v>
      </c>
      <c r="F181" s="16" t="s">
        <v>235</v>
      </c>
      <c r="G181" s="23">
        <v>13</v>
      </c>
      <c r="H181" s="23">
        <v>4</v>
      </c>
      <c r="I181" s="16">
        <v>2</v>
      </c>
      <c r="J181" s="24"/>
      <c r="K181" s="13">
        <v>3</v>
      </c>
      <c r="L181" s="23">
        <v>2</v>
      </c>
      <c r="M181" s="5">
        <v>0</v>
      </c>
      <c r="N181" s="6">
        <v>2</v>
      </c>
      <c r="O181" s="7">
        <v>0</v>
      </c>
      <c r="P181" s="8">
        <v>0</v>
      </c>
      <c r="Q181" s="7">
        <v>0</v>
      </c>
      <c r="R181" s="19"/>
      <c r="S181" s="23">
        <v>2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3</v>
      </c>
      <c r="Z181" s="12">
        <v>0</v>
      </c>
      <c r="AA181" s="19"/>
    </row>
    <row r="182" spans="1:27" ht="15.95" customHeight="1" x14ac:dyDescent="0.15">
      <c r="A182" s="1">
        <v>171</v>
      </c>
      <c r="B182" s="30">
        <v>1</v>
      </c>
      <c r="C182" s="21" t="s">
        <v>233</v>
      </c>
      <c r="D182" s="22">
        <v>1</v>
      </c>
      <c r="E182" s="22">
        <v>27</v>
      </c>
      <c r="F182" s="16" t="s">
        <v>235</v>
      </c>
      <c r="G182" s="23">
        <v>13</v>
      </c>
      <c r="H182" s="23">
        <v>3</v>
      </c>
      <c r="I182" s="16">
        <v>2</v>
      </c>
      <c r="J182" s="24"/>
      <c r="K182" s="13">
        <v>2</v>
      </c>
      <c r="L182" s="23"/>
      <c r="M182" s="5"/>
      <c r="N182" s="6"/>
      <c r="O182" s="7"/>
      <c r="P182" s="8"/>
      <c r="Q182" s="7"/>
      <c r="R182" s="19"/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1</v>
      </c>
      <c r="Y182" s="7">
        <v>0</v>
      </c>
      <c r="Z182" s="12">
        <v>0</v>
      </c>
      <c r="AA182" s="19"/>
    </row>
    <row r="183" spans="1:27" ht="15.95" customHeight="1" x14ac:dyDescent="0.15">
      <c r="A183" s="1">
        <v>172</v>
      </c>
      <c r="B183" s="30">
        <v>1</v>
      </c>
      <c r="C183" s="21" t="s">
        <v>233</v>
      </c>
      <c r="D183" s="22">
        <v>1</v>
      </c>
      <c r="E183" s="22">
        <v>27</v>
      </c>
      <c r="F183" s="16" t="s">
        <v>235</v>
      </c>
      <c r="G183" s="23">
        <v>13</v>
      </c>
      <c r="H183" s="23">
        <v>8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1</v>
      </c>
      <c r="P183" s="8">
        <v>0</v>
      </c>
      <c r="Q183" s="7">
        <v>0</v>
      </c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>
        <v>1</v>
      </c>
      <c r="C184" s="21" t="s">
        <v>233</v>
      </c>
      <c r="D184" s="22">
        <v>1</v>
      </c>
      <c r="E184" s="22">
        <v>27</v>
      </c>
      <c r="F184" s="16" t="s">
        <v>235</v>
      </c>
      <c r="G184" s="23">
        <v>13</v>
      </c>
      <c r="H184" s="23">
        <v>1</v>
      </c>
      <c r="I184" s="16">
        <v>2</v>
      </c>
      <c r="J184" s="24"/>
      <c r="K184" s="13">
        <v>2</v>
      </c>
      <c r="L184" s="23"/>
      <c r="M184" s="5"/>
      <c r="N184" s="6"/>
      <c r="O184" s="7"/>
      <c r="P184" s="8"/>
      <c r="Q184" s="7"/>
      <c r="R184" s="19"/>
      <c r="S184" s="23">
        <v>1</v>
      </c>
      <c r="T184" s="5">
        <v>0</v>
      </c>
      <c r="U184" s="6">
        <v>0</v>
      </c>
      <c r="V184" s="7">
        <v>0</v>
      </c>
      <c r="W184" s="8">
        <v>0</v>
      </c>
      <c r="X184" s="7">
        <v>1</v>
      </c>
      <c r="Y184" s="7">
        <v>0</v>
      </c>
      <c r="Z184" s="12">
        <v>0</v>
      </c>
      <c r="AA184" s="19"/>
    </row>
    <row r="185" spans="1:27" ht="15.95" customHeight="1" x14ac:dyDescent="0.15">
      <c r="A185" s="1">
        <v>174</v>
      </c>
      <c r="B185" s="30">
        <v>1</v>
      </c>
      <c r="C185" s="21" t="s">
        <v>233</v>
      </c>
      <c r="D185" s="22">
        <v>1</v>
      </c>
      <c r="E185" s="22">
        <v>27</v>
      </c>
      <c r="F185" s="16" t="s">
        <v>235</v>
      </c>
      <c r="G185" s="23">
        <v>13</v>
      </c>
      <c r="H185" s="23">
        <v>4</v>
      </c>
      <c r="I185" s="16">
        <v>2</v>
      </c>
      <c r="J185" s="24"/>
      <c r="K185" s="13">
        <v>1</v>
      </c>
      <c r="L185" s="23">
        <v>2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>
        <v>1</v>
      </c>
      <c r="C186" s="21" t="s">
        <v>233</v>
      </c>
      <c r="D186" s="22">
        <v>1</v>
      </c>
      <c r="E186" s="22">
        <v>27</v>
      </c>
      <c r="F186" s="16" t="s">
        <v>235</v>
      </c>
      <c r="G186" s="23">
        <v>13</v>
      </c>
      <c r="H186" s="23">
        <v>8</v>
      </c>
      <c r="I186" s="16">
        <v>2</v>
      </c>
      <c r="J186" s="24"/>
      <c r="K186" s="13">
        <v>2</v>
      </c>
      <c r="L186" s="23"/>
      <c r="M186" s="5"/>
      <c r="N186" s="6"/>
      <c r="O186" s="7"/>
      <c r="P186" s="8"/>
      <c r="Q186" s="7"/>
      <c r="R186" s="19"/>
      <c r="S186" s="23">
        <v>1</v>
      </c>
      <c r="T186" s="5">
        <v>0</v>
      </c>
      <c r="U186" s="6">
        <v>1</v>
      </c>
      <c r="V186" s="7">
        <v>0</v>
      </c>
      <c r="W186" s="8">
        <v>0</v>
      </c>
      <c r="X186" s="7">
        <v>1</v>
      </c>
      <c r="Y186" s="7">
        <v>0</v>
      </c>
      <c r="Z186" s="12">
        <v>0</v>
      </c>
      <c r="AA186" s="19"/>
    </row>
    <row r="187" spans="1:27" ht="15.95" customHeight="1" x14ac:dyDescent="0.15">
      <c r="A187" s="1">
        <v>176</v>
      </c>
      <c r="B187" s="30">
        <v>1</v>
      </c>
      <c r="C187" s="21" t="s">
        <v>233</v>
      </c>
      <c r="D187" s="22">
        <v>1</v>
      </c>
      <c r="E187" s="22">
        <v>27</v>
      </c>
      <c r="F187" s="16" t="s">
        <v>235</v>
      </c>
      <c r="G187" s="23">
        <v>14</v>
      </c>
      <c r="H187" s="23">
        <v>7</v>
      </c>
      <c r="I187" s="16">
        <v>2</v>
      </c>
      <c r="J187" s="24"/>
      <c r="K187" s="13">
        <v>1</v>
      </c>
      <c r="L187" s="23">
        <v>3</v>
      </c>
      <c r="M187" s="5">
        <v>1</v>
      </c>
      <c r="N187" s="6">
        <v>0</v>
      </c>
      <c r="O187" s="7">
        <v>0</v>
      </c>
      <c r="P187" s="8">
        <v>0</v>
      </c>
      <c r="Q187" s="7">
        <v>0</v>
      </c>
      <c r="R187" s="19"/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>
        <v>1</v>
      </c>
      <c r="C188" s="21" t="s">
        <v>233</v>
      </c>
      <c r="D188" s="22">
        <v>1</v>
      </c>
      <c r="E188" s="22">
        <v>27</v>
      </c>
      <c r="F188" s="16" t="s">
        <v>235</v>
      </c>
      <c r="G188" s="23">
        <v>14</v>
      </c>
      <c r="H188" s="23">
        <v>4</v>
      </c>
      <c r="I188" s="16">
        <v>2</v>
      </c>
      <c r="J188" s="24"/>
      <c r="K188" s="13">
        <v>3</v>
      </c>
      <c r="L188" s="23">
        <v>1</v>
      </c>
      <c r="M188" s="5">
        <v>0</v>
      </c>
      <c r="N188" s="6">
        <v>1</v>
      </c>
      <c r="O188" s="7">
        <v>1</v>
      </c>
      <c r="P188" s="8">
        <v>0</v>
      </c>
      <c r="Q188" s="7">
        <v>0</v>
      </c>
      <c r="R188" s="19"/>
      <c r="S188" s="23">
        <v>1</v>
      </c>
      <c r="T188" s="5">
        <v>0</v>
      </c>
      <c r="U188" s="6">
        <v>1</v>
      </c>
      <c r="V188" s="7">
        <v>1</v>
      </c>
      <c r="W188" s="8">
        <v>0</v>
      </c>
      <c r="X188" s="7">
        <v>0</v>
      </c>
      <c r="Y188" s="7">
        <v>0</v>
      </c>
      <c r="Z188" s="12">
        <v>0</v>
      </c>
      <c r="AA188" s="19"/>
    </row>
    <row r="189" spans="1:27" ht="15.95" customHeight="1" x14ac:dyDescent="0.15">
      <c r="A189" s="1">
        <v>178</v>
      </c>
      <c r="B189" s="30">
        <v>1</v>
      </c>
      <c r="C189" s="21" t="s">
        <v>233</v>
      </c>
      <c r="D189" s="22">
        <v>1</v>
      </c>
      <c r="E189" s="22">
        <v>27</v>
      </c>
      <c r="F189" s="16" t="s">
        <v>235</v>
      </c>
      <c r="G189" s="23">
        <v>14</v>
      </c>
      <c r="H189" s="23">
        <v>4</v>
      </c>
      <c r="I189" s="16">
        <v>2</v>
      </c>
      <c r="J189" s="24"/>
      <c r="K189" s="13">
        <v>1</v>
      </c>
      <c r="L189" s="23">
        <v>2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>
        <v>1</v>
      </c>
      <c r="C190" s="21" t="s">
        <v>233</v>
      </c>
      <c r="D190" s="22">
        <v>1</v>
      </c>
      <c r="E190" s="22">
        <v>27</v>
      </c>
      <c r="F190" s="16" t="s">
        <v>235</v>
      </c>
      <c r="G190" s="23">
        <v>14</v>
      </c>
      <c r="H190" s="23">
        <v>5</v>
      </c>
      <c r="I190" s="16">
        <v>2</v>
      </c>
      <c r="J190" s="24"/>
      <c r="K190" s="13">
        <v>1</v>
      </c>
      <c r="L190" s="23">
        <v>3</v>
      </c>
      <c r="M190" s="5">
        <v>2</v>
      </c>
      <c r="N190" s="6">
        <v>0</v>
      </c>
      <c r="O190" s="7">
        <v>0</v>
      </c>
      <c r="P190" s="8">
        <v>0</v>
      </c>
      <c r="Q190" s="7">
        <v>0</v>
      </c>
      <c r="R190" s="19"/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>
        <v>1</v>
      </c>
      <c r="C191" s="21" t="s">
        <v>233</v>
      </c>
      <c r="D191" s="22">
        <v>1</v>
      </c>
      <c r="E191" s="22">
        <v>27</v>
      </c>
      <c r="F191" s="16" t="s">
        <v>235</v>
      </c>
      <c r="G191" s="23">
        <v>14</v>
      </c>
      <c r="H191" s="23">
        <v>3</v>
      </c>
      <c r="I191" s="16">
        <v>2</v>
      </c>
      <c r="J191" s="24"/>
      <c r="K191" s="13">
        <v>2</v>
      </c>
      <c r="L191" s="23"/>
      <c r="M191" s="5"/>
      <c r="N191" s="6"/>
      <c r="O191" s="7"/>
      <c r="P191" s="8"/>
      <c r="Q191" s="7"/>
      <c r="R191" s="19"/>
      <c r="S191" s="23">
        <v>1</v>
      </c>
      <c r="T191" s="5">
        <v>0</v>
      </c>
      <c r="U191" s="6">
        <v>1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/>
    </row>
    <row r="192" spans="1:27" ht="15.95" customHeight="1" x14ac:dyDescent="0.15">
      <c r="A192" s="1">
        <v>181</v>
      </c>
      <c r="B192" s="30">
        <v>1</v>
      </c>
      <c r="C192" s="21" t="s">
        <v>233</v>
      </c>
      <c r="D192" s="22">
        <v>1</v>
      </c>
      <c r="E192" s="22">
        <v>27</v>
      </c>
      <c r="F192" s="16" t="s">
        <v>235</v>
      </c>
      <c r="G192" s="23">
        <v>14</v>
      </c>
      <c r="H192" s="23">
        <v>5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/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>
        <v>1</v>
      </c>
      <c r="C193" s="21" t="s">
        <v>233</v>
      </c>
      <c r="D193" s="22">
        <v>1</v>
      </c>
      <c r="E193" s="22">
        <v>27</v>
      </c>
      <c r="F193" s="16" t="s">
        <v>235</v>
      </c>
      <c r="G193" s="23">
        <v>14</v>
      </c>
      <c r="H193" s="23">
        <v>6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/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>
        <v>1</v>
      </c>
      <c r="C194" s="21" t="s">
        <v>233</v>
      </c>
      <c r="D194" s="22">
        <v>1</v>
      </c>
      <c r="E194" s="22">
        <v>27</v>
      </c>
      <c r="F194" s="16" t="s">
        <v>235</v>
      </c>
      <c r="G194" s="23">
        <v>14</v>
      </c>
      <c r="H194" s="23">
        <v>6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>
        <v>1</v>
      </c>
      <c r="C195" s="21" t="s">
        <v>233</v>
      </c>
      <c r="D195" s="22">
        <v>1</v>
      </c>
      <c r="E195" s="22">
        <v>27</v>
      </c>
      <c r="F195" s="16" t="s">
        <v>235</v>
      </c>
      <c r="G195" s="23">
        <v>14</v>
      </c>
      <c r="H195" s="23">
        <v>8</v>
      </c>
      <c r="I195" s="16">
        <v>2</v>
      </c>
      <c r="J195" s="24"/>
      <c r="K195" s="13">
        <v>2</v>
      </c>
      <c r="L195" s="23"/>
      <c r="M195" s="5"/>
      <c r="N195" s="6"/>
      <c r="O195" s="7"/>
      <c r="P195" s="8"/>
      <c r="Q195" s="7"/>
      <c r="R195" s="19"/>
      <c r="S195" s="23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/>
    </row>
    <row r="196" spans="1:27" ht="15.95" customHeight="1" x14ac:dyDescent="0.15">
      <c r="A196" s="1">
        <v>185</v>
      </c>
      <c r="B196" s="30">
        <v>1</v>
      </c>
      <c r="C196" s="21" t="s">
        <v>233</v>
      </c>
      <c r="D196" s="22">
        <v>1</v>
      </c>
      <c r="E196" s="22">
        <v>27</v>
      </c>
      <c r="F196" s="16" t="s">
        <v>235</v>
      </c>
      <c r="G196" s="23">
        <v>14</v>
      </c>
      <c r="H196" s="23">
        <v>6</v>
      </c>
      <c r="I196" s="16">
        <v>2</v>
      </c>
      <c r="J196" s="24"/>
      <c r="K196" s="13">
        <v>2</v>
      </c>
      <c r="L196" s="23"/>
      <c r="M196" s="5"/>
      <c r="N196" s="6"/>
      <c r="O196" s="7"/>
      <c r="P196" s="8"/>
      <c r="Q196" s="7"/>
      <c r="R196" s="19"/>
      <c r="S196" s="23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2">
        <v>0</v>
      </c>
      <c r="AA196" s="19"/>
    </row>
    <row r="197" spans="1:27" ht="15.95" customHeight="1" x14ac:dyDescent="0.15">
      <c r="A197" s="1">
        <v>186</v>
      </c>
      <c r="B197" s="30">
        <v>1</v>
      </c>
      <c r="C197" s="21" t="s">
        <v>233</v>
      </c>
      <c r="D197" s="22">
        <v>1</v>
      </c>
      <c r="E197" s="22">
        <v>27</v>
      </c>
      <c r="F197" s="16" t="s">
        <v>235</v>
      </c>
      <c r="G197" s="23">
        <v>14</v>
      </c>
      <c r="H197" s="23">
        <v>3</v>
      </c>
      <c r="I197" s="16">
        <v>2</v>
      </c>
      <c r="J197" s="24"/>
      <c r="K197" s="13">
        <v>2</v>
      </c>
      <c r="L197" s="23"/>
      <c r="M197" s="5"/>
      <c r="N197" s="6"/>
      <c r="O197" s="7"/>
      <c r="P197" s="8"/>
      <c r="Q197" s="7"/>
      <c r="R197" s="19"/>
      <c r="S197" s="23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2">
        <v>0</v>
      </c>
      <c r="AA197" s="19"/>
    </row>
    <row r="198" spans="1:27" ht="15.95" customHeight="1" x14ac:dyDescent="0.15">
      <c r="A198" s="1">
        <v>187</v>
      </c>
      <c r="B198" s="30">
        <v>1</v>
      </c>
      <c r="C198" s="21" t="s">
        <v>233</v>
      </c>
      <c r="D198" s="22">
        <v>1</v>
      </c>
      <c r="E198" s="22">
        <v>27</v>
      </c>
      <c r="F198" s="16" t="s">
        <v>235</v>
      </c>
      <c r="G198" s="23">
        <v>14</v>
      </c>
      <c r="H198" s="23">
        <v>5</v>
      </c>
      <c r="I198" s="16">
        <v>2</v>
      </c>
      <c r="J198" s="24"/>
      <c r="K198" s="13">
        <v>2</v>
      </c>
      <c r="L198" s="23"/>
      <c r="M198" s="5"/>
      <c r="N198" s="6"/>
      <c r="O198" s="7"/>
      <c r="P198" s="8"/>
      <c r="Q198" s="7"/>
      <c r="R198" s="19"/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/>
    </row>
    <row r="199" spans="1:27" ht="15.95" customHeight="1" x14ac:dyDescent="0.15">
      <c r="A199" s="1">
        <v>188</v>
      </c>
      <c r="B199" s="30">
        <v>1</v>
      </c>
      <c r="C199" s="21" t="s">
        <v>233</v>
      </c>
      <c r="D199" s="22">
        <v>1</v>
      </c>
      <c r="E199" s="22">
        <v>27</v>
      </c>
      <c r="F199" s="16" t="s">
        <v>235</v>
      </c>
      <c r="G199" s="23">
        <v>14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/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>
        <v>1</v>
      </c>
      <c r="C200" s="21" t="s">
        <v>233</v>
      </c>
      <c r="D200" s="22">
        <v>1</v>
      </c>
      <c r="E200" s="22">
        <v>27</v>
      </c>
      <c r="F200" s="16" t="s">
        <v>235</v>
      </c>
      <c r="G200" s="23">
        <v>14</v>
      </c>
      <c r="H200" s="23">
        <v>1</v>
      </c>
      <c r="I200" s="16">
        <v>2</v>
      </c>
      <c r="J200" s="24"/>
      <c r="K200" s="13">
        <v>2</v>
      </c>
      <c r="L200" s="23"/>
      <c r="M200" s="5"/>
      <c r="N200" s="6"/>
      <c r="O200" s="7"/>
      <c r="P200" s="8"/>
      <c r="Q200" s="7"/>
      <c r="R200" s="19"/>
      <c r="S200" s="23">
        <v>1</v>
      </c>
      <c r="T200" s="5">
        <v>0</v>
      </c>
      <c r="U200" s="6">
        <v>0</v>
      </c>
      <c r="V200" s="7">
        <v>1</v>
      </c>
      <c r="W200" s="8">
        <v>0</v>
      </c>
      <c r="X200" s="7">
        <v>0</v>
      </c>
      <c r="Y200" s="7">
        <v>0</v>
      </c>
      <c r="Z200" s="12">
        <v>0</v>
      </c>
      <c r="AA200" s="19"/>
    </row>
    <row r="201" spans="1:27" ht="15.95" customHeight="1" x14ac:dyDescent="0.15">
      <c r="A201" s="1">
        <v>190</v>
      </c>
      <c r="B201" s="30">
        <v>1</v>
      </c>
      <c r="C201" s="21" t="s">
        <v>233</v>
      </c>
      <c r="D201" s="22">
        <v>1</v>
      </c>
      <c r="E201" s="22">
        <v>27</v>
      </c>
      <c r="F201" s="16" t="s">
        <v>235</v>
      </c>
      <c r="G201" s="23">
        <v>14</v>
      </c>
      <c r="H201" s="23">
        <v>6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>
        <v>1</v>
      </c>
      <c r="O201" s="7">
        <v>0</v>
      </c>
      <c r="P201" s="8">
        <v>0</v>
      </c>
      <c r="Q201" s="7">
        <v>0</v>
      </c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>
        <v>1</v>
      </c>
      <c r="C202" s="21" t="s">
        <v>233</v>
      </c>
      <c r="D202" s="22">
        <v>1</v>
      </c>
      <c r="E202" s="22">
        <v>27</v>
      </c>
      <c r="F202" s="16" t="s">
        <v>235</v>
      </c>
      <c r="G202" s="23">
        <v>14</v>
      </c>
      <c r="H202" s="23">
        <v>2</v>
      </c>
      <c r="I202" s="16">
        <v>2</v>
      </c>
      <c r="J202" s="24"/>
      <c r="K202" s="13">
        <v>3</v>
      </c>
      <c r="L202" s="23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/>
      <c r="S202" s="23">
        <v>1</v>
      </c>
      <c r="T202" s="5">
        <v>0</v>
      </c>
      <c r="U202" s="6">
        <v>0</v>
      </c>
      <c r="V202" s="7">
        <v>1</v>
      </c>
      <c r="W202" s="8">
        <v>0</v>
      </c>
      <c r="X202" s="7">
        <v>0</v>
      </c>
      <c r="Y202" s="7">
        <v>0</v>
      </c>
      <c r="Z202" s="12">
        <v>0</v>
      </c>
      <c r="AA202" s="19"/>
    </row>
    <row r="203" spans="1:27" ht="15.95" customHeight="1" x14ac:dyDescent="0.15">
      <c r="A203" s="1">
        <v>192</v>
      </c>
      <c r="B203" s="30">
        <v>1</v>
      </c>
      <c r="C203" s="21" t="s">
        <v>233</v>
      </c>
      <c r="D203" s="22">
        <v>1</v>
      </c>
      <c r="E203" s="22">
        <v>27</v>
      </c>
      <c r="F203" s="16" t="s">
        <v>235</v>
      </c>
      <c r="G203" s="23">
        <v>14</v>
      </c>
      <c r="H203" s="23">
        <v>2</v>
      </c>
      <c r="I203" s="16">
        <v>2</v>
      </c>
      <c r="J203" s="24"/>
      <c r="K203" s="13">
        <v>1</v>
      </c>
      <c r="L203" s="23">
        <v>2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>
        <v>1</v>
      </c>
      <c r="C204" s="21" t="s">
        <v>233</v>
      </c>
      <c r="D204" s="22">
        <v>1</v>
      </c>
      <c r="E204" s="22">
        <v>27</v>
      </c>
      <c r="F204" s="16" t="s">
        <v>235</v>
      </c>
      <c r="G204" s="23">
        <v>14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>
        <v>1</v>
      </c>
      <c r="C205" s="21" t="s">
        <v>233</v>
      </c>
      <c r="D205" s="22">
        <v>1</v>
      </c>
      <c r="E205" s="22">
        <v>27</v>
      </c>
      <c r="F205" s="16" t="s">
        <v>235</v>
      </c>
      <c r="G205" s="23">
        <v>14</v>
      </c>
      <c r="H205" s="23">
        <v>2</v>
      </c>
      <c r="I205" s="16">
        <v>2</v>
      </c>
      <c r="J205" s="24"/>
      <c r="K205" s="13">
        <v>3</v>
      </c>
      <c r="L205" s="23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/>
      <c r="S205" s="23">
        <v>1</v>
      </c>
      <c r="T205" s="5">
        <v>0</v>
      </c>
      <c r="U205" s="6">
        <v>0</v>
      </c>
      <c r="V205" s="7">
        <v>1</v>
      </c>
      <c r="W205" s="8">
        <v>0</v>
      </c>
      <c r="X205" s="7">
        <v>0</v>
      </c>
      <c r="Y205" s="7">
        <v>0</v>
      </c>
      <c r="Z205" s="12">
        <v>0</v>
      </c>
      <c r="AA205" s="19"/>
    </row>
    <row r="206" spans="1:27" ht="15.95" customHeight="1" x14ac:dyDescent="0.15">
      <c r="A206" s="1">
        <v>195</v>
      </c>
      <c r="B206" s="30">
        <v>1</v>
      </c>
      <c r="C206" s="21" t="s">
        <v>233</v>
      </c>
      <c r="D206" s="22">
        <v>1</v>
      </c>
      <c r="E206" s="22">
        <v>27</v>
      </c>
      <c r="F206" s="16" t="s">
        <v>235</v>
      </c>
      <c r="G206" s="23">
        <v>14</v>
      </c>
      <c r="H206" s="23">
        <v>9</v>
      </c>
      <c r="I206" s="16">
        <v>2</v>
      </c>
      <c r="J206" s="24"/>
      <c r="K206" s="13">
        <v>2</v>
      </c>
      <c r="L206" s="23"/>
      <c r="M206" s="5"/>
      <c r="N206" s="6"/>
      <c r="O206" s="7"/>
      <c r="P206" s="8"/>
      <c r="Q206" s="7"/>
      <c r="R206" s="19"/>
      <c r="S206" s="23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2">
        <v>0</v>
      </c>
      <c r="AA206" s="19"/>
    </row>
    <row r="207" spans="1:27" ht="15.95" customHeight="1" x14ac:dyDescent="0.15">
      <c r="A207" s="1">
        <v>196</v>
      </c>
      <c r="B207" s="30">
        <v>1</v>
      </c>
      <c r="C207" s="21" t="s">
        <v>233</v>
      </c>
      <c r="D207" s="22">
        <v>1</v>
      </c>
      <c r="E207" s="22">
        <v>27</v>
      </c>
      <c r="F207" s="16" t="s">
        <v>235</v>
      </c>
      <c r="G207" s="23">
        <v>14</v>
      </c>
      <c r="H207" s="23">
        <v>2</v>
      </c>
      <c r="I207" s="16">
        <v>2</v>
      </c>
      <c r="J207" s="24"/>
      <c r="K207" s="13">
        <v>2</v>
      </c>
      <c r="L207" s="23"/>
      <c r="M207" s="5"/>
      <c r="N207" s="6"/>
      <c r="O207" s="7"/>
      <c r="P207" s="8"/>
      <c r="Q207" s="7"/>
      <c r="R207" s="19"/>
      <c r="S207" s="23">
        <v>1</v>
      </c>
      <c r="T207" s="5">
        <v>0</v>
      </c>
      <c r="U207" s="6">
        <v>0</v>
      </c>
      <c r="V207" s="7">
        <v>0</v>
      </c>
      <c r="W207" s="8">
        <v>0</v>
      </c>
      <c r="X207" s="7">
        <v>1</v>
      </c>
      <c r="Y207" s="7">
        <v>0</v>
      </c>
      <c r="Z207" s="12">
        <v>0</v>
      </c>
      <c r="AA207" s="19"/>
    </row>
    <row r="208" spans="1:27" ht="15.95" customHeight="1" x14ac:dyDescent="0.15">
      <c r="A208" s="1">
        <v>197</v>
      </c>
      <c r="B208" s="30">
        <v>1</v>
      </c>
      <c r="C208" s="21" t="s">
        <v>233</v>
      </c>
      <c r="D208" s="22">
        <v>1</v>
      </c>
      <c r="E208" s="22">
        <v>27</v>
      </c>
      <c r="F208" s="16" t="s">
        <v>235</v>
      </c>
      <c r="G208" s="23">
        <v>14</v>
      </c>
      <c r="H208" s="23">
        <v>5</v>
      </c>
      <c r="I208" s="16">
        <v>2</v>
      </c>
      <c r="J208" s="24"/>
      <c r="K208" s="13">
        <v>2</v>
      </c>
      <c r="L208" s="23"/>
      <c r="M208" s="5"/>
      <c r="N208" s="6"/>
      <c r="O208" s="7"/>
      <c r="P208" s="8"/>
      <c r="Q208" s="7"/>
      <c r="R208" s="19"/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/>
    </row>
    <row r="209" spans="1:27" ht="15.95" customHeight="1" x14ac:dyDescent="0.15">
      <c r="A209" s="1">
        <v>198</v>
      </c>
      <c r="B209" s="30">
        <v>1</v>
      </c>
      <c r="C209" s="21" t="s">
        <v>233</v>
      </c>
      <c r="D209" s="22">
        <v>1</v>
      </c>
      <c r="E209" s="22">
        <v>27</v>
      </c>
      <c r="F209" s="16" t="s">
        <v>235</v>
      </c>
      <c r="G209" s="23">
        <v>14</v>
      </c>
      <c r="H209" s="23">
        <v>3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>
        <v>1</v>
      </c>
      <c r="C210" s="21" t="s">
        <v>233</v>
      </c>
      <c r="D210" s="22">
        <v>1</v>
      </c>
      <c r="E210" s="22">
        <v>27</v>
      </c>
      <c r="F210" s="16" t="s">
        <v>235</v>
      </c>
      <c r="G210" s="23">
        <v>14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>
        <v>1</v>
      </c>
      <c r="C211" s="21" t="s">
        <v>233</v>
      </c>
      <c r="D211" s="22">
        <v>1</v>
      </c>
      <c r="E211" s="22">
        <v>27</v>
      </c>
      <c r="F211" s="16" t="s">
        <v>235</v>
      </c>
      <c r="G211" s="23">
        <v>14</v>
      </c>
      <c r="H211" s="23">
        <v>4</v>
      </c>
      <c r="I211" s="16">
        <v>2</v>
      </c>
      <c r="J211" s="24"/>
      <c r="K211" s="13">
        <v>3</v>
      </c>
      <c r="L211" s="23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9"/>
      <c r="S211" s="23">
        <v>1</v>
      </c>
      <c r="T211" s="5">
        <v>0</v>
      </c>
      <c r="U211" s="6">
        <v>0</v>
      </c>
      <c r="V211" s="7">
        <v>1</v>
      </c>
      <c r="W211" s="8">
        <v>0</v>
      </c>
      <c r="X211" s="7">
        <v>0</v>
      </c>
      <c r="Y211" s="7">
        <v>0</v>
      </c>
      <c r="Z211" s="12">
        <v>0</v>
      </c>
      <c r="AA211" s="19"/>
    </row>
    <row r="212" spans="1:27" ht="15.95" customHeight="1" x14ac:dyDescent="0.15">
      <c r="A212" s="1">
        <v>201</v>
      </c>
      <c r="B212" s="30">
        <v>1</v>
      </c>
      <c r="C212" s="21" t="s">
        <v>233</v>
      </c>
      <c r="D212" s="22">
        <v>1</v>
      </c>
      <c r="E212" s="22">
        <v>27</v>
      </c>
      <c r="F212" s="16" t="s">
        <v>235</v>
      </c>
      <c r="G212" s="23">
        <v>14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9"/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>
        <v>1</v>
      </c>
      <c r="C213" s="21" t="s">
        <v>233</v>
      </c>
      <c r="D213" s="22">
        <v>1</v>
      </c>
      <c r="E213" s="22">
        <v>27</v>
      </c>
      <c r="F213" s="16" t="s">
        <v>235</v>
      </c>
      <c r="G213" s="23">
        <v>14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/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>
        <v>1</v>
      </c>
      <c r="C214" s="21" t="s">
        <v>233</v>
      </c>
      <c r="D214" s="22">
        <v>1</v>
      </c>
      <c r="E214" s="22">
        <v>27</v>
      </c>
      <c r="F214" s="16" t="s">
        <v>235</v>
      </c>
      <c r="G214" s="23">
        <v>14</v>
      </c>
      <c r="H214" s="23">
        <v>5</v>
      </c>
      <c r="I214" s="16">
        <v>2</v>
      </c>
      <c r="J214" s="24"/>
      <c r="K214" s="13">
        <v>1</v>
      </c>
      <c r="L214" s="23">
        <v>2</v>
      </c>
      <c r="M214" s="5">
        <v>0</v>
      </c>
      <c r="N214" s="6">
        <v>0</v>
      </c>
      <c r="O214" s="7">
        <v>0</v>
      </c>
      <c r="P214" s="8">
        <v>1</v>
      </c>
      <c r="Q214" s="7">
        <v>0</v>
      </c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>
        <v>1</v>
      </c>
      <c r="C215" s="21" t="s">
        <v>233</v>
      </c>
      <c r="D215" s="22">
        <v>1</v>
      </c>
      <c r="E215" s="22">
        <v>27</v>
      </c>
      <c r="F215" s="16" t="s">
        <v>235</v>
      </c>
      <c r="G215" s="23">
        <v>14</v>
      </c>
      <c r="H215" s="23">
        <v>5</v>
      </c>
      <c r="I215" s="16">
        <v>2</v>
      </c>
      <c r="J215" s="24"/>
      <c r="K215" s="13">
        <v>2</v>
      </c>
      <c r="L215" s="23"/>
      <c r="M215" s="5"/>
      <c r="N215" s="6"/>
      <c r="O215" s="7"/>
      <c r="P215" s="8"/>
      <c r="Q215" s="7"/>
      <c r="R215" s="19"/>
      <c r="S215" s="23">
        <v>2</v>
      </c>
      <c r="T215" s="5">
        <v>1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/>
    </row>
    <row r="216" spans="1:27" ht="15.95" customHeight="1" x14ac:dyDescent="0.15">
      <c r="A216" s="1">
        <v>205</v>
      </c>
      <c r="B216" s="30">
        <v>1</v>
      </c>
      <c r="C216" s="21" t="s">
        <v>233</v>
      </c>
      <c r="D216" s="22">
        <v>1</v>
      </c>
      <c r="E216" s="22">
        <v>27</v>
      </c>
      <c r="F216" s="16" t="s">
        <v>235</v>
      </c>
      <c r="G216" s="23">
        <v>14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/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>
        <v>1</v>
      </c>
      <c r="C217" s="21" t="s">
        <v>233</v>
      </c>
      <c r="D217" s="22">
        <v>1</v>
      </c>
      <c r="E217" s="22">
        <v>27</v>
      </c>
      <c r="F217" s="16" t="s">
        <v>235</v>
      </c>
      <c r="G217" s="23">
        <v>14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0</v>
      </c>
      <c r="P217" s="8">
        <v>1</v>
      </c>
      <c r="Q217" s="7">
        <v>0</v>
      </c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>
        <v>1</v>
      </c>
      <c r="C218" s="21" t="s">
        <v>233</v>
      </c>
      <c r="D218" s="22">
        <v>1</v>
      </c>
      <c r="E218" s="22">
        <v>27</v>
      </c>
      <c r="F218" s="16" t="s">
        <v>235</v>
      </c>
      <c r="G218" s="23">
        <v>14</v>
      </c>
      <c r="H218" s="23">
        <v>2</v>
      </c>
      <c r="I218" s="16">
        <v>2</v>
      </c>
      <c r="J218" s="24"/>
      <c r="K218" s="13">
        <v>3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/>
      <c r="S218" s="23">
        <v>1</v>
      </c>
      <c r="T218" s="5">
        <v>0</v>
      </c>
      <c r="U218" s="6">
        <v>1</v>
      </c>
      <c r="V218" s="7">
        <v>0</v>
      </c>
      <c r="W218" s="8">
        <v>0</v>
      </c>
      <c r="X218" s="7">
        <v>5</v>
      </c>
      <c r="Y218" s="7">
        <v>0</v>
      </c>
      <c r="Z218" s="12">
        <v>0</v>
      </c>
      <c r="AA218" s="19"/>
    </row>
    <row r="219" spans="1:27" ht="15.95" customHeight="1" x14ac:dyDescent="0.15">
      <c r="A219" s="1">
        <v>208</v>
      </c>
      <c r="B219" s="30">
        <v>1</v>
      </c>
      <c r="C219" s="21" t="s">
        <v>233</v>
      </c>
      <c r="D219" s="22">
        <v>1</v>
      </c>
      <c r="E219" s="22">
        <v>27</v>
      </c>
      <c r="F219" s="16" t="s">
        <v>235</v>
      </c>
      <c r="G219" s="23">
        <v>14</v>
      </c>
      <c r="H219" s="23">
        <v>7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1</v>
      </c>
      <c r="P219" s="8">
        <v>0</v>
      </c>
      <c r="Q219" s="7">
        <v>0</v>
      </c>
      <c r="R219" s="19"/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>
        <v>1</v>
      </c>
      <c r="C220" s="21" t="s">
        <v>233</v>
      </c>
      <c r="D220" s="22">
        <v>1</v>
      </c>
      <c r="E220" s="22">
        <v>27</v>
      </c>
      <c r="F220" s="16" t="s">
        <v>235</v>
      </c>
      <c r="G220" s="23">
        <v>14</v>
      </c>
      <c r="H220" s="23">
        <v>2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/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1</v>
      </c>
      <c r="Y220" s="7">
        <v>0</v>
      </c>
      <c r="Z220" s="12">
        <v>0</v>
      </c>
      <c r="AA220" s="19"/>
    </row>
    <row r="221" spans="1:27" ht="15.95" customHeight="1" x14ac:dyDescent="0.15">
      <c r="A221" s="1">
        <v>210</v>
      </c>
      <c r="B221" s="30">
        <v>1</v>
      </c>
      <c r="C221" s="21" t="s">
        <v>233</v>
      </c>
      <c r="D221" s="22">
        <v>1</v>
      </c>
      <c r="E221" s="22">
        <v>27</v>
      </c>
      <c r="F221" s="16" t="s">
        <v>235</v>
      </c>
      <c r="G221" s="23">
        <v>14</v>
      </c>
      <c r="H221" s="23">
        <v>5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0</v>
      </c>
      <c r="O221" s="7">
        <v>0</v>
      </c>
      <c r="P221" s="8">
        <v>1</v>
      </c>
      <c r="Q221" s="7">
        <v>0</v>
      </c>
      <c r="R221" s="19"/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>
        <v>1</v>
      </c>
      <c r="C222" s="21" t="s">
        <v>233</v>
      </c>
      <c r="D222" s="22">
        <v>1</v>
      </c>
      <c r="E222" s="22">
        <v>27</v>
      </c>
      <c r="F222" s="16" t="s">
        <v>235</v>
      </c>
      <c r="G222" s="23">
        <v>14</v>
      </c>
      <c r="H222" s="23">
        <v>5</v>
      </c>
      <c r="I222" s="16">
        <v>2</v>
      </c>
      <c r="J222" s="24"/>
      <c r="K222" s="13">
        <v>1</v>
      </c>
      <c r="L222" s="23">
        <v>2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21" t="s">
        <v>233</v>
      </c>
      <c r="D223" s="22">
        <v>1</v>
      </c>
      <c r="E223" s="22">
        <v>27</v>
      </c>
      <c r="F223" s="16" t="s">
        <v>235</v>
      </c>
      <c r="G223" s="23">
        <v>14</v>
      </c>
      <c r="H223" s="23">
        <v>3</v>
      </c>
      <c r="I223" s="16">
        <v>2</v>
      </c>
      <c r="J223" s="24"/>
      <c r="K223" s="13">
        <v>2</v>
      </c>
      <c r="L223" s="23"/>
      <c r="M223" s="5"/>
      <c r="N223" s="6"/>
      <c r="O223" s="7"/>
      <c r="P223" s="8"/>
      <c r="Q223" s="7"/>
      <c r="R223" s="19"/>
      <c r="S223" s="23">
        <v>2</v>
      </c>
      <c r="T223" s="5">
        <v>0</v>
      </c>
      <c r="U223" s="6">
        <v>1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/>
    </row>
    <row r="224" spans="1:27" ht="15.95" customHeight="1" x14ac:dyDescent="0.15">
      <c r="A224" s="1">
        <v>213</v>
      </c>
      <c r="B224" s="30">
        <v>1</v>
      </c>
      <c r="C224" s="21" t="s">
        <v>233</v>
      </c>
      <c r="D224" s="22">
        <v>1</v>
      </c>
      <c r="E224" s="22">
        <v>27</v>
      </c>
      <c r="F224" s="16" t="s">
        <v>235</v>
      </c>
      <c r="G224" s="23">
        <v>15</v>
      </c>
      <c r="H224" s="23">
        <v>2</v>
      </c>
      <c r="I224" s="16">
        <v>2</v>
      </c>
      <c r="J224" s="24"/>
      <c r="K224" s="13">
        <v>2</v>
      </c>
      <c r="L224" s="23"/>
      <c r="M224" s="5"/>
      <c r="N224" s="6"/>
      <c r="O224" s="7"/>
      <c r="P224" s="8"/>
      <c r="Q224" s="7"/>
      <c r="R224" s="19"/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/>
    </row>
    <row r="225" spans="1:27" ht="15.95" customHeight="1" x14ac:dyDescent="0.15">
      <c r="A225" s="1">
        <v>214</v>
      </c>
      <c r="B225" s="30">
        <v>1</v>
      </c>
      <c r="C225" s="21" t="s">
        <v>233</v>
      </c>
      <c r="D225" s="22">
        <v>1</v>
      </c>
      <c r="E225" s="22">
        <v>27</v>
      </c>
      <c r="F225" s="16" t="s">
        <v>235</v>
      </c>
      <c r="G225" s="23">
        <v>15</v>
      </c>
      <c r="H225" s="23">
        <v>6</v>
      </c>
      <c r="I225" s="16">
        <v>2</v>
      </c>
      <c r="J225" s="24"/>
      <c r="K225" s="13">
        <v>1</v>
      </c>
      <c r="L225" s="23">
        <v>2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>
        <v>1</v>
      </c>
      <c r="C226" s="21" t="s">
        <v>233</v>
      </c>
      <c r="D226" s="22">
        <v>1</v>
      </c>
      <c r="E226" s="22">
        <v>27</v>
      </c>
      <c r="F226" s="16" t="s">
        <v>235</v>
      </c>
      <c r="G226" s="23">
        <v>15</v>
      </c>
      <c r="H226" s="23">
        <v>5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21" t="s">
        <v>233</v>
      </c>
      <c r="D227" s="22">
        <v>1</v>
      </c>
      <c r="E227" s="22">
        <v>27</v>
      </c>
      <c r="F227" s="16" t="s">
        <v>235</v>
      </c>
      <c r="G227" s="23">
        <v>15</v>
      </c>
      <c r="H227" s="23">
        <v>6</v>
      </c>
      <c r="I227" s="16">
        <v>2</v>
      </c>
      <c r="J227" s="24"/>
      <c r="K227" s="13">
        <v>2</v>
      </c>
      <c r="L227" s="23"/>
      <c r="M227" s="5"/>
      <c r="N227" s="6"/>
      <c r="O227" s="7"/>
      <c r="P227" s="8"/>
      <c r="Q227" s="7"/>
      <c r="R227" s="19"/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2">
        <v>0</v>
      </c>
      <c r="AA227" s="19"/>
    </row>
    <row r="228" spans="1:27" ht="15.95" customHeight="1" x14ac:dyDescent="0.15">
      <c r="A228" s="1">
        <v>217</v>
      </c>
      <c r="B228" s="30">
        <v>1</v>
      </c>
      <c r="C228" s="21" t="s">
        <v>233</v>
      </c>
      <c r="D228" s="22">
        <v>1</v>
      </c>
      <c r="E228" s="22">
        <v>27</v>
      </c>
      <c r="F228" s="16" t="s">
        <v>235</v>
      </c>
      <c r="G228" s="23">
        <v>15</v>
      </c>
      <c r="H228" s="23">
        <v>6</v>
      </c>
      <c r="I228" s="16">
        <v>2</v>
      </c>
      <c r="J228" s="24"/>
      <c r="K228" s="13">
        <v>2</v>
      </c>
      <c r="L228" s="23"/>
      <c r="M228" s="5"/>
      <c r="N228" s="6"/>
      <c r="O228" s="7"/>
      <c r="P228" s="8"/>
      <c r="Q228" s="7"/>
      <c r="R228" s="19"/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/>
    </row>
    <row r="229" spans="1:27" ht="15.95" customHeight="1" x14ac:dyDescent="0.15">
      <c r="A229" s="1">
        <v>218</v>
      </c>
      <c r="B229" s="30">
        <v>1</v>
      </c>
      <c r="C229" s="21" t="s">
        <v>233</v>
      </c>
      <c r="D229" s="22">
        <v>1</v>
      </c>
      <c r="E229" s="22">
        <v>27</v>
      </c>
      <c r="F229" s="16" t="s">
        <v>235</v>
      </c>
      <c r="G229" s="23">
        <v>15</v>
      </c>
      <c r="H229" s="23">
        <v>8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/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>
        <v>1</v>
      </c>
      <c r="C230" s="21" t="s">
        <v>233</v>
      </c>
      <c r="D230" s="22">
        <v>1</v>
      </c>
      <c r="E230" s="22">
        <v>27</v>
      </c>
      <c r="F230" s="16" t="s">
        <v>235</v>
      </c>
      <c r="G230" s="23">
        <v>15</v>
      </c>
      <c r="H230" s="23">
        <v>3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>
        <v>1</v>
      </c>
      <c r="C231" s="21" t="s">
        <v>233</v>
      </c>
      <c r="D231" s="22">
        <v>1</v>
      </c>
      <c r="E231" s="22">
        <v>27</v>
      </c>
      <c r="F231" s="16" t="s">
        <v>235</v>
      </c>
      <c r="G231" s="23">
        <v>15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>
        <v>1</v>
      </c>
      <c r="C232" s="21" t="s">
        <v>233</v>
      </c>
      <c r="D232" s="22">
        <v>1</v>
      </c>
      <c r="E232" s="22">
        <v>27</v>
      </c>
      <c r="F232" s="16" t="s">
        <v>235</v>
      </c>
      <c r="G232" s="23">
        <v>15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21" t="s">
        <v>233</v>
      </c>
      <c r="D233" s="22">
        <v>1</v>
      </c>
      <c r="E233" s="22">
        <v>27</v>
      </c>
      <c r="F233" s="16" t="s">
        <v>235</v>
      </c>
      <c r="G233" s="23">
        <v>15</v>
      </c>
      <c r="H233" s="23">
        <v>2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>
        <v>1</v>
      </c>
      <c r="C234" s="21" t="s">
        <v>233</v>
      </c>
      <c r="D234" s="22">
        <v>1</v>
      </c>
      <c r="E234" s="22">
        <v>27</v>
      </c>
      <c r="F234" s="16" t="s">
        <v>235</v>
      </c>
      <c r="G234" s="23">
        <v>15</v>
      </c>
      <c r="H234" s="23">
        <v>2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21" t="s">
        <v>233</v>
      </c>
      <c r="D235" s="22">
        <v>1</v>
      </c>
      <c r="E235" s="22">
        <v>27</v>
      </c>
      <c r="F235" s="16" t="s">
        <v>235</v>
      </c>
      <c r="G235" s="23">
        <v>15</v>
      </c>
      <c r="H235" s="23">
        <v>8</v>
      </c>
      <c r="I235" s="16">
        <v>2</v>
      </c>
      <c r="J235" s="24"/>
      <c r="K235" s="13">
        <v>1</v>
      </c>
      <c r="L235" s="23">
        <v>1</v>
      </c>
      <c r="M235" s="5">
        <v>1</v>
      </c>
      <c r="N235" s="6">
        <v>1</v>
      </c>
      <c r="O235" s="7">
        <v>0</v>
      </c>
      <c r="P235" s="8">
        <v>0</v>
      </c>
      <c r="Q235" s="7">
        <v>0</v>
      </c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>
        <v>1</v>
      </c>
      <c r="C236" s="21" t="s">
        <v>233</v>
      </c>
      <c r="D236" s="22">
        <v>1</v>
      </c>
      <c r="E236" s="22">
        <v>27</v>
      </c>
      <c r="F236" s="16" t="s">
        <v>235</v>
      </c>
      <c r="G236" s="23">
        <v>15</v>
      </c>
      <c r="H236" s="23">
        <v>8</v>
      </c>
      <c r="I236" s="16">
        <v>2</v>
      </c>
      <c r="J236" s="24"/>
      <c r="K236" s="13">
        <v>1</v>
      </c>
      <c r="L236" s="23">
        <v>2</v>
      </c>
      <c r="M236" s="5">
        <v>1</v>
      </c>
      <c r="N236" s="6">
        <v>1</v>
      </c>
      <c r="O236" s="7">
        <v>0</v>
      </c>
      <c r="P236" s="8">
        <v>0</v>
      </c>
      <c r="Q236" s="7">
        <v>0</v>
      </c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1</v>
      </c>
      <c r="C237" s="21" t="s">
        <v>233</v>
      </c>
      <c r="D237" s="22">
        <v>1</v>
      </c>
      <c r="E237" s="22">
        <v>27</v>
      </c>
      <c r="F237" s="16" t="s">
        <v>235</v>
      </c>
      <c r="G237" s="23">
        <v>15</v>
      </c>
      <c r="H237" s="23">
        <v>3</v>
      </c>
      <c r="I237" s="16">
        <v>2</v>
      </c>
      <c r="J237" s="24"/>
      <c r="K237" s="13">
        <v>3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/>
      <c r="S237" s="23">
        <v>1</v>
      </c>
      <c r="T237" s="5">
        <v>1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/>
    </row>
    <row r="238" spans="1:27" ht="15.95" customHeight="1" x14ac:dyDescent="0.15">
      <c r="A238" s="1">
        <v>227</v>
      </c>
      <c r="B238" s="30">
        <v>1</v>
      </c>
      <c r="C238" s="21" t="s">
        <v>233</v>
      </c>
      <c r="D238" s="22">
        <v>1</v>
      </c>
      <c r="E238" s="22">
        <v>27</v>
      </c>
      <c r="F238" s="16" t="s">
        <v>235</v>
      </c>
      <c r="G238" s="23">
        <v>15</v>
      </c>
      <c r="H238" s="23">
        <v>5</v>
      </c>
      <c r="I238" s="16">
        <v>2</v>
      </c>
      <c r="J238" s="24"/>
      <c r="K238" s="13">
        <v>3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/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1</v>
      </c>
      <c r="Y238" s="7">
        <v>0</v>
      </c>
      <c r="Z238" s="12">
        <v>0</v>
      </c>
      <c r="AA238" s="19"/>
    </row>
    <row r="239" spans="1:27" ht="15.95" customHeight="1" x14ac:dyDescent="0.15">
      <c r="A239" s="1">
        <v>228</v>
      </c>
      <c r="B239" s="30">
        <v>1</v>
      </c>
      <c r="C239" s="21" t="s">
        <v>233</v>
      </c>
      <c r="D239" s="22">
        <v>1</v>
      </c>
      <c r="E239" s="22">
        <v>27</v>
      </c>
      <c r="F239" s="16" t="s">
        <v>235</v>
      </c>
      <c r="G239" s="23">
        <v>15</v>
      </c>
      <c r="H239" s="23">
        <v>4</v>
      </c>
      <c r="I239" s="16">
        <v>2</v>
      </c>
      <c r="J239" s="24"/>
      <c r="K239" s="13">
        <v>3</v>
      </c>
      <c r="L239" s="23">
        <v>2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/>
      <c r="S239" s="23">
        <v>2</v>
      </c>
      <c r="T239" s="5">
        <v>0</v>
      </c>
      <c r="U239" s="6">
        <v>0</v>
      </c>
      <c r="V239" s="7">
        <v>1</v>
      </c>
      <c r="W239" s="8">
        <v>0</v>
      </c>
      <c r="X239" s="7">
        <v>0</v>
      </c>
      <c r="Y239" s="7">
        <v>0</v>
      </c>
      <c r="Z239" s="12">
        <v>0</v>
      </c>
      <c r="AA239" s="19"/>
    </row>
    <row r="240" spans="1:27" ht="15.95" customHeight="1" x14ac:dyDescent="0.15">
      <c r="A240" s="1">
        <v>229</v>
      </c>
      <c r="B240" s="30">
        <v>1</v>
      </c>
      <c r="C240" s="21" t="s">
        <v>233</v>
      </c>
      <c r="D240" s="22">
        <v>1</v>
      </c>
      <c r="E240" s="22">
        <v>27</v>
      </c>
      <c r="F240" s="16" t="s">
        <v>235</v>
      </c>
      <c r="G240" s="23">
        <v>15</v>
      </c>
      <c r="H240" s="23">
        <v>4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1</v>
      </c>
      <c r="C241" s="21" t="s">
        <v>233</v>
      </c>
      <c r="D241" s="22">
        <v>1</v>
      </c>
      <c r="E241" s="22">
        <v>27</v>
      </c>
      <c r="F241" s="16" t="s">
        <v>235</v>
      </c>
      <c r="G241" s="23">
        <v>15</v>
      </c>
      <c r="H241" s="23">
        <v>8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1</v>
      </c>
      <c r="P241" s="8">
        <v>0</v>
      </c>
      <c r="Q241" s="7">
        <v>0</v>
      </c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>
        <v>1</v>
      </c>
      <c r="C242" s="21" t="s">
        <v>233</v>
      </c>
      <c r="D242" s="22">
        <v>1</v>
      </c>
      <c r="E242" s="22">
        <v>27</v>
      </c>
      <c r="F242" s="16" t="s">
        <v>235</v>
      </c>
      <c r="G242" s="23">
        <v>15</v>
      </c>
      <c r="H242" s="23">
        <v>2</v>
      </c>
      <c r="I242" s="16">
        <v>2</v>
      </c>
      <c r="J242" s="24"/>
      <c r="K242" s="13">
        <v>2</v>
      </c>
      <c r="L242" s="23"/>
      <c r="M242" s="5"/>
      <c r="N242" s="6"/>
      <c r="O242" s="7"/>
      <c r="P242" s="8"/>
      <c r="Q242" s="7"/>
      <c r="R242" s="19"/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/>
    </row>
    <row r="243" spans="1:27" ht="15.95" customHeight="1" x14ac:dyDescent="0.15">
      <c r="A243" s="1">
        <v>232</v>
      </c>
      <c r="B243" s="30">
        <v>1</v>
      </c>
      <c r="C243" s="21" t="s">
        <v>233</v>
      </c>
      <c r="D243" s="22">
        <v>1</v>
      </c>
      <c r="E243" s="22">
        <v>27</v>
      </c>
      <c r="F243" s="16" t="s">
        <v>235</v>
      </c>
      <c r="G243" s="23">
        <v>15</v>
      </c>
      <c r="H243" s="23">
        <v>3</v>
      </c>
      <c r="I243" s="16">
        <v>2</v>
      </c>
      <c r="J243" s="24"/>
      <c r="K243" s="13">
        <v>3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/>
      <c r="S243" s="23">
        <v>1</v>
      </c>
      <c r="T243" s="5">
        <v>1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/>
    </row>
    <row r="244" spans="1:27" ht="15.95" customHeight="1" x14ac:dyDescent="0.15">
      <c r="A244" s="1">
        <v>233</v>
      </c>
      <c r="B244" s="30">
        <v>1</v>
      </c>
      <c r="C244" s="21" t="s">
        <v>233</v>
      </c>
      <c r="D244" s="22">
        <v>1</v>
      </c>
      <c r="E244" s="22">
        <v>27</v>
      </c>
      <c r="F244" s="16" t="s">
        <v>235</v>
      </c>
      <c r="G244" s="23">
        <v>15</v>
      </c>
      <c r="H244" s="23">
        <v>2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>
        <v>1</v>
      </c>
      <c r="C245" s="21" t="s">
        <v>233</v>
      </c>
      <c r="D245" s="22">
        <v>1</v>
      </c>
      <c r="E245" s="22">
        <v>27</v>
      </c>
      <c r="F245" s="16" t="s">
        <v>235</v>
      </c>
      <c r="G245" s="23">
        <v>15</v>
      </c>
      <c r="H245" s="23">
        <v>9</v>
      </c>
      <c r="I245" s="16">
        <v>2</v>
      </c>
      <c r="J245" s="24"/>
      <c r="K245" s="13">
        <v>1</v>
      </c>
      <c r="L245" s="23">
        <v>2</v>
      </c>
      <c r="M245" s="5">
        <v>0</v>
      </c>
      <c r="N245" s="6">
        <v>0</v>
      </c>
      <c r="O245" s="7">
        <v>1</v>
      </c>
      <c r="P245" s="8">
        <v>0</v>
      </c>
      <c r="Q245" s="7">
        <v>0</v>
      </c>
      <c r="R245" s="19"/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>
        <v>1</v>
      </c>
      <c r="C246" s="21" t="s">
        <v>233</v>
      </c>
      <c r="D246" s="22">
        <v>1</v>
      </c>
      <c r="E246" s="22">
        <v>27</v>
      </c>
      <c r="F246" s="16" t="s">
        <v>235</v>
      </c>
      <c r="G246" s="23">
        <v>15</v>
      </c>
      <c r="H246" s="23">
        <v>8</v>
      </c>
      <c r="I246" s="16">
        <v>2</v>
      </c>
      <c r="J246" s="24"/>
      <c r="K246" s="13">
        <v>1</v>
      </c>
      <c r="L246" s="23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9"/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>
        <v>1</v>
      </c>
      <c r="C247" s="21" t="s">
        <v>233</v>
      </c>
      <c r="D247" s="22">
        <v>1</v>
      </c>
      <c r="E247" s="22">
        <v>27</v>
      </c>
      <c r="F247" s="16" t="s">
        <v>235</v>
      </c>
      <c r="G247" s="23">
        <v>15</v>
      </c>
      <c r="H247" s="23">
        <v>3</v>
      </c>
      <c r="I247" s="16">
        <v>2</v>
      </c>
      <c r="J247" s="24"/>
      <c r="K247" s="13">
        <v>3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/>
      <c r="S247" s="23">
        <v>1</v>
      </c>
      <c r="T247" s="5">
        <v>1</v>
      </c>
      <c r="U247" s="6">
        <v>1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/>
    </row>
    <row r="248" spans="1:27" ht="15.95" customHeight="1" x14ac:dyDescent="0.15">
      <c r="A248" s="1">
        <v>237</v>
      </c>
      <c r="B248" s="30">
        <v>1</v>
      </c>
      <c r="C248" s="21" t="s">
        <v>233</v>
      </c>
      <c r="D248" s="22">
        <v>1</v>
      </c>
      <c r="E248" s="22">
        <v>27</v>
      </c>
      <c r="F248" s="16" t="s">
        <v>235</v>
      </c>
      <c r="G248" s="23">
        <v>15</v>
      </c>
      <c r="H248" s="23">
        <v>3</v>
      </c>
      <c r="I248" s="16">
        <v>2</v>
      </c>
      <c r="J248" s="24"/>
      <c r="K248" s="13">
        <v>2</v>
      </c>
      <c r="L248" s="23"/>
      <c r="M248" s="5"/>
      <c r="N248" s="6"/>
      <c r="O248" s="7"/>
      <c r="P248" s="8"/>
      <c r="Q248" s="7"/>
      <c r="R248" s="19"/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1</v>
      </c>
      <c r="AA248" s="19"/>
    </row>
    <row r="249" spans="1:27" ht="15.95" customHeight="1" x14ac:dyDescent="0.15">
      <c r="A249" s="1">
        <v>238</v>
      </c>
      <c r="B249" s="30">
        <v>1</v>
      </c>
      <c r="C249" s="21" t="s">
        <v>233</v>
      </c>
      <c r="D249" s="22">
        <v>1</v>
      </c>
      <c r="E249" s="22">
        <v>27</v>
      </c>
      <c r="F249" s="16" t="s">
        <v>235</v>
      </c>
      <c r="G249" s="23">
        <v>15</v>
      </c>
      <c r="H249" s="23">
        <v>4</v>
      </c>
      <c r="I249" s="16">
        <v>2</v>
      </c>
      <c r="J249" s="24"/>
      <c r="K249" s="13">
        <v>2</v>
      </c>
      <c r="L249" s="23"/>
      <c r="M249" s="5"/>
      <c r="N249" s="6"/>
      <c r="O249" s="7"/>
      <c r="P249" s="8"/>
      <c r="Q249" s="7"/>
      <c r="R249" s="19"/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1</v>
      </c>
      <c r="AA249" s="19"/>
    </row>
    <row r="250" spans="1:27" ht="15.95" customHeight="1" x14ac:dyDescent="0.15">
      <c r="A250" s="1">
        <v>239</v>
      </c>
      <c r="B250" s="30">
        <v>1</v>
      </c>
      <c r="C250" s="21" t="s">
        <v>233</v>
      </c>
      <c r="D250" s="22">
        <v>1</v>
      </c>
      <c r="E250" s="22">
        <v>27</v>
      </c>
      <c r="F250" s="16" t="s">
        <v>235</v>
      </c>
      <c r="G250" s="23">
        <v>15</v>
      </c>
      <c r="H250" s="23">
        <v>5</v>
      </c>
      <c r="I250" s="16">
        <v>2</v>
      </c>
      <c r="J250" s="24"/>
      <c r="K250" s="13">
        <v>2</v>
      </c>
      <c r="L250" s="23"/>
      <c r="M250" s="5"/>
      <c r="N250" s="6"/>
      <c r="O250" s="7"/>
      <c r="P250" s="8"/>
      <c r="Q250" s="7"/>
      <c r="R250" s="19"/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1</v>
      </c>
      <c r="AA250" s="19"/>
    </row>
    <row r="251" spans="1:27" ht="15.95" customHeight="1" x14ac:dyDescent="0.15">
      <c r="A251" s="1">
        <v>240</v>
      </c>
      <c r="B251" s="30">
        <v>1</v>
      </c>
      <c r="C251" s="21" t="s">
        <v>233</v>
      </c>
      <c r="D251" s="22">
        <v>1</v>
      </c>
      <c r="E251" s="22">
        <v>27</v>
      </c>
      <c r="F251" s="16" t="s">
        <v>235</v>
      </c>
      <c r="G251" s="23">
        <v>16</v>
      </c>
      <c r="H251" s="23">
        <v>5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>
        <v>1</v>
      </c>
      <c r="C252" s="21" t="s">
        <v>233</v>
      </c>
      <c r="D252" s="22">
        <v>1</v>
      </c>
      <c r="E252" s="22">
        <v>27</v>
      </c>
      <c r="F252" s="16" t="s">
        <v>235</v>
      </c>
      <c r="G252" s="23">
        <v>16</v>
      </c>
      <c r="H252" s="23">
        <v>2</v>
      </c>
      <c r="I252" s="16">
        <v>2</v>
      </c>
      <c r="J252" s="24"/>
      <c r="K252" s="13">
        <v>3</v>
      </c>
      <c r="L252" s="23">
        <v>1</v>
      </c>
      <c r="M252" s="5">
        <v>1</v>
      </c>
      <c r="N252" s="6">
        <v>0</v>
      </c>
      <c r="O252" s="7">
        <v>1</v>
      </c>
      <c r="P252" s="8">
        <v>0</v>
      </c>
      <c r="Q252" s="7">
        <v>0</v>
      </c>
      <c r="R252" s="19"/>
      <c r="S252" s="23">
        <v>1</v>
      </c>
      <c r="T252" s="5">
        <v>0</v>
      </c>
      <c r="U252" s="6">
        <v>0</v>
      </c>
      <c r="V252" s="7">
        <v>1</v>
      </c>
      <c r="W252" s="8">
        <v>0</v>
      </c>
      <c r="X252" s="7">
        <v>0</v>
      </c>
      <c r="Y252" s="7">
        <v>0</v>
      </c>
      <c r="Z252" s="12">
        <v>0</v>
      </c>
      <c r="AA252" s="19"/>
    </row>
    <row r="253" spans="1:27" ht="15.95" customHeight="1" x14ac:dyDescent="0.15">
      <c r="A253" s="1">
        <v>242</v>
      </c>
      <c r="B253" s="30">
        <v>1</v>
      </c>
      <c r="C253" s="21" t="s">
        <v>233</v>
      </c>
      <c r="D253" s="22">
        <v>1</v>
      </c>
      <c r="E253" s="22">
        <v>27</v>
      </c>
      <c r="F253" s="16" t="s">
        <v>235</v>
      </c>
      <c r="G253" s="23">
        <v>16</v>
      </c>
      <c r="H253" s="23">
        <v>6</v>
      </c>
      <c r="I253" s="16">
        <v>2</v>
      </c>
      <c r="J253" s="24"/>
      <c r="K253" s="13">
        <v>1</v>
      </c>
      <c r="L253" s="23">
        <v>2</v>
      </c>
      <c r="M253" s="5">
        <v>0</v>
      </c>
      <c r="N253" s="6">
        <v>0</v>
      </c>
      <c r="O253" s="7">
        <v>0</v>
      </c>
      <c r="P253" s="8">
        <v>1</v>
      </c>
      <c r="Q253" s="7">
        <v>0</v>
      </c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>
        <v>1</v>
      </c>
      <c r="C254" s="21" t="s">
        <v>233</v>
      </c>
      <c r="D254" s="22">
        <v>1</v>
      </c>
      <c r="E254" s="22">
        <v>27</v>
      </c>
      <c r="F254" s="16" t="s">
        <v>235</v>
      </c>
      <c r="G254" s="23">
        <v>16</v>
      </c>
      <c r="H254" s="23">
        <v>7</v>
      </c>
      <c r="I254" s="16">
        <v>2</v>
      </c>
      <c r="J254" s="24"/>
      <c r="K254" s="13">
        <v>3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/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/>
    </row>
    <row r="255" spans="1:27" ht="15.95" customHeight="1" x14ac:dyDescent="0.15">
      <c r="A255" s="1">
        <v>244</v>
      </c>
      <c r="B255" s="30">
        <v>1</v>
      </c>
      <c r="C255" s="21" t="s">
        <v>233</v>
      </c>
      <c r="D255" s="22">
        <v>1</v>
      </c>
      <c r="E255" s="22">
        <v>27</v>
      </c>
      <c r="F255" s="16" t="s">
        <v>235</v>
      </c>
      <c r="G255" s="23">
        <v>16</v>
      </c>
      <c r="H255" s="23">
        <v>2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>
        <v>1</v>
      </c>
      <c r="C256" s="21" t="s">
        <v>233</v>
      </c>
      <c r="D256" s="22">
        <v>1</v>
      </c>
      <c r="E256" s="22">
        <v>27</v>
      </c>
      <c r="F256" s="16" t="s">
        <v>235</v>
      </c>
      <c r="G256" s="23">
        <v>16</v>
      </c>
      <c r="H256" s="23">
        <v>4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>
        <v>1</v>
      </c>
      <c r="C257" s="21" t="s">
        <v>233</v>
      </c>
      <c r="D257" s="22">
        <v>1</v>
      </c>
      <c r="E257" s="22">
        <v>27</v>
      </c>
      <c r="F257" s="16" t="s">
        <v>235</v>
      </c>
      <c r="G257" s="23">
        <v>16</v>
      </c>
      <c r="H257" s="23">
        <v>4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>
        <v>1</v>
      </c>
      <c r="C258" s="21" t="s">
        <v>233</v>
      </c>
      <c r="D258" s="22">
        <v>1</v>
      </c>
      <c r="E258" s="22">
        <v>27</v>
      </c>
      <c r="F258" s="16" t="s">
        <v>235</v>
      </c>
      <c r="G258" s="23">
        <v>16</v>
      </c>
      <c r="H258" s="23">
        <v>8</v>
      </c>
      <c r="I258" s="16">
        <v>2</v>
      </c>
      <c r="J258" s="24"/>
      <c r="K258" s="13">
        <v>3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/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1</v>
      </c>
      <c r="Y258" s="7">
        <v>0</v>
      </c>
      <c r="Z258" s="12">
        <v>0</v>
      </c>
      <c r="AA258" s="19"/>
    </row>
    <row r="259" spans="1:27" ht="15.95" customHeight="1" x14ac:dyDescent="0.15">
      <c r="A259" s="1">
        <v>248</v>
      </c>
      <c r="B259" s="30">
        <v>1</v>
      </c>
      <c r="C259" s="21" t="s">
        <v>233</v>
      </c>
      <c r="D259" s="22">
        <v>1</v>
      </c>
      <c r="E259" s="22">
        <v>27</v>
      </c>
      <c r="F259" s="16" t="s">
        <v>235</v>
      </c>
      <c r="G259" s="23">
        <v>16</v>
      </c>
      <c r="H259" s="23">
        <v>3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0</v>
      </c>
      <c r="O259" s="7">
        <v>1</v>
      </c>
      <c r="P259" s="8">
        <v>0</v>
      </c>
      <c r="Q259" s="7">
        <v>0</v>
      </c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>
        <v>1</v>
      </c>
      <c r="C260" s="21" t="s">
        <v>233</v>
      </c>
      <c r="D260" s="22">
        <v>1</v>
      </c>
      <c r="E260" s="22">
        <v>27</v>
      </c>
      <c r="F260" s="16" t="s">
        <v>235</v>
      </c>
      <c r="G260" s="23">
        <v>16</v>
      </c>
      <c r="H260" s="23">
        <v>5</v>
      </c>
      <c r="I260" s="16">
        <v>2</v>
      </c>
      <c r="J260" s="24"/>
      <c r="K260" s="13">
        <v>1</v>
      </c>
      <c r="L260" s="23">
        <v>1</v>
      </c>
      <c r="M260" s="5">
        <v>1</v>
      </c>
      <c r="N260" s="6">
        <v>1</v>
      </c>
      <c r="O260" s="7">
        <v>1</v>
      </c>
      <c r="P260" s="8">
        <v>0</v>
      </c>
      <c r="Q260" s="7">
        <v>0</v>
      </c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>
        <v>1</v>
      </c>
      <c r="C261" s="21" t="s">
        <v>233</v>
      </c>
      <c r="D261" s="22">
        <v>1</v>
      </c>
      <c r="E261" s="22">
        <v>27</v>
      </c>
      <c r="F261" s="16" t="s">
        <v>235</v>
      </c>
      <c r="G261" s="23">
        <v>16</v>
      </c>
      <c r="H261" s="23">
        <v>2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>
        <v>1</v>
      </c>
      <c r="C262" s="21" t="s">
        <v>233</v>
      </c>
      <c r="D262" s="22">
        <v>1</v>
      </c>
      <c r="E262" s="22">
        <v>27</v>
      </c>
      <c r="F262" s="16" t="s">
        <v>235</v>
      </c>
      <c r="G262" s="23">
        <v>16</v>
      </c>
      <c r="H262" s="23">
        <v>5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1</v>
      </c>
      <c r="C263" s="21" t="s">
        <v>233</v>
      </c>
      <c r="D263" s="22">
        <v>1</v>
      </c>
      <c r="E263" s="22">
        <v>27</v>
      </c>
      <c r="F263" s="16" t="s">
        <v>235</v>
      </c>
      <c r="G263" s="23">
        <v>16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>
        <v>1</v>
      </c>
      <c r="C264" s="21" t="s">
        <v>233</v>
      </c>
      <c r="D264" s="22">
        <v>1</v>
      </c>
      <c r="E264" s="22">
        <v>27</v>
      </c>
      <c r="F264" s="16" t="s">
        <v>235</v>
      </c>
      <c r="G264" s="23">
        <v>16</v>
      </c>
      <c r="H264" s="23">
        <v>4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0</v>
      </c>
      <c r="P264" s="8">
        <v>1</v>
      </c>
      <c r="Q264" s="7">
        <v>0</v>
      </c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>
        <v>1</v>
      </c>
      <c r="C265" s="21" t="s">
        <v>233</v>
      </c>
      <c r="D265" s="22">
        <v>1</v>
      </c>
      <c r="E265" s="22">
        <v>27</v>
      </c>
      <c r="F265" s="16" t="s">
        <v>235</v>
      </c>
      <c r="G265" s="23">
        <v>16</v>
      </c>
      <c r="H265" s="23">
        <v>3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>
        <v>1</v>
      </c>
      <c r="C266" s="21" t="s">
        <v>233</v>
      </c>
      <c r="D266" s="22">
        <v>1</v>
      </c>
      <c r="E266" s="22">
        <v>27</v>
      </c>
      <c r="F266" s="16" t="s">
        <v>235</v>
      </c>
      <c r="G266" s="23">
        <v>16</v>
      </c>
      <c r="H266" s="23">
        <v>2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>
        <v>1</v>
      </c>
      <c r="C267" s="21" t="s">
        <v>233</v>
      </c>
      <c r="D267" s="22">
        <v>1</v>
      </c>
      <c r="E267" s="22">
        <v>27</v>
      </c>
      <c r="F267" s="16" t="s">
        <v>235</v>
      </c>
      <c r="G267" s="23">
        <v>16</v>
      </c>
      <c r="H267" s="23">
        <v>3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>
        <v>1</v>
      </c>
      <c r="C268" s="21" t="s">
        <v>233</v>
      </c>
      <c r="D268" s="22">
        <v>1</v>
      </c>
      <c r="E268" s="22">
        <v>27</v>
      </c>
      <c r="F268" s="16" t="s">
        <v>235</v>
      </c>
      <c r="G268" s="23">
        <v>16</v>
      </c>
      <c r="H268" s="23">
        <v>4</v>
      </c>
      <c r="I268" s="16">
        <v>2</v>
      </c>
      <c r="J268" s="24"/>
      <c r="K268" s="13">
        <v>2</v>
      </c>
      <c r="L268" s="23"/>
      <c r="M268" s="5"/>
      <c r="N268" s="6"/>
      <c r="O268" s="7"/>
      <c r="P268" s="8"/>
      <c r="Q268" s="7"/>
      <c r="R268" s="19"/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1</v>
      </c>
      <c r="Y268" s="7">
        <v>0</v>
      </c>
      <c r="Z268" s="12">
        <v>0</v>
      </c>
      <c r="AA268" s="19"/>
    </row>
    <row r="269" spans="1:27" ht="15.95" customHeight="1" x14ac:dyDescent="0.15">
      <c r="A269" s="1">
        <v>258</v>
      </c>
      <c r="B269" s="30">
        <v>1</v>
      </c>
      <c r="C269" s="21" t="s">
        <v>233</v>
      </c>
      <c r="D269" s="22">
        <v>1</v>
      </c>
      <c r="E269" s="22">
        <v>27</v>
      </c>
      <c r="F269" s="16" t="s">
        <v>235</v>
      </c>
      <c r="G269" s="23">
        <v>16</v>
      </c>
      <c r="H269" s="23">
        <v>3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>
        <v>1</v>
      </c>
      <c r="C270" s="21" t="s">
        <v>233</v>
      </c>
      <c r="D270" s="22">
        <v>1</v>
      </c>
      <c r="E270" s="22">
        <v>27</v>
      </c>
      <c r="F270" s="16" t="s">
        <v>235</v>
      </c>
      <c r="G270" s="23">
        <v>16</v>
      </c>
      <c r="H270" s="23">
        <v>2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/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>
        <v>1</v>
      </c>
      <c r="C271" s="21" t="s">
        <v>233</v>
      </c>
      <c r="D271" s="22">
        <v>1</v>
      </c>
      <c r="E271" s="22">
        <v>27</v>
      </c>
      <c r="F271" s="16" t="s">
        <v>235</v>
      </c>
      <c r="G271" s="23">
        <v>16</v>
      </c>
      <c r="H271" s="23">
        <v>2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0</v>
      </c>
      <c r="O271" s="7">
        <v>0</v>
      </c>
      <c r="P271" s="8">
        <v>1</v>
      </c>
      <c r="Q271" s="7">
        <v>0</v>
      </c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21" t="s">
        <v>233</v>
      </c>
      <c r="D272" s="22">
        <v>1</v>
      </c>
      <c r="E272" s="22">
        <v>27</v>
      </c>
      <c r="F272" s="16" t="s">
        <v>235</v>
      </c>
      <c r="G272" s="23">
        <v>16</v>
      </c>
      <c r="H272" s="23">
        <v>5</v>
      </c>
      <c r="I272" s="16">
        <v>2</v>
      </c>
      <c r="J272" s="24"/>
      <c r="K272" s="13">
        <v>1</v>
      </c>
      <c r="L272" s="23">
        <v>1</v>
      </c>
      <c r="M272" s="5">
        <v>1</v>
      </c>
      <c r="N272" s="6">
        <v>0</v>
      </c>
      <c r="O272" s="7">
        <v>0</v>
      </c>
      <c r="P272" s="8">
        <v>0</v>
      </c>
      <c r="Q272" s="7">
        <v>0</v>
      </c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21" t="s">
        <v>233</v>
      </c>
      <c r="D273" s="22">
        <v>1</v>
      </c>
      <c r="E273" s="22">
        <v>27</v>
      </c>
      <c r="F273" s="16" t="s">
        <v>235</v>
      </c>
      <c r="G273" s="23">
        <v>16</v>
      </c>
      <c r="H273" s="23">
        <v>5</v>
      </c>
      <c r="I273" s="16">
        <v>2</v>
      </c>
      <c r="J273" s="24"/>
      <c r="K273" s="13">
        <v>1</v>
      </c>
      <c r="L273" s="23">
        <v>1</v>
      </c>
      <c r="M273" s="5">
        <v>1</v>
      </c>
      <c r="N273" s="6">
        <v>0</v>
      </c>
      <c r="O273" s="7">
        <v>0</v>
      </c>
      <c r="P273" s="8">
        <v>0</v>
      </c>
      <c r="Q273" s="7">
        <v>0</v>
      </c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21" t="s">
        <v>233</v>
      </c>
      <c r="D274" s="22">
        <v>1</v>
      </c>
      <c r="E274" s="22">
        <v>27</v>
      </c>
      <c r="F274" s="16" t="s">
        <v>235</v>
      </c>
      <c r="G274" s="23">
        <v>16</v>
      </c>
      <c r="H274" s="23">
        <v>8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1</v>
      </c>
      <c r="C275" s="21" t="s">
        <v>233</v>
      </c>
      <c r="D275" s="22">
        <v>1</v>
      </c>
      <c r="E275" s="22">
        <v>27</v>
      </c>
      <c r="F275" s="16" t="s">
        <v>235</v>
      </c>
      <c r="G275" s="23">
        <v>16</v>
      </c>
      <c r="H275" s="23">
        <v>4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/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/>
    </row>
    <row r="276" spans="1:27" ht="15.95" customHeight="1" x14ac:dyDescent="0.15">
      <c r="A276" s="1">
        <v>265</v>
      </c>
      <c r="B276" s="30">
        <v>1</v>
      </c>
      <c r="C276" s="21" t="s">
        <v>233</v>
      </c>
      <c r="D276" s="22">
        <v>1</v>
      </c>
      <c r="E276" s="22">
        <v>27</v>
      </c>
      <c r="F276" s="16" t="s">
        <v>235</v>
      </c>
      <c r="G276" s="23">
        <v>16</v>
      </c>
      <c r="H276" s="23">
        <v>2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/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1</v>
      </c>
      <c r="Y276" s="7">
        <v>0</v>
      </c>
      <c r="Z276" s="12">
        <v>0</v>
      </c>
      <c r="AA276" s="19"/>
    </row>
    <row r="277" spans="1:27" ht="15.95" customHeight="1" x14ac:dyDescent="0.15">
      <c r="A277" s="1">
        <v>266</v>
      </c>
      <c r="B277" s="30">
        <v>1</v>
      </c>
      <c r="C277" s="21" t="s">
        <v>233</v>
      </c>
      <c r="D277" s="22">
        <v>1</v>
      </c>
      <c r="E277" s="22">
        <v>27</v>
      </c>
      <c r="F277" s="16" t="s">
        <v>235</v>
      </c>
      <c r="G277" s="23">
        <v>16</v>
      </c>
      <c r="H277" s="23">
        <v>4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0</v>
      </c>
      <c r="P277" s="8">
        <v>1</v>
      </c>
      <c r="Q277" s="7">
        <v>0</v>
      </c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>
        <v>1</v>
      </c>
      <c r="C278" s="21" t="s">
        <v>233</v>
      </c>
      <c r="D278" s="22">
        <v>1</v>
      </c>
      <c r="E278" s="22">
        <v>27</v>
      </c>
      <c r="F278" s="16" t="s">
        <v>235</v>
      </c>
      <c r="G278" s="23">
        <v>16</v>
      </c>
      <c r="H278" s="23">
        <v>3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>
        <v>1</v>
      </c>
      <c r="C279" s="21" t="s">
        <v>233</v>
      </c>
      <c r="D279" s="22">
        <v>1</v>
      </c>
      <c r="E279" s="22">
        <v>27</v>
      </c>
      <c r="F279" s="16" t="s">
        <v>235</v>
      </c>
      <c r="G279" s="23">
        <v>16</v>
      </c>
      <c r="H279" s="23">
        <v>5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21" t="s">
        <v>233</v>
      </c>
      <c r="D280" s="22">
        <v>1</v>
      </c>
      <c r="E280" s="22">
        <v>27</v>
      </c>
      <c r="F280" s="16" t="s">
        <v>235</v>
      </c>
      <c r="G280" s="23">
        <v>16</v>
      </c>
      <c r="H280" s="23">
        <v>2</v>
      </c>
      <c r="I280" s="16">
        <v>2</v>
      </c>
      <c r="J280" s="24"/>
      <c r="K280" s="13">
        <v>3</v>
      </c>
      <c r="L280" s="23">
        <v>1</v>
      </c>
      <c r="M280" s="5">
        <v>1</v>
      </c>
      <c r="N280" s="6">
        <v>0</v>
      </c>
      <c r="O280" s="7">
        <v>1</v>
      </c>
      <c r="P280" s="8">
        <v>0</v>
      </c>
      <c r="Q280" s="7">
        <v>0</v>
      </c>
      <c r="R280" s="19"/>
      <c r="S280" s="23">
        <v>1</v>
      </c>
      <c r="T280" s="5">
        <v>0</v>
      </c>
      <c r="U280" s="6">
        <v>0</v>
      </c>
      <c r="V280" s="7">
        <v>1</v>
      </c>
      <c r="W280" s="8">
        <v>0</v>
      </c>
      <c r="X280" s="7">
        <v>0</v>
      </c>
      <c r="Y280" s="7">
        <v>0</v>
      </c>
      <c r="Z280" s="12">
        <v>0</v>
      </c>
      <c r="AA280" s="19"/>
    </row>
    <row r="281" spans="1:27" ht="15.95" customHeight="1" x14ac:dyDescent="0.15">
      <c r="A281" s="1">
        <v>270</v>
      </c>
      <c r="B281" s="30">
        <v>1</v>
      </c>
      <c r="C281" s="21" t="s">
        <v>233</v>
      </c>
      <c r="D281" s="22">
        <v>1</v>
      </c>
      <c r="E281" s="22">
        <v>27</v>
      </c>
      <c r="F281" s="16" t="s">
        <v>235</v>
      </c>
      <c r="G281" s="23">
        <v>16</v>
      </c>
      <c r="H281" s="23">
        <v>6</v>
      </c>
      <c r="I281" s="16">
        <v>2</v>
      </c>
      <c r="J281" s="24"/>
      <c r="K281" s="13">
        <v>1</v>
      </c>
      <c r="L281" s="23">
        <v>2</v>
      </c>
      <c r="M281" s="5">
        <v>0</v>
      </c>
      <c r="N281" s="6">
        <v>0</v>
      </c>
      <c r="O281" s="7">
        <v>0</v>
      </c>
      <c r="P281" s="8">
        <v>1</v>
      </c>
      <c r="Q281" s="7">
        <v>0</v>
      </c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>
        <v>1</v>
      </c>
      <c r="C282" s="21" t="s">
        <v>233</v>
      </c>
      <c r="D282" s="22">
        <v>1</v>
      </c>
      <c r="E282" s="22">
        <v>27</v>
      </c>
      <c r="F282" s="16" t="s">
        <v>235</v>
      </c>
      <c r="G282" s="23">
        <v>16</v>
      </c>
      <c r="H282" s="23">
        <v>7</v>
      </c>
      <c r="I282" s="16">
        <v>2</v>
      </c>
      <c r="J282" s="24"/>
      <c r="K282" s="13">
        <v>3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/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/>
    </row>
    <row r="283" spans="1:27" ht="15.95" customHeight="1" x14ac:dyDescent="0.15">
      <c r="A283" s="1">
        <v>272</v>
      </c>
      <c r="B283" s="30">
        <v>1</v>
      </c>
      <c r="C283" s="21" t="s">
        <v>233</v>
      </c>
      <c r="D283" s="22">
        <v>1</v>
      </c>
      <c r="E283" s="22">
        <v>27</v>
      </c>
      <c r="F283" s="16" t="s">
        <v>235</v>
      </c>
      <c r="G283" s="23">
        <v>17</v>
      </c>
      <c r="H283" s="23">
        <v>3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>
        <v>1</v>
      </c>
      <c r="C284" s="21" t="s">
        <v>233</v>
      </c>
      <c r="D284" s="22">
        <v>1</v>
      </c>
      <c r="E284" s="22">
        <v>27</v>
      </c>
      <c r="F284" s="16" t="s">
        <v>235</v>
      </c>
      <c r="G284" s="23">
        <v>17</v>
      </c>
      <c r="H284" s="23">
        <v>2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>
        <v>1</v>
      </c>
      <c r="C285" s="21" t="s">
        <v>233</v>
      </c>
      <c r="D285" s="22">
        <v>1</v>
      </c>
      <c r="E285" s="22">
        <v>27</v>
      </c>
      <c r="F285" s="16" t="s">
        <v>235</v>
      </c>
      <c r="G285" s="23">
        <v>17</v>
      </c>
      <c r="H285" s="23">
        <v>3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>
        <v>1</v>
      </c>
      <c r="C286" s="21" t="s">
        <v>233</v>
      </c>
      <c r="D286" s="22">
        <v>1</v>
      </c>
      <c r="E286" s="22">
        <v>27</v>
      </c>
      <c r="F286" s="16" t="s">
        <v>235</v>
      </c>
      <c r="G286" s="23">
        <v>17</v>
      </c>
      <c r="H286" s="23">
        <v>3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0</v>
      </c>
      <c r="O286" s="7">
        <v>1</v>
      </c>
      <c r="P286" s="8">
        <v>0</v>
      </c>
      <c r="Q286" s="7">
        <v>0</v>
      </c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>
        <v>1</v>
      </c>
      <c r="C287" s="21" t="s">
        <v>233</v>
      </c>
      <c r="D287" s="22">
        <v>1</v>
      </c>
      <c r="E287" s="22">
        <v>27</v>
      </c>
      <c r="F287" s="16" t="s">
        <v>235</v>
      </c>
      <c r="G287" s="23">
        <v>17</v>
      </c>
      <c r="H287" s="23">
        <v>2</v>
      </c>
      <c r="I287" s="16">
        <v>2</v>
      </c>
      <c r="J287" s="24"/>
      <c r="K287" s="13">
        <v>2</v>
      </c>
      <c r="L287" s="23"/>
      <c r="M287" s="5"/>
      <c r="N287" s="6"/>
      <c r="O287" s="7"/>
      <c r="P287" s="8"/>
      <c r="Q287" s="7"/>
      <c r="R287" s="19"/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1</v>
      </c>
      <c r="Y287" s="7">
        <v>0</v>
      </c>
      <c r="Z287" s="12">
        <v>0</v>
      </c>
      <c r="AA287" s="19"/>
    </row>
    <row r="288" spans="1:27" ht="15.95" customHeight="1" x14ac:dyDescent="0.15">
      <c r="A288" s="1">
        <v>277</v>
      </c>
      <c r="B288" s="30">
        <v>1</v>
      </c>
      <c r="C288" s="21" t="s">
        <v>233</v>
      </c>
      <c r="D288" s="22">
        <v>1</v>
      </c>
      <c r="E288" s="22">
        <v>27</v>
      </c>
      <c r="F288" s="16" t="s">
        <v>235</v>
      </c>
      <c r="G288" s="23">
        <v>17</v>
      </c>
      <c r="H288" s="23">
        <v>2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21" t="s">
        <v>233</v>
      </c>
      <c r="D289" s="22">
        <v>1</v>
      </c>
      <c r="E289" s="22">
        <v>27</v>
      </c>
      <c r="F289" s="16" t="s">
        <v>235</v>
      </c>
      <c r="G289" s="23">
        <v>17</v>
      </c>
      <c r="H289" s="23">
        <v>5</v>
      </c>
      <c r="I289" s="16">
        <v>2</v>
      </c>
      <c r="J289" s="24"/>
      <c r="K289" s="13">
        <v>2</v>
      </c>
      <c r="L289" s="23"/>
      <c r="M289" s="5"/>
      <c r="N289" s="6"/>
      <c r="O289" s="7"/>
      <c r="P289" s="8"/>
      <c r="Q289" s="7"/>
      <c r="R289" s="19"/>
      <c r="S289" s="23">
        <v>2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/>
    </row>
    <row r="290" spans="1:27" ht="15.95" customHeight="1" x14ac:dyDescent="0.15">
      <c r="A290" s="1">
        <v>279</v>
      </c>
      <c r="B290" s="30">
        <v>1</v>
      </c>
      <c r="C290" s="21" t="s">
        <v>233</v>
      </c>
      <c r="D290" s="22">
        <v>1</v>
      </c>
      <c r="E290" s="22">
        <v>27</v>
      </c>
      <c r="F290" s="16" t="s">
        <v>235</v>
      </c>
      <c r="G290" s="23">
        <v>17</v>
      </c>
      <c r="H290" s="23">
        <v>4</v>
      </c>
      <c r="I290" s="16">
        <v>2</v>
      </c>
      <c r="J290" s="24"/>
      <c r="K290" s="13">
        <v>1</v>
      </c>
      <c r="L290" s="23">
        <v>3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>
        <v>2</v>
      </c>
      <c r="C291" s="21" t="s">
        <v>233</v>
      </c>
      <c r="D291" s="22">
        <v>1</v>
      </c>
      <c r="E291" s="22">
        <v>27</v>
      </c>
      <c r="F291" s="16" t="s">
        <v>235</v>
      </c>
      <c r="G291" s="23"/>
      <c r="H291" s="23"/>
      <c r="I291" s="16"/>
      <c r="J291" s="24"/>
      <c r="K291" s="13">
        <v>1</v>
      </c>
      <c r="L291" s="23">
        <v>5</v>
      </c>
      <c r="M291" s="5">
        <v>2</v>
      </c>
      <c r="N291" s="6">
        <v>2</v>
      </c>
      <c r="O291" s="7">
        <v>0</v>
      </c>
      <c r="P291" s="8">
        <v>0</v>
      </c>
      <c r="Q291" s="7">
        <v>0</v>
      </c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>
        <v>2</v>
      </c>
      <c r="C292" s="21" t="s">
        <v>233</v>
      </c>
      <c r="D292" s="22">
        <v>1</v>
      </c>
      <c r="E292" s="22">
        <v>27</v>
      </c>
      <c r="F292" s="16" t="s">
        <v>235</v>
      </c>
      <c r="G292" s="23"/>
      <c r="H292" s="23"/>
      <c r="I292" s="16"/>
      <c r="J292" s="24"/>
      <c r="K292" s="13">
        <v>1</v>
      </c>
      <c r="L292" s="23">
        <v>5</v>
      </c>
      <c r="M292" s="5">
        <v>1</v>
      </c>
      <c r="N292" s="6">
        <v>0</v>
      </c>
      <c r="O292" s="7">
        <v>0</v>
      </c>
      <c r="P292" s="8">
        <v>0</v>
      </c>
      <c r="Q292" s="7">
        <v>0</v>
      </c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2</v>
      </c>
      <c r="C293" s="21" t="s">
        <v>233</v>
      </c>
      <c r="D293" s="22">
        <v>1</v>
      </c>
      <c r="E293" s="22">
        <v>27</v>
      </c>
      <c r="F293" s="16" t="s">
        <v>235</v>
      </c>
      <c r="G293" s="23"/>
      <c r="H293" s="23"/>
      <c r="I293" s="16"/>
      <c r="J293" s="24"/>
      <c r="K293" s="13">
        <v>1</v>
      </c>
      <c r="L293" s="23">
        <v>5</v>
      </c>
      <c r="M293" s="5">
        <v>2</v>
      </c>
      <c r="N293" s="6">
        <v>0</v>
      </c>
      <c r="O293" s="7">
        <v>0</v>
      </c>
      <c r="P293" s="8">
        <v>0</v>
      </c>
      <c r="Q293" s="7">
        <v>0</v>
      </c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>
        <v>2</v>
      </c>
      <c r="C294" s="21" t="s">
        <v>233</v>
      </c>
      <c r="D294" s="22">
        <v>1</v>
      </c>
      <c r="E294" s="22">
        <v>27</v>
      </c>
      <c r="F294" s="16" t="s">
        <v>235</v>
      </c>
      <c r="G294" s="23"/>
      <c r="H294" s="23"/>
      <c r="I294" s="16"/>
      <c r="J294" s="24"/>
      <c r="K294" s="13">
        <v>1</v>
      </c>
      <c r="L294" s="23">
        <v>5</v>
      </c>
      <c r="M294" s="5">
        <v>3</v>
      </c>
      <c r="N294" s="6">
        <v>1</v>
      </c>
      <c r="O294" s="7">
        <v>0</v>
      </c>
      <c r="P294" s="8">
        <v>0</v>
      </c>
      <c r="Q294" s="7">
        <v>0</v>
      </c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2</v>
      </c>
      <c r="C295" s="21" t="s">
        <v>233</v>
      </c>
      <c r="D295" s="22">
        <v>1</v>
      </c>
      <c r="E295" s="22">
        <v>27</v>
      </c>
      <c r="F295" s="16" t="s">
        <v>235</v>
      </c>
      <c r="G295" s="23"/>
      <c r="H295" s="23"/>
      <c r="I295" s="16"/>
      <c r="J295" s="24"/>
      <c r="K295" s="13">
        <v>1</v>
      </c>
      <c r="L295" s="23">
        <v>5</v>
      </c>
      <c r="M295" s="5">
        <v>2</v>
      </c>
      <c r="N295" s="6">
        <v>1</v>
      </c>
      <c r="O295" s="7">
        <v>0</v>
      </c>
      <c r="P295" s="8">
        <v>0</v>
      </c>
      <c r="Q295" s="7">
        <v>0</v>
      </c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>
        <v>2</v>
      </c>
      <c r="C296" s="21" t="s">
        <v>233</v>
      </c>
      <c r="D296" s="22">
        <v>1</v>
      </c>
      <c r="E296" s="22">
        <v>27</v>
      </c>
      <c r="F296" s="16" t="s">
        <v>235</v>
      </c>
      <c r="G296" s="23"/>
      <c r="H296" s="23"/>
      <c r="I296" s="16"/>
      <c r="J296" s="24"/>
      <c r="K296" s="13">
        <v>1</v>
      </c>
      <c r="L296" s="23">
        <v>5</v>
      </c>
      <c r="M296" s="5">
        <v>1</v>
      </c>
      <c r="N296" s="6">
        <v>0</v>
      </c>
      <c r="O296" s="7">
        <v>0</v>
      </c>
      <c r="P296" s="8">
        <v>0</v>
      </c>
      <c r="Q296" s="7">
        <v>0</v>
      </c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>
        <v>2</v>
      </c>
      <c r="C297" s="21" t="s">
        <v>233</v>
      </c>
      <c r="D297" s="22">
        <v>1</v>
      </c>
      <c r="E297" s="22">
        <v>27</v>
      </c>
      <c r="F297" s="16" t="s">
        <v>235</v>
      </c>
      <c r="G297" s="23"/>
      <c r="H297" s="23"/>
      <c r="I297" s="16"/>
      <c r="J297" s="24"/>
      <c r="K297" s="13">
        <v>1</v>
      </c>
      <c r="L297" s="23">
        <v>5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>
        <v>2</v>
      </c>
      <c r="C298" s="21" t="s">
        <v>233</v>
      </c>
      <c r="D298" s="22">
        <v>1</v>
      </c>
      <c r="E298" s="22">
        <v>27</v>
      </c>
      <c r="F298" s="16" t="s">
        <v>235</v>
      </c>
      <c r="G298" s="23"/>
      <c r="H298" s="23"/>
      <c r="I298" s="16"/>
      <c r="J298" s="24"/>
      <c r="K298" s="13">
        <v>1</v>
      </c>
      <c r="L298" s="23">
        <v>5</v>
      </c>
      <c r="M298" s="5">
        <v>1</v>
      </c>
      <c r="N298" s="6">
        <v>1</v>
      </c>
      <c r="O298" s="7">
        <v>0</v>
      </c>
      <c r="P298" s="8">
        <v>0</v>
      </c>
      <c r="Q298" s="7">
        <v>0</v>
      </c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2</v>
      </c>
      <c r="C299" s="21" t="s">
        <v>233</v>
      </c>
      <c r="D299" s="22">
        <v>1</v>
      </c>
      <c r="E299" s="22">
        <v>27</v>
      </c>
      <c r="F299" s="16" t="s">
        <v>235</v>
      </c>
      <c r="G299" s="23"/>
      <c r="H299" s="23"/>
      <c r="I299" s="16"/>
      <c r="J299" s="24"/>
      <c r="K299" s="13">
        <v>1</v>
      </c>
      <c r="L299" s="23">
        <v>5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>
        <v>2</v>
      </c>
      <c r="C300" s="21" t="s">
        <v>233</v>
      </c>
      <c r="D300" s="22">
        <v>1</v>
      </c>
      <c r="E300" s="22">
        <v>27</v>
      </c>
      <c r="F300" s="16" t="s">
        <v>235</v>
      </c>
      <c r="G300" s="23"/>
      <c r="H300" s="23"/>
      <c r="I300" s="16"/>
      <c r="J300" s="24"/>
      <c r="K300" s="13">
        <v>1</v>
      </c>
      <c r="L300" s="23">
        <v>5</v>
      </c>
      <c r="M300" s="5">
        <v>1</v>
      </c>
      <c r="N300" s="6">
        <v>1</v>
      </c>
      <c r="O300" s="7">
        <v>0</v>
      </c>
      <c r="P300" s="8">
        <v>0</v>
      </c>
      <c r="Q300" s="7">
        <v>0</v>
      </c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>
        <v>2</v>
      </c>
      <c r="C301" s="21" t="s">
        <v>233</v>
      </c>
      <c r="D301" s="22">
        <v>1</v>
      </c>
      <c r="E301" s="22">
        <v>27</v>
      </c>
      <c r="F301" s="16" t="s">
        <v>235</v>
      </c>
      <c r="G301" s="23"/>
      <c r="H301" s="23"/>
      <c r="I301" s="16"/>
      <c r="J301" s="24"/>
      <c r="K301" s="13">
        <v>1</v>
      </c>
      <c r="L301" s="23">
        <v>5</v>
      </c>
      <c r="M301" s="5">
        <v>1</v>
      </c>
      <c r="N301" s="6">
        <v>1</v>
      </c>
      <c r="O301" s="7">
        <v>0</v>
      </c>
      <c r="P301" s="8">
        <v>0</v>
      </c>
      <c r="Q301" s="7">
        <v>0</v>
      </c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>
        <v>2</v>
      </c>
      <c r="C302" s="21" t="s">
        <v>233</v>
      </c>
      <c r="D302" s="22">
        <v>1</v>
      </c>
      <c r="E302" s="22">
        <v>27</v>
      </c>
      <c r="F302" s="16" t="s">
        <v>235</v>
      </c>
      <c r="G302" s="23"/>
      <c r="H302" s="23"/>
      <c r="I302" s="16"/>
      <c r="J302" s="24"/>
      <c r="K302" s="13">
        <v>1</v>
      </c>
      <c r="L302" s="23">
        <v>5</v>
      </c>
      <c r="M302" s="5">
        <v>1</v>
      </c>
      <c r="N302" s="6">
        <v>1</v>
      </c>
      <c r="O302" s="7">
        <v>0</v>
      </c>
      <c r="P302" s="8">
        <v>0</v>
      </c>
      <c r="Q302" s="7">
        <v>0</v>
      </c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2</v>
      </c>
      <c r="C303" s="21" t="s">
        <v>233</v>
      </c>
      <c r="D303" s="22">
        <v>1</v>
      </c>
      <c r="E303" s="22">
        <v>27</v>
      </c>
      <c r="F303" s="16" t="s">
        <v>235</v>
      </c>
      <c r="G303" s="23"/>
      <c r="H303" s="23"/>
      <c r="I303" s="16"/>
      <c r="J303" s="24"/>
      <c r="K303" s="13">
        <v>1</v>
      </c>
      <c r="L303" s="23">
        <v>5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>
        <v>2</v>
      </c>
      <c r="C304" s="21" t="s">
        <v>233</v>
      </c>
      <c r="D304" s="22">
        <v>1</v>
      </c>
      <c r="E304" s="22">
        <v>27</v>
      </c>
      <c r="F304" s="16" t="s">
        <v>235</v>
      </c>
      <c r="G304" s="23"/>
      <c r="H304" s="23"/>
      <c r="I304" s="16"/>
      <c r="J304" s="24"/>
      <c r="K304" s="13">
        <v>1</v>
      </c>
      <c r="L304" s="23">
        <v>5</v>
      </c>
      <c r="M304" s="5">
        <v>2</v>
      </c>
      <c r="N304" s="6">
        <v>1</v>
      </c>
      <c r="O304" s="7">
        <v>0</v>
      </c>
      <c r="P304" s="8">
        <v>0</v>
      </c>
      <c r="Q304" s="7">
        <v>0</v>
      </c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>
        <v>2</v>
      </c>
      <c r="C305" s="21" t="s">
        <v>233</v>
      </c>
      <c r="D305" s="22">
        <v>1</v>
      </c>
      <c r="E305" s="22">
        <v>27</v>
      </c>
      <c r="F305" s="16" t="s">
        <v>235</v>
      </c>
      <c r="G305" s="23"/>
      <c r="H305" s="23"/>
      <c r="I305" s="16"/>
      <c r="J305" s="24"/>
      <c r="K305" s="13">
        <v>1</v>
      </c>
      <c r="L305" s="23">
        <v>5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>
        <v>2</v>
      </c>
      <c r="C306" s="21" t="s">
        <v>233</v>
      </c>
      <c r="D306" s="22">
        <v>1</v>
      </c>
      <c r="E306" s="22">
        <v>27</v>
      </c>
      <c r="F306" s="16" t="s">
        <v>235</v>
      </c>
      <c r="G306" s="23"/>
      <c r="H306" s="23"/>
      <c r="I306" s="16"/>
      <c r="J306" s="24"/>
      <c r="K306" s="13">
        <v>1</v>
      </c>
      <c r="L306" s="23">
        <v>5</v>
      </c>
      <c r="M306" s="5">
        <v>1</v>
      </c>
      <c r="N306" s="6">
        <v>1</v>
      </c>
      <c r="O306" s="7">
        <v>0</v>
      </c>
      <c r="P306" s="8">
        <v>0</v>
      </c>
      <c r="Q306" s="7">
        <v>0</v>
      </c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>
        <v>2</v>
      </c>
      <c r="C307" s="21" t="s">
        <v>233</v>
      </c>
      <c r="D307" s="22">
        <v>1</v>
      </c>
      <c r="E307" s="22">
        <v>27</v>
      </c>
      <c r="F307" s="16" t="s">
        <v>235</v>
      </c>
      <c r="G307" s="23"/>
      <c r="H307" s="23"/>
      <c r="I307" s="16"/>
      <c r="J307" s="24"/>
      <c r="K307" s="13">
        <v>1</v>
      </c>
      <c r="L307" s="23">
        <v>5</v>
      </c>
      <c r="M307" s="5">
        <v>1</v>
      </c>
      <c r="N307" s="6">
        <v>1</v>
      </c>
      <c r="O307" s="7">
        <v>0</v>
      </c>
      <c r="P307" s="8">
        <v>0</v>
      </c>
      <c r="Q307" s="7">
        <v>0</v>
      </c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>
        <v>2</v>
      </c>
      <c r="C308" s="21" t="s">
        <v>233</v>
      </c>
      <c r="D308" s="22">
        <v>1</v>
      </c>
      <c r="E308" s="22">
        <v>27</v>
      </c>
      <c r="F308" s="16" t="s">
        <v>235</v>
      </c>
      <c r="G308" s="23"/>
      <c r="H308" s="23"/>
      <c r="I308" s="16"/>
      <c r="J308" s="24"/>
      <c r="K308" s="13">
        <v>1</v>
      </c>
      <c r="L308" s="23">
        <v>5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2</v>
      </c>
      <c r="C309" s="21" t="s">
        <v>233</v>
      </c>
      <c r="D309" s="22">
        <v>1</v>
      </c>
      <c r="E309" s="22">
        <v>27</v>
      </c>
      <c r="F309" s="16" t="s">
        <v>235</v>
      </c>
      <c r="G309" s="23"/>
      <c r="H309" s="23"/>
      <c r="I309" s="16"/>
      <c r="J309" s="24"/>
      <c r="K309" s="13">
        <v>1</v>
      </c>
      <c r="L309" s="23">
        <v>5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>
        <v>2</v>
      </c>
      <c r="C310" s="21" t="s">
        <v>233</v>
      </c>
      <c r="D310" s="22">
        <v>1</v>
      </c>
      <c r="E310" s="22">
        <v>27</v>
      </c>
      <c r="F310" s="16" t="s">
        <v>235</v>
      </c>
      <c r="G310" s="23"/>
      <c r="H310" s="23"/>
      <c r="I310" s="16"/>
      <c r="J310" s="24"/>
      <c r="K310" s="13">
        <v>1</v>
      </c>
      <c r="L310" s="23">
        <v>5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>
        <v>2</v>
      </c>
      <c r="C311" s="21" t="s">
        <v>233</v>
      </c>
      <c r="D311" s="22">
        <v>1</v>
      </c>
      <c r="E311" s="22">
        <v>27</v>
      </c>
      <c r="F311" s="16" t="s">
        <v>235</v>
      </c>
      <c r="G311" s="23"/>
      <c r="H311" s="23"/>
      <c r="I311" s="16"/>
      <c r="J311" s="24"/>
      <c r="K311" s="13">
        <v>1</v>
      </c>
      <c r="L311" s="23">
        <v>5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>
        <v>2</v>
      </c>
      <c r="C312" s="21" t="s">
        <v>233</v>
      </c>
      <c r="D312" s="22">
        <v>1</v>
      </c>
      <c r="E312" s="22">
        <v>27</v>
      </c>
      <c r="F312" s="16" t="s">
        <v>235</v>
      </c>
      <c r="G312" s="23"/>
      <c r="H312" s="23"/>
      <c r="I312" s="16"/>
      <c r="J312" s="24"/>
      <c r="K312" s="13">
        <v>1</v>
      </c>
      <c r="L312" s="23">
        <v>5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2</v>
      </c>
      <c r="C313" s="21" t="s">
        <v>233</v>
      </c>
      <c r="D313" s="22">
        <v>1</v>
      </c>
      <c r="E313" s="22">
        <v>27</v>
      </c>
      <c r="F313" s="16" t="s">
        <v>235</v>
      </c>
      <c r="G313" s="23"/>
      <c r="H313" s="23"/>
      <c r="I313" s="16"/>
      <c r="J313" s="24"/>
      <c r="K313" s="13">
        <v>1</v>
      </c>
      <c r="L313" s="23">
        <v>5</v>
      </c>
      <c r="M313" s="5">
        <v>2</v>
      </c>
      <c r="N313" s="6">
        <v>2</v>
      </c>
      <c r="O313" s="7">
        <v>0</v>
      </c>
      <c r="P313" s="8">
        <v>0</v>
      </c>
      <c r="Q313" s="7">
        <v>0</v>
      </c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>
        <v>2</v>
      </c>
      <c r="C314" s="21" t="s">
        <v>233</v>
      </c>
      <c r="D314" s="22">
        <v>1</v>
      </c>
      <c r="E314" s="22">
        <v>27</v>
      </c>
      <c r="F314" s="16" t="s">
        <v>235</v>
      </c>
      <c r="G314" s="23"/>
      <c r="H314" s="23"/>
      <c r="I314" s="16"/>
      <c r="J314" s="24"/>
      <c r="K314" s="13">
        <v>1</v>
      </c>
      <c r="L314" s="23">
        <v>5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2</v>
      </c>
      <c r="C315" s="21" t="s">
        <v>233</v>
      </c>
      <c r="D315" s="22">
        <v>1</v>
      </c>
      <c r="E315" s="22">
        <v>27</v>
      </c>
      <c r="F315" s="16" t="s">
        <v>235</v>
      </c>
      <c r="G315" s="23"/>
      <c r="H315" s="23"/>
      <c r="I315" s="16"/>
      <c r="J315" s="24"/>
      <c r="K315" s="13">
        <v>1</v>
      </c>
      <c r="L315" s="23">
        <v>5</v>
      </c>
      <c r="M315" s="5">
        <v>2</v>
      </c>
      <c r="N315" s="6">
        <v>0</v>
      </c>
      <c r="O315" s="7">
        <v>0</v>
      </c>
      <c r="P315" s="8">
        <v>0</v>
      </c>
      <c r="Q315" s="7">
        <v>0</v>
      </c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>
        <v>2</v>
      </c>
      <c r="C316" s="21" t="s">
        <v>233</v>
      </c>
      <c r="D316" s="22">
        <v>1</v>
      </c>
      <c r="E316" s="22">
        <v>27</v>
      </c>
      <c r="F316" s="16" t="s">
        <v>235</v>
      </c>
      <c r="G316" s="23"/>
      <c r="H316" s="23"/>
      <c r="I316" s="16"/>
      <c r="J316" s="24"/>
      <c r="K316" s="13">
        <v>1</v>
      </c>
      <c r="L316" s="23">
        <v>5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2</v>
      </c>
      <c r="C317" s="21" t="s">
        <v>233</v>
      </c>
      <c r="D317" s="22">
        <v>1</v>
      </c>
      <c r="E317" s="22">
        <v>27</v>
      </c>
      <c r="F317" s="16" t="s">
        <v>235</v>
      </c>
      <c r="G317" s="23"/>
      <c r="H317" s="23"/>
      <c r="I317" s="16"/>
      <c r="J317" s="24"/>
      <c r="K317" s="13">
        <v>1</v>
      </c>
      <c r="L317" s="23">
        <v>5</v>
      </c>
      <c r="M317" s="5">
        <v>2</v>
      </c>
      <c r="N317" s="6">
        <v>0</v>
      </c>
      <c r="O317" s="7">
        <v>0</v>
      </c>
      <c r="P317" s="8">
        <v>0</v>
      </c>
      <c r="Q317" s="7">
        <v>0</v>
      </c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>
        <v>2</v>
      </c>
      <c r="C318" s="21" t="s">
        <v>233</v>
      </c>
      <c r="D318" s="22">
        <v>1</v>
      </c>
      <c r="E318" s="22">
        <v>27</v>
      </c>
      <c r="F318" s="16" t="s">
        <v>235</v>
      </c>
      <c r="G318" s="23"/>
      <c r="H318" s="23"/>
      <c r="I318" s="16"/>
      <c r="J318" s="24"/>
      <c r="K318" s="13">
        <v>1</v>
      </c>
      <c r="L318" s="23">
        <v>5</v>
      </c>
      <c r="M318" s="5">
        <v>6</v>
      </c>
      <c r="N318" s="6">
        <v>1</v>
      </c>
      <c r="O318" s="7">
        <v>0</v>
      </c>
      <c r="P318" s="8">
        <v>0</v>
      </c>
      <c r="Q318" s="7">
        <v>0</v>
      </c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2</v>
      </c>
      <c r="C319" s="21" t="s">
        <v>233</v>
      </c>
      <c r="D319" s="22">
        <v>1</v>
      </c>
      <c r="E319" s="22">
        <v>27</v>
      </c>
      <c r="F319" s="16" t="s">
        <v>235</v>
      </c>
      <c r="G319" s="23"/>
      <c r="H319" s="23"/>
      <c r="I319" s="16"/>
      <c r="J319" s="24"/>
      <c r="K319" s="13">
        <v>1</v>
      </c>
      <c r="L319" s="23">
        <v>5</v>
      </c>
      <c r="M319" s="5">
        <v>2</v>
      </c>
      <c r="N319" s="6">
        <v>0</v>
      </c>
      <c r="O319" s="7">
        <v>0</v>
      </c>
      <c r="P319" s="8">
        <v>0</v>
      </c>
      <c r="Q319" s="7">
        <v>0</v>
      </c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>
        <v>2</v>
      </c>
      <c r="C320" s="21" t="s">
        <v>233</v>
      </c>
      <c r="D320" s="22">
        <v>1</v>
      </c>
      <c r="E320" s="22">
        <v>27</v>
      </c>
      <c r="F320" s="16" t="s">
        <v>235</v>
      </c>
      <c r="G320" s="23"/>
      <c r="H320" s="23"/>
      <c r="I320" s="16"/>
      <c r="J320" s="24"/>
      <c r="K320" s="13">
        <v>1</v>
      </c>
      <c r="L320" s="23">
        <v>5</v>
      </c>
      <c r="M320" s="5">
        <v>2</v>
      </c>
      <c r="N320" s="6">
        <v>1</v>
      </c>
      <c r="O320" s="7">
        <v>0</v>
      </c>
      <c r="P320" s="8">
        <v>0</v>
      </c>
      <c r="Q320" s="7">
        <v>0</v>
      </c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2</v>
      </c>
      <c r="C321" s="21" t="s">
        <v>233</v>
      </c>
      <c r="D321" s="22">
        <v>1</v>
      </c>
      <c r="E321" s="22">
        <v>27</v>
      </c>
      <c r="F321" s="16" t="s">
        <v>235</v>
      </c>
      <c r="G321" s="23"/>
      <c r="H321" s="23"/>
      <c r="I321" s="16"/>
      <c r="J321" s="24"/>
      <c r="K321" s="13">
        <v>1</v>
      </c>
      <c r="L321" s="23">
        <v>5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>
        <v>2</v>
      </c>
      <c r="C322" s="21" t="s">
        <v>233</v>
      </c>
      <c r="D322" s="22">
        <v>1</v>
      </c>
      <c r="E322" s="22">
        <v>27</v>
      </c>
      <c r="F322" s="16" t="s">
        <v>235</v>
      </c>
      <c r="G322" s="23"/>
      <c r="H322" s="23"/>
      <c r="I322" s="16"/>
      <c r="J322" s="24"/>
      <c r="K322" s="13">
        <v>1</v>
      </c>
      <c r="L322" s="23">
        <v>5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>
        <v>2</v>
      </c>
      <c r="C323" s="21" t="s">
        <v>233</v>
      </c>
      <c r="D323" s="22">
        <v>1</v>
      </c>
      <c r="E323" s="22">
        <v>27</v>
      </c>
      <c r="F323" s="16" t="s">
        <v>235</v>
      </c>
      <c r="G323" s="23"/>
      <c r="H323" s="23"/>
      <c r="I323" s="16"/>
      <c r="J323" s="24"/>
      <c r="K323" s="13">
        <v>1</v>
      </c>
      <c r="L323" s="23">
        <v>5</v>
      </c>
      <c r="M323" s="5">
        <v>2</v>
      </c>
      <c r="N323" s="6">
        <v>1</v>
      </c>
      <c r="O323" s="7">
        <v>0</v>
      </c>
      <c r="P323" s="8">
        <v>0</v>
      </c>
      <c r="Q323" s="7">
        <v>0</v>
      </c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>
        <v>2</v>
      </c>
      <c r="C324" s="21" t="s">
        <v>233</v>
      </c>
      <c r="D324" s="22">
        <v>1</v>
      </c>
      <c r="E324" s="22">
        <v>27</v>
      </c>
      <c r="F324" s="16" t="s">
        <v>235</v>
      </c>
      <c r="G324" s="23"/>
      <c r="H324" s="23"/>
      <c r="I324" s="16"/>
      <c r="J324" s="24"/>
      <c r="K324" s="13">
        <v>1</v>
      </c>
      <c r="L324" s="23">
        <v>5</v>
      </c>
      <c r="M324" s="5">
        <v>2</v>
      </c>
      <c r="N324" s="6">
        <v>1</v>
      </c>
      <c r="O324" s="7">
        <v>0</v>
      </c>
      <c r="P324" s="8">
        <v>0</v>
      </c>
      <c r="Q324" s="7">
        <v>0</v>
      </c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>
        <v>2</v>
      </c>
      <c r="C325" s="21" t="s">
        <v>233</v>
      </c>
      <c r="D325" s="22">
        <v>1</v>
      </c>
      <c r="E325" s="22">
        <v>27</v>
      </c>
      <c r="F325" s="16" t="s">
        <v>235</v>
      </c>
      <c r="G325" s="23"/>
      <c r="H325" s="23"/>
      <c r="I325" s="16"/>
      <c r="J325" s="24"/>
      <c r="K325" s="13">
        <v>1</v>
      </c>
      <c r="L325" s="23">
        <v>5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>
        <v>2</v>
      </c>
      <c r="C326" s="21" t="s">
        <v>233</v>
      </c>
      <c r="D326" s="22">
        <v>1</v>
      </c>
      <c r="E326" s="22">
        <v>27</v>
      </c>
      <c r="F326" s="16" t="s">
        <v>235</v>
      </c>
      <c r="G326" s="23"/>
      <c r="H326" s="23"/>
      <c r="I326" s="16"/>
      <c r="J326" s="24"/>
      <c r="K326" s="13">
        <v>1</v>
      </c>
      <c r="L326" s="23">
        <v>5</v>
      </c>
      <c r="M326" s="5">
        <v>1</v>
      </c>
      <c r="N326" s="6">
        <v>1</v>
      </c>
      <c r="O326" s="7">
        <v>0</v>
      </c>
      <c r="P326" s="8">
        <v>0</v>
      </c>
      <c r="Q326" s="7">
        <v>0</v>
      </c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2</v>
      </c>
      <c r="C327" s="21" t="s">
        <v>233</v>
      </c>
      <c r="D327" s="22">
        <v>1</v>
      </c>
      <c r="E327" s="22">
        <v>27</v>
      </c>
      <c r="F327" s="16" t="s">
        <v>235</v>
      </c>
      <c r="G327" s="23"/>
      <c r="H327" s="23"/>
      <c r="I327" s="16"/>
      <c r="J327" s="24"/>
      <c r="K327" s="13">
        <v>1</v>
      </c>
      <c r="L327" s="23">
        <v>5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2</v>
      </c>
      <c r="C328" s="21" t="s">
        <v>233</v>
      </c>
      <c r="D328" s="22">
        <v>1</v>
      </c>
      <c r="E328" s="22">
        <v>27</v>
      </c>
      <c r="F328" s="16" t="s">
        <v>235</v>
      </c>
      <c r="G328" s="23"/>
      <c r="H328" s="23"/>
      <c r="I328" s="16"/>
      <c r="J328" s="24"/>
      <c r="K328" s="13">
        <v>1</v>
      </c>
      <c r="L328" s="23">
        <v>5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2</v>
      </c>
      <c r="C329" s="21" t="s">
        <v>233</v>
      </c>
      <c r="D329" s="22">
        <v>1</v>
      </c>
      <c r="E329" s="22">
        <v>27</v>
      </c>
      <c r="F329" s="16" t="s">
        <v>235</v>
      </c>
      <c r="G329" s="23"/>
      <c r="H329" s="23"/>
      <c r="I329" s="16"/>
      <c r="J329" s="24"/>
      <c r="K329" s="13">
        <v>1</v>
      </c>
      <c r="L329" s="23">
        <v>5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>
        <v>2</v>
      </c>
      <c r="C330" s="21" t="s">
        <v>233</v>
      </c>
      <c r="D330" s="22">
        <v>1</v>
      </c>
      <c r="E330" s="22">
        <v>27</v>
      </c>
      <c r="F330" s="16" t="s">
        <v>235</v>
      </c>
      <c r="G330" s="23"/>
      <c r="H330" s="23"/>
      <c r="I330" s="16"/>
      <c r="J330" s="24"/>
      <c r="K330" s="13">
        <v>1</v>
      </c>
      <c r="L330" s="23">
        <v>5</v>
      </c>
      <c r="M330" s="5">
        <v>4</v>
      </c>
      <c r="N330" s="6">
        <v>0</v>
      </c>
      <c r="O330" s="7">
        <v>0</v>
      </c>
      <c r="P330" s="8">
        <v>0</v>
      </c>
      <c r="Q330" s="7">
        <v>0</v>
      </c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2</v>
      </c>
      <c r="C331" s="21" t="s">
        <v>233</v>
      </c>
      <c r="D331" s="22">
        <v>1</v>
      </c>
      <c r="E331" s="22">
        <v>27</v>
      </c>
      <c r="F331" s="16" t="s">
        <v>235</v>
      </c>
      <c r="G331" s="23"/>
      <c r="H331" s="23"/>
      <c r="I331" s="16"/>
      <c r="J331" s="24"/>
      <c r="K331" s="13">
        <v>1</v>
      </c>
      <c r="L331" s="23">
        <v>5</v>
      </c>
      <c r="M331" s="5">
        <v>2</v>
      </c>
      <c r="N331" s="6">
        <v>1</v>
      </c>
      <c r="O331" s="7">
        <v>0</v>
      </c>
      <c r="P331" s="8">
        <v>0</v>
      </c>
      <c r="Q331" s="7">
        <v>0</v>
      </c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11</v>
      </c>
      <c r="H4" s="147" t="s">
        <v>53</v>
      </c>
      <c r="K4" s="299">
        <f>COUNTIFS(ローデータ!B12:B1011,1,ローデータ!G12:G1011,$G$4)</f>
        <v>39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39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31</v>
      </c>
      <c r="C23" s="289"/>
      <c r="D23" s="288">
        <f>COUNTIFS(ローデータ!$B$12:$B$1011,1,ローデータ!$G$12:$G$1011,$G$4,ローデータ!$K$12:$K$1011,D21)</f>
        <v>5</v>
      </c>
      <c r="E23" s="289"/>
      <c r="F23" s="288">
        <f>COUNTIFS(ローデータ!$B$12:$B$1011,1,ローデータ!$G$12:$G$1011,$G$4,ローデータ!$K$12:$K$1011,F21)</f>
        <v>3</v>
      </c>
      <c r="G23" s="290"/>
      <c r="H23" s="289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9</v>
      </c>
      <c r="K29" s="86">
        <f>SUMIFS(ローデータ!N12:N1011,ローデータ!$B$12:$B$1011,1,ローデータ!$G$12:$G$1011,$G$4,ローデータ!$K$12:$K$1011,$B$21)</f>
        <v>12</v>
      </c>
      <c r="L29" s="86">
        <f>SUMIFS(ローデータ!O12:O1011,ローデータ!$B$12:$B$1011,1,ローデータ!$G$12:$G$1011,$G$4,ローデータ!$K$12:$K$1011,$B$21)</f>
        <v>9</v>
      </c>
      <c r="M29" s="86">
        <f>SUMIFS(ローデータ!P12:P1011,ローデータ!$B$12:$B$1011,1,ローデータ!$G$12:$G$1011,$G$4,ローデータ!$K$12:$K$1011,$B$21)</f>
        <v>6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25</v>
      </c>
      <c r="C30" s="56">
        <f>COUNTIFS(ローデータ!$B$12:$B$1011,1,ローデータ!$G$12:$G$1011,$G$4,ローデータ!$K$12:$K$1011,$B$21,ローデータ!$L$12:$L$1011,C27)</f>
        <v>6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31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5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3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3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1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4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5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7</v>
      </c>
      <c r="D78" s="289"/>
      <c r="E78" s="288">
        <f>COUNTIFS(ローデータ!$B$12:$B$1011,1,ローデータ!$G$12:$G$1011,$G$4,ローデータ!$H$12:$H$1011,$A$78,ローデータ!$K$12:$K$1011,E73)</f>
        <v>2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10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6</v>
      </c>
      <c r="D79" s="289"/>
      <c r="E79" s="288">
        <f>COUNTIFS(ローデータ!$B$12:$B$1011,1,ローデータ!$G$12:$G$1011,$G$4,ローデータ!$H$12:$H$1011,$A$79,ローデータ!$K$12:$K$1011,E73)</f>
        <v>2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8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4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1</v>
      </c>
      <c r="H80" s="290"/>
      <c r="I80" s="290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4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31</v>
      </c>
      <c r="D84" s="332"/>
      <c r="E84" s="331">
        <f>SUM(E75:F83)</f>
        <v>5</v>
      </c>
      <c r="F84" s="332"/>
      <c r="G84" s="333">
        <f>SUM(G75:I83)</f>
        <v>3</v>
      </c>
      <c r="H84" s="333"/>
      <c r="I84" s="331"/>
      <c r="J84" s="106">
        <f t="shared" si="2"/>
        <v>39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9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3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3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5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3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9</v>
      </c>
      <c r="M101" s="103">
        <f>SUM(M92:M100)</f>
        <v>12</v>
      </c>
      <c r="N101" s="103">
        <f>SUM(N92:N100)</f>
        <v>9</v>
      </c>
      <c r="O101" s="103">
        <f>SUM(O92:O100)</f>
        <v>6</v>
      </c>
      <c r="P101" s="103">
        <f>SUM(P92:P100)</f>
        <v>0</v>
      </c>
      <c r="Q101" s="103">
        <f t="shared" si="3"/>
        <v>36</v>
      </c>
    </row>
    <row r="102" spans="1:17" ht="14.1" customHeight="1" x14ac:dyDescent="0.15">
      <c r="A102" s="140" t="s">
        <v>50</v>
      </c>
      <c r="B102" s="141"/>
      <c r="C102" s="56">
        <f>SUM(C93:C101)</f>
        <v>25</v>
      </c>
      <c r="D102" s="56">
        <f>SUM(D93:D101)</f>
        <v>6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1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1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5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5</v>
      </c>
      <c r="G118" s="78"/>
      <c r="H118" s="348" t="s">
        <v>50</v>
      </c>
      <c r="I118" s="349"/>
      <c r="J118" s="109">
        <f t="shared" ref="J118:P118" si="8">SUM(J109:J117)</f>
        <v>2</v>
      </c>
      <c r="K118" s="109">
        <f t="shared" si="8"/>
        <v>0</v>
      </c>
      <c r="L118" s="109">
        <f t="shared" si="8"/>
        <v>1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1</v>
      </c>
      <c r="Q118" s="109">
        <f t="shared" si="5"/>
        <v>5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1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COUNTIFS(ローデータ!$B$12:$B$1011,1,ローデータ!$G$12:$G$1011,$G$4,ローデータ!$K$12:$K$1011,$F$21,ローデータ!$S$12:$S$1011,$I$124,ローデータ!$H$12:$H$1011,A127)</f>
        <v>1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1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COUNTIFS(ローデータ!$B$12:$B$1011,1,ローデータ!$G$12:$G$1011,$G$4,ローデータ!$K$12:$K$1011,$F$21,ローデータ!$S$12:$S$1011,$I$124,ローデータ!$H$12:$H$1011,A132)</f>
        <v>1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3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3</v>
      </c>
      <c r="J136" s="109">
        <f>SUM(J127:J135)</f>
        <v>0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1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1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1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1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1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4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1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1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1</v>
      </c>
      <c r="J152" s="56">
        <f t="shared" si="15"/>
        <v>2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31</v>
      </c>
      <c r="G159" s="289"/>
      <c r="H159" s="288">
        <f>COUNTIFS(ローデータ!$B$12:$B$1011,1,ローデータ!$G$12:$G$1011,$G$4,ローデータ!$I$12:$I$1011,$C$14,ローデータ!$K$12:$K$1011,H157)</f>
        <v>5</v>
      </c>
      <c r="I159" s="289"/>
      <c r="J159" s="288">
        <f>COUNTIFS(ローデータ!$B$12:$B$1011,1,ローデータ!$G$12:$G$1011,$G$4,ローデータ!$I$12:$I$1011,$C$14,ローデータ!$K$12:$K$1011,J157)</f>
        <v>3</v>
      </c>
      <c r="K159" s="290"/>
      <c r="L159" s="289"/>
      <c r="M159" s="56">
        <f t="shared" ref="M159:M171" si="16">SUM(F159:L159)</f>
        <v>39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31</v>
      </c>
      <c r="G171" s="289"/>
      <c r="H171" s="288">
        <f>SUM(H159:I170)</f>
        <v>5</v>
      </c>
      <c r="I171" s="289"/>
      <c r="J171" s="288">
        <f>SUM(J159:L170)</f>
        <v>3</v>
      </c>
      <c r="K171" s="290"/>
      <c r="L171" s="289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25</v>
      </c>
      <c r="G179" s="56">
        <f>COUNTIFS(ローデータ!$B$12:$B$1011,1,ローデータ!$G$12:$G$1011,$G$4,ローデータ!$I$12:$I$1011,$C$14,ローデータ!$K$12:$K$1011,$B$21,ローデータ!$L$12:$L$1011,G176)</f>
        <v>6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31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25</v>
      </c>
      <c r="G191" s="56">
        <f>SUM(G179:G190)</f>
        <v>6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31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9</v>
      </c>
      <c r="G198" s="90">
        <f>SUMIFS(ローデータ!N12:N1011,ローデータ!$B$12:$B$1011,1,ローデータ!$G$12:$G$1011,$G$4,ローデータ!$I$12:$I$1011,$C$14,ローデータ!$K$12:$K$1011,$B$21)</f>
        <v>12</v>
      </c>
      <c r="H198" s="90">
        <f>SUMIFS(ローデータ!O12:O1011,ローデータ!$B$12:$B$1011,1,ローデータ!$G$12:$G$1011,$G$4,ローデータ!$I$12:$I$1011,$C$14,ローデータ!$K$12:$K$1011,$B$21)</f>
        <v>9</v>
      </c>
      <c r="I198" s="90">
        <f>SUMIFS(ローデータ!P12:P1011,ローデータ!$B$12:$B$1011,1,ローデータ!$G$12:$G$1011,$G$4,ローデータ!$I$12:$I$1011,$C$14,ローデータ!$K$12:$K$1011,$B$21)</f>
        <v>6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9</v>
      </c>
      <c r="G210" s="95">
        <f t="shared" ref="G210:I210" si="19">SUM(G198:G209)</f>
        <v>12</v>
      </c>
      <c r="H210" s="95">
        <f>SUM(H198:H209)</f>
        <v>9</v>
      </c>
      <c r="I210" s="95">
        <f t="shared" si="19"/>
        <v>6</v>
      </c>
      <c r="J210" s="95">
        <f>SUM(J198:J209)</f>
        <v>0</v>
      </c>
      <c r="K210" s="119">
        <f t="shared" si="18"/>
        <v>36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5</v>
      </c>
      <c r="G228" s="56">
        <f>SUM(G216:G227)</f>
        <v>0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5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2</v>
      </c>
      <c r="G246" s="95">
        <f t="shared" ref="G246:L246" si="22">SUM(G234:G245)</f>
        <v>0</v>
      </c>
      <c r="H246" s="95">
        <f t="shared" si="22"/>
        <v>1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1</v>
      </c>
      <c r="M246" s="56">
        <f t="shared" si="21"/>
        <v>5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3</v>
      </c>
      <c r="M266" s="95">
        <f>SUM(M254:M265)</f>
        <v>0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1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1</v>
      </c>
      <c r="M284" s="95">
        <f t="shared" ref="M284:R284" si="29">SUM(M272:M283)</f>
        <v>2</v>
      </c>
      <c r="N284" s="95">
        <f t="shared" si="29"/>
        <v>2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12</v>
      </c>
      <c r="H4" s="147" t="s">
        <v>53</v>
      </c>
      <c r="K4" s="299">
        <f>COUNTIFS(ローデータ!B12:B1011,1,ローデータ!G12:G1011,$G$4)</f>
        <v>30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1</v>
      </c>
      <c r="K10" s="56">
        <f>SUM(B10:J10)</f>
        <v>30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30</v>
      </c>
      <c r="D16" s="56">
        <f>SUM(B16:C16)</f>
        <v>30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23</v>
      </c>
      <c r="C23" s="289"/>
      <c r="D23" s="288">
        <f>COUNTIFS(ローデータ!$B$12:$B$1011,1,ローデータ!$G$12:$G$1011,$G$4,ローデータ!$K$12:$K$1011,D21)</f>
        <v>7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11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32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23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9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7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4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30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6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7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2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2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2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5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2</v>
      </c>
      <c r="D81" s="289"/>
      <c r="E81" s="288">
        <f>COUNTIFS(ローデータ!$B$12:$B$1011,1,ローデータ!$G$12:$G$1011,$G$4,ローデータ!$H$12:$H$1011,$A$81,ローデータ!$K$12:$K$1011,E73)</f>
        <v>1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3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4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23</v>
      </c>
      <c r="D84" s="332"/>
      <c r="E84" s="331">
        <f>SUM(E75:F83)</f>
        <v>7</v>
      </c>
      <c r="F84" s="332"/>
      <c r="G84" s="333">
        <f>SUM(G75:I83)</f>
        <v>0</v>
      </c>
      <c r="H84" s="333"/>
      <c r="I84" s="331"/>
      <c r="J84" s="106">
        <f t="shared" si="2"/>
        <v>30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7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3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1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1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11</v>
      </c>
      <c r="M101" s="103">
        <f>SUM(M92:M100)</f>
        <v>13</v>
      </c>
      <c r="N101" s="103">
        <f>SUM(N92:N100)</f>
        <v>5</v>
      </c>
      <c r="O101" s="103">
        <f>SUM(O92:O100)</f>
        <v>3</v>
      </c>
      <c r="P101" s="103">
        <f>SUM(P92:P100)</f>
        <v>0</v>
      </c>
      <c r="Q101" s="103">
        <f t="shared" si="3"/>
        <v>32</v>
      </c>
    </row>
    <row r="102" spans="1:17" ht="14.1" customHeight="1" x14ac:dyDescent="0.15">
      <c r="A102" s="140" t="s">
        <v>50</v>
      </c>
      <c r="B102" s="141"/>
      <c r="C102" s="56">
        <f>SUM(C93:C101)</f>
        <v>21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1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2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1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1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1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1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48" t="s">
        <v>50</v>
      </c>
      <c r="I118" s="349"/>
      <c r="J118" s="109">
        <f t="shared" ref="J118:P118" si="8">SUM(J109:J117)</f>
        <v>3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2</v>
      </c>
      <c r="P118" s="109">
        <f t="shared" si="8"/>
        <v>0</v>
      </c>
      <c r="Q118" s="109">
        <f t="shared" si="5"/>
        <v>9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23</v>
      </c>
      <c r="G159" s="289"/>
      <c r="H159" s="288">
        <f>COUNTIFS(ローデータ!$B$12:$B$1011,1,ローデータ!$G$12:$G$1011,$G$4,ローデータ!$I$12:$I$1011,$C$14,ローデータ!$K$12:$K$1011,H157)</f>
        <v>7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30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23</v>
      </c>
      <c r="G171" s="289"/>
      <c r="H171" s="288">
        <f>SUM(H159:I170)</f>
        <v>7</v>
      </c>
      <c r="I171" s="289"/>
      <c r="J171" s="288">
        <f>SUM(J159:L170)</f>
        <v>0</v>
      </c>
      <c r="K171" s="290"/>
      <c r="L171" s="289"/>
      <c r="M171" s="56">
        <f t="shared" si="16"/>
        <v>30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7">
        <f t="shared" ref="K179:K191" si="17">SUM(F179:J179)</f>
        <v>23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21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7">
        <f t="shared" si="17"/>
        <v>23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11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32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11</v>
      </c>
      <c r="G210" s="95">
        <f t="shared" ref="G210:I210" si="19">SUM(G198:G209)</f>
        <v>13</v>
      </c>
      <c r="H210" s="95">
        <f>SUM(H198:H209)</f>
        <v>5</v>
      </c>
      <c r="I210" s="95">
        <f t="shared" si="19"/>
        <v>3</v>
      </c>
      <c r="J210" s="95">
        <f>SUM(J198:J209)</f>
        <v>0</v>
      </c>
      <c r="K210" s="119">
        <f t="shared" si="18"/>
        <v>32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3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9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3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2</v>
      </c>
      <c r="L246" s="95">
        <f t="shared" si="22"/>
        <v>0</v>
      </c>
      <c r="M246" s="56">
        <f t="shared" si="21"/>
        <v>9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13</v>
      </c>
      <c r="H4" s="147" t="s">
        <v>53</v>
      </c>
      <c r="K4" s="299">
        <f>COUNTIFS(ローデータ!B12:B1011,1,ローデータ!G12:G1011,$G$4)</f>
        <v>37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6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6</v>
      </c>
      <c r="J10" s="56">
        <f>COUNTIFS(ローデータ!$B$12:$B$1011,1,ローデータ!$G$12:$G$1011,$G$4,ローデータ!$H$12:$H$1011,J8)</f>
        <v>0</v>
      </c>
      <c r="K10" s="56">
        <f>SUM(B10:J10)</f>
        <v>37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26</v>
      </c>
      <c r="C23" s="289"/>
      <c r="D23" s="288">
        <f>COUNTIFS(ローデータ!$B$12:$B$1011,1,ローデータ!$G$12:$G$1011,$G$4,ローデータ!$K$12:$K$1011,D21)</f>
        <v>7</v>
      </c>
      <c r="E23" s="289"/>
      <c r="F23" s="288">
        <f>COUNTIFS(ローデータ!$B$12:$B$1011,1,ローデータ!$G$12:$G$1011,$G$4,ローデータ!$K$12:$K$1011,F21)</f>
        <v>4</v>
      </c>
      <c r="G23" s="290"/>
      <c r="H23" s="289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9</v>
      </c>
      <c r="K29" s="86">
        <f>SUMIFS(ローデータ!N12:N1011,ローデータ!$B$12:$B$1011,1,ローデータ!$G$12:$G$1011,$G$4,ローデータ!$K$12:$K$1011,$B$21)</f>
        <v>10</v>
      </c>
      <c r="L29" s="86">
        <f>SUMIFS(ローデータ!O12:O1011,ローデータ!$B$12:$B$1011,1,ローデータ!$G$12:$G$1011,$G$4,ローデータ!$K$12:$K$1011,$B$21)</f>
        <v>8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2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3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3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3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6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7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4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6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6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6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6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1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5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1</v>
      </c>
      <c r="H76" s="290"/>
      <c r="I76" s="290"/>
      <c r="J76" s="104">
        <f t="shared" si="2"/>
        <v>7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1</v>
      </c>
      <c r="D77" s="289"/>
      <c r="E77" s="288">
        <f>COUNTIFS(ローデータ!$B$12:$B$1011,1,ローデータ!$G$12:$G$1011,$G$4,ローデータ!$H$12:$H$1011,$A$77,ローデータ!$K$12:$K$1011,E73)</f>
        <v>3</v>
      </c>
      <c r="F77" s="289"/>
      <c r="G77" s="288">
        <f>COUNTIFS(ローデータ!$B$12:$B$1011,1,ローデータ!$G$12:$G$1011,$G$4,ローデータ!$H$12:$H$1011,$A$77,ローデータ!$K$12:$K$1011,G73)</f>
        <v>2</v>
      </c>
      <c r="H77" s="290"/>
      <c r="I77" s="290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4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4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6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6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5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6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26</v>
      </c>
      <c r="D84" s="332"/>
      <c r="E84" s="331">
        <f>SUM(E75:F83)</f>
        <v>7</v>
      </c>
      <c r="F84" s="332"/>
      <c r="G84" s="333">
        <f>SUM(G75:I83)</f>
        <v>4</v>
      </c>
      <c r="H84" s="333"/>
      <c r="I84" s="331"/>
      <c r="J84" s="106">
        <f t="shared" si="2"/>
        <v>37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4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3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3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7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6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4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2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7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1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9</v>
      </c>
      <c r="M101" s="103">
        <f>SUM(M92:M100)</f>
        <v>10</v>
      </c>
      <c r="N101" s="103">
        <f>SUM(N92:N100)</f>
        <v>8</v>
      </c>
      <c r="O101" s="103">
        <f>SUM(O92:O100)</f>
        <v>3</v>
      </c>
      <c r="P101" s="103">
        <f>SUM(P92:P100)</f>
        <v>0</v>
      </c>
      <c r="Q101" s="103">
        <f t="shared" si="3"/>
        <v>30</v>
      </c>
    </row>
    <row r="102" spans="1:17" ht="14.1" customHeight="1" x14ac:dyDescent="0.15">
      <c r="A102" s="140" t="s">
        <v>50</v>
      </c>
      <c r="B102" s="141"/>
      <c r="C102" s="56">
        <f>SUM(C93:C101)</f>
        <v>22</v>
      </c>
      <c r="D102" s="56">
        <f>SUM(D93:D101)</f>
        <v>2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1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1</v>
      </c>
      <c r="N111" s="109">
        <f>SUMIFS(ローデータ!$X$12:$X$1011,ローデータ!$B$12:$B$1011,1,ローデータ!$G$12:$G$1011,$G$4,ローデータ!$K$12:$K$1011,$D$21,ローデータ!$H$12:$H$1011,H111)</f>
        <v>2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1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6</v>
      </c>
      <c r="L118" s="109">
        <f t="shared" si="8"/>
        <v>0</v>
      </c>
      <c r="M118" s="109">
        <f t="shared" si="8"/>
        <v>1</v>
      </c>
      <c r="N118" s="109">
        <f t="shared" si="8"/>
        <v>5</v>
      </c>
      <c r="O118" s="109">
        <f t="shared" si="8"/>
        <v>0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2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2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1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1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1</v>
      </c>
      <c r="D136" s="109">
        <f t="shared" ref="D136:G136" si="11">SUM(D127:D135)</f>
        <v>3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1</v>
      </c>
      <c r="J136" s="109">
        <f>SUM(J127:J135)</f>
        <v>3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1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1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2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2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2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3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1</v>
      </c>
      <c r="D152" s="56">
        <f>SUM(D143:D151)</f>
        <v>2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1</v>
      </c>
      <c r="J152" s="56">
        <f t="shared" si="15"/>
        <v>0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3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26</v>
      </c>
      <c r="G159" s="289"/>
      <c r="H159" s="288">
        <f>COUNTIFS(ローデータ!$B$12:$B$1011,1,ローデータ!$G$12:$G$1011,$G$4,ローデータ!$I$12:$I$1011,$C$14,ローデータ!$K$12:$K$1011,H157)</f>
        <v>7</v>
      </c>
      <c r="I159" s="289"/>
      <c r="J159" s="288">
        <f>COUNTIFS(ローデータ!$B$12:$B$1011,1,ローデータ!$G$12:$G$1011,$G$4,ローデータ!$I$12:$I$1011,$C$14,ローデータ!$K$12:$K$1011,J157)</f>
        <v>4</v>
      </c>
      <c r="K159" s="290"/>
      <c r="L159" s="289"/>
      <c r="M159" s="56">
        <f t="shared" ref="M159:M171" si="16">SUM(F159:L159)</f>
        <v>37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26</v>
      </c>
      <c r="G171" s="289"/>
      <c r="H171" s="288">
        <f>SUM(H159:I170)</f>
        <v>7</v>
      </c>
      <c r="I171" s="289"/>
      <c r="J171" s="288">
        <f>SUM(J159:L170)</f>
        <v>4</v>
      </c>
      <c r="K171" s="290"/>
      <c r="L171" s="289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2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26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22</v>
      </c>
      <c r="G191" s="56">
        <f>SUM(G179:G190)</f>
        <v>2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9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8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9</v>
      </c>
      <c r="G210" s="95">
        <f t="shared" ref="G210:I210" si="19">SUM(G198:G209)</f>
        <v>10</v>
      </c>
      <c r="H210" s="95">
        <f>SUM(H198:H209)</f>
        <v>8</v>
      </c>
      <c r="I210" s="95">
        <f t="shared" si="19"/>
        <v>3</v>
      </c>
      <c r="J210" s="95">
        <f>SUM(J198:J209)</f>
        <v>0</v>
      </c>
      <c r="K210" s="119">
        <f t="shared" si="18"/>
        <v>30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1</v>
      </c>
      <c r="J234" s="90">
        <f>SUMIFS(ローデータ!X12:X1011,ローデータ!$B$12:$B$1011,1,ローデータ!$G$12:$G$1011,$G$4,ローデータ!$I$12:$I$1011,$C$14,ローデータ!$K$12:$K$1011,$D$21)</f>
        <v>5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1</v>
      </c>
      <c r="J246" s="95">
        <f t="shared" si="22"/>
        <v>5</v>
      </c>
      <c r="K246" s="95">
        <f>SUM(K234:K245)</f>
        <v>0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3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3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1</v>
      </c>
      <c r="G266" s="56">
        <f t="shared" ref="G266" si="25">SUM(G254:G265)</f>
        <v>3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1</v>
      </c>
      <c r="M266" s="95">
        <f>SUM(M254:M265)</f>
        <v>3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2</v>
      </c>
      <c r="H272" s="90">
        <f>SUMIFS(ローデータ!O86:O1085,ローデータ!$B$12:$B$1011,1,ローデータ!$G$12:$G$1011,$G$4,ローデータ!$I$12:$I$1011,$C$14,ローデータ!$K$12:$K$1011,$F$21)</f>
        <v>1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3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1</v>
      </c>
      <c r="J284" s="56">
        <f t="shared" si="28"/>
        <v>0</v>
      </c>
      <c r="K284" s="96">
        <f t="shared" si="26"/>
        <v>5</v>
      </c>
      <c r="L284" s="95">
        <f>SUM(L272:L283)</f>
        <v>1</v>
      </c>
      <c r="M284" s="95">
        <f t="shared" ref="M284:R284" si="29">SUM(M272:M283)</f>
        <v>0</v>
      </c>
      <c r="N284" s="95">
        <f t="shared" si="29"/>
        <v>2</v>
      </c>
      <c r="O284" s="95">
        <f t="shared" si="29"/>
        <v>0</v>
      </c>
      <c r="P284" s="95">
        <f t="shared" si="29"/>
        <v>0</v>
      </c>
      <c r="Q284" s="95">
        <f t="shared" si="29"/>
        <v>3</v>
      </c>
      <c r="R284" s="95">
        <f t="shared" si="29"/>
        <v>0</v>
      </c>
      <c r="S284" s="56">
        <f t="shared" si="27"/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14</v>
      </c>
      <c r="H4" s="147" t="s">
        <v>53</v>
      </c>
      <c r="K4" s="299">
        <f>COUNTIFS(ローデータ!B12:B1011,1,ローデータ!G12:G1011,$G$4)</f>
        <v>37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1</v>
      </c>
      <c r="K10" s="56">
        <f>SUM(B10:J10)</f>
        <v>37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20</v>
      </c>
      <c r="C23" s="289"/>
      <c r="D23" s="288">
        <f>COUNTIFS(ローデータ!$B$12:$B$1011,1,ローデータ!$G$12:$G$1011,$G$4,ローデータ!$K$12:$K$1011,D21)</f>
        <v>11</v>
      </c>
      <c r="E23" s="289"/>
      <c r="F23" s="288">
        <f>COUNTIFS(ローデータ!$B$12:$B$1011,1,ローデータ!$G$12:$G$1011,$G$4,ローデータ!$K$12:$K$1011,F21)</f>
        <v>6</v>
      </c>
      <c r="G23" s="290"/>
      <c r="H23" s="289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5</v>
      </c>
      <c r="K29" s="86">
        <f>SUMIFS(ローデータ!N12:N1011,ローデータ!$B$12:$B$1011,1,ローデータ!$G$12:$G$1011,$G$4,ローデータ!$K$12:$K$1011,$B$21)</f>
        <v>10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4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23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14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2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6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6</v>
      </c>
      <c r="H44" s="89">
        <f>COUNTIFS(ローデータ!$B$12:$B$1011,1,ローデータ!$G$12:$G$1011,$G$4,ローデータ!$K$12:$K$1011,$F$21,ローデータ!$S$12:$S$1011,H41)</f>
        <v>6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6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4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4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6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13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9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1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37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1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4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4</v>
      </c>
      <c r="H76" s="290"/>
      <c r="I76" s="290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3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2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2</v>
      </c>
      <c r="H78" s="290"/>
      <c r="I78" s="290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6</v>
      </c>
      <c r="D79" s="289"/>
      <c r="E79" s="288">
        <f>COUNTIFS(ローデータ!$B$12:$B$1011,1,ローデータ!$G$12:$G$1011,$G$4,ローデータ!$H$12:$H$1011,$A$79,ローデータ!$K$12:$K$1011,E73)</f>
        <v>3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9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3</v>
      </c>
      <c r="D80" s="289"/>
      <c r="E80" s="288">
        <f>COUNTIFS(ローデータ!$B$12:$B$1011,1,ローデータ!$G$12:$G$1011,$G$4,ローデータ!$H$12:$H$1011,$A$80,ローデータ!$K$12:$K$1011,E73)</f>
        <v>1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2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1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1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1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20</v>
      </c>
      <c r="D84" s="332"/>
      <c r="E84" s="331">
        <f>SUM(E75:F83)</f>
        <v>11</v>
      </c>
      <c r="F84" s="332"/>
      <c r="G84" s="333">
        <f>SUM(G75:I83)</f>
        <v>6</v>
      </c>
      <c r="H84" s="333"/>
      <c r="I84" s="331"/>
      <c r="J84" s="106">
        <f t="shared" si="2"/>
        <v>37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1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5</v>
      </c>
      <c r="M101" s="103">
        <f>SUM(M92:M100)</f>
        <v>10</v>
      </c>
      <c r="N101" s="103">
        <f>SUM(N92:N100)</f>
        <v>4</v>
      </c>
      <c r="O101" s="103">
        <f>SUM(O92:O100)</f>
        <v>4</v>
      </c>
      <c r="P101" s="103">
        <f>SUM(P92:P100)</f>
        <v>0</v>
      </c>
      <c r="Q101" s="103">
        <f t="shared" si="3"/>
        <v>23</v>
      </c>
    </row>
    <row r="102" spans="1:17" ht="14.1" customHeight="1" x14ac:dyDescent="0.15">
      <c r="A102" s="140" t="s">
        <v>50</v>
      </c>
      <c r="B102" s="141"/>
      <c r="C102" s="56">
        <f>SUM(C93:C101)</f>
        <v>14</v>
      </c>
      <c r="D102" s="56">
        <f>SUM(D93:D101)</f>
        <v>4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1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1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3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1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48" t="s">
        <v>50</v>
      </c>
      <c r="B118" s="349"/>
      <c r="C118" s="109">
        <f>SUM(C109:C117)</f>
        <v>9</v>
      </c>
      <c r="D118" s="109">
        <f t="shared" ref="D118:E118" si="7">SUM(D109:D117)</f>
        <v>2</v>
      </c>
      <c r="E118" s="109">
        <f t="shared" si="7"/>
        <v>0</v>
      </c>
      <c r="F118" s="109">
        <f>SUM(C118:E118)</f>
        <v>11</v>
      </c>
      <c r="G118" s="78"/>
      <c r="H118" s="348" t="s">
        <v>50</v>
      </c>
      <c r="I118" s="349"/>
      <c r="J118" s="109">
        <f t="shared" ref="J118:P118" si="8">SUM(J109:J117)</f>
        <v>1</v>
      </c>
      <c r="K118" s="109">
        <f t="shared" si="8"/>
        <v>4</v>
      </c>
      <c r="L118" s="109">
        <f t="shared" si="8"/>
        <v>1</v>
      </c>
      <c r="M118" s="109">
        <f t="shared" si="8"/>
        <v>0</v>
      </c>
      <c r="N118" s="109">
        <f t="shared" si="8"/>
        <v>1</v>
      </c>
      <c r="O118" s="109">
        <f t="shared" si="8"/>
        <v>4</v>
      </c>
      <c r="P118" s="109">
        <f t="shared" si="8"/>
        <v>0</v>
      </c>
      <c r="Q118" s="109">
        <f t="shared" si="5"/>
        <v>11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4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4</v>
      </c>
      <c r="I128" s="115">
        <f>COUNTIFS(ローデータ!$B$12:$B$1011,1,ローデータ!$G$12:$G$1011,$G$4,ローデータ!$K$12:$K$1011,$F$21,ローデータ!$S$12:$S$1011,$I$124,ローデータ!$H$12:$H$1011,A128)</f>
        <v>4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2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COUNTIFS(ローデータ!$B$12:$B$1011,1,ローデータ!$G$12:$G$1011,$G$4,ローデータ!$K$12:$K$1011,$F$21,ローデータ!$S$12:$S$1011,$I$124,ローデータ!$H$12:$H$1011,A130)</f>
        <v>2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6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6</v>
      </c>
      <c r="I136" s="111">
        <f>SUM(I127:I135)</f>
        <v>6</v>
      </c>
      <c r="J136" s="109">
        <f>SUM(J127:J135)</f>
        <v>0</v>
      </c>
      <c r="K136" s="109">
        <f>SUM(K127:K135)</f>
        <v>0</v>
      </c>
      <c r="L136" s="109">
        <f t="shared" si="9"/>
        <v>6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2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4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2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6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2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2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3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4</v>
      </c>
      <c r="L152" s="56">
        <f t="shared" si="15"/>
        <v>0</v>
      </c>
      <c r="M152" s="56">
        <f t="shared" si="15"/>
        <v>6</v>
      </c>
      <c r="N152" s="56">
        <f t="shared" si="15"/>
        <v>0</v>
      </c>
      <c r="O152" s="56">
        <f t="shared" si="15"/>
        <v>0</v>
      </c>
      <c r="P152" s="56">
        <f t="shared" si="13"/>
        <v>13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20</v>
      </c>
      <c r="G159" s="289"/>
      <c r="H159" s="288">
        <f>COUNTIFS(ローデータ!$B$12:$B$1011,1,ローデータ!$G$12:$G$1011,$G$4,ローデータ!$I$12:$I$1011,$C$14,ローデータ!$K$12:$K$1011,H157)</f>
        <v>11</v>
      </c>
      <c r="I159" s="289"/>
      <c r="J159" s="288">
        <f>COUNTIFS(ローデータ!$B$12:$B$1011,1,ローデータ!$G$12:$G$1011,$G$4,ローデータ!$I$12:$I$1011,$C$14,ローデータ!$K$12:$K$1011,J157)</f>
        <v>6</v>
      </c>
      <c r="K159" s="290"/>
      <c r="L159" s="289"/>
      <c r="M159" s="56">
        <f t="shared" ref="M159:M171" si="16">SUM(F159:L159)</f>
        <v>37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20</v>
      </c>
      <c r="G171" s="289"/>
      <c r="H171" s="288">
        <f>SUM(H159:I170)</f>
        <v>11</v>
      </c>
      <c r="I171" s="289"/>
      <c r="J171" s="288">
        <f>SUM(J159:L170)</f>
        <v>6</v>
      </c>
      <c r="K171" s="290"/>
      <c r="L171" s="289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14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2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14</v>
      </c>
      <c r="G191" s="56">
        <f>SUM(G179:G190)</f>
        <v>4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7">
        <f t="shared" si="17"/>
        <v>20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5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4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23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5</v>
      </c>
      <c r="G210" s="95">
        <f t="shared" ref="G210:I210" si="19">SUM(G198:G209)</f>
        <v>10</v>
      </c>
      <c r="H210" s="95">
        <f>SUM(H198:H209)</f>
        <v>4</v>
      </c>
      <c r="I210" s="95">
        <f t="shared" si="19"/>
        <v>4</v>
      </c>
      <c r="J210" s="95">
        <f>SUM(J198:J209)</f>
        <v>0</v>
      </c>
      <c r="K210" s="119">
        <f t="shared" si="18"/>
        <v>23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9</v>
      </c>
      <c r="G228" s="56">
        <f>SUM(G216:G227)</f>
        <v>2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1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1</v>
      </c>
      <c r="G246" s="95">
        <f t="shared" ref="G246:L246" si="22">SUM(G234:G245)</f>
        <v>4</v>
      </c>
      <c r="H246" s="95">
        <f t="shared" si="22"/>
        <v>1</v>
      </c>
      <c r="I246" s="95">
        <f>SUM(I234:I245)</f>
        <v>0</v>
      </c>
      <c r="J246" s="95">
        <f t="shared" si="22"/>
        <v>1</v>
      </c>
      <c r="K246" s="95">
        <f>SUM(K234:K245)</f>
        <v>4</v>
      </c>
      <c r="L246" s="95">
        <f t="shared" si="22"/>
        <v>0</v>
      </c>
      <c r="M246" s="56">
        <f t="shared" si="21"/>
        <v>11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6</v>
      </c>
      <c r="L266" s="95">
        <f>SUM(L254:L265)</f>
        <v>6</v>
      </c>
      <c r="M266" s="95">
        <f>SUM(M254:M265)</f>
        <v>0</v>
      </c>
      <c r="N266" s="95">
        <f>SUM(N254:N265)</f>
        <v>0</v>
      </c>
      <c r="O266" s="56">
        <f>SUM(L266:N266)</f>
        <v>6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4</v>
      </c>
      <c r="G272" s="90">
        <f>SUMIFS(ローデータ!N86:N1085,ローデータ!$B$12:$B$1011,1,ローデータ!$G$12:$G$1011,$G$4,ローデータ!$I$12:$I$1011,$C$14,ローデータ!$K$12:$K$1011,$F$21)</f>
        <v>5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9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4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6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13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4</v>
      </c>
      <c r="G284" s="56">
        <f t="shared" ref="G284:J284" si="28">SUM(G272:G283)</f>
        <v>5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9</v>
      </c>
      <c r="L284" s="95">
        <f>SUM(L272:L283)</f>
        <v>0</v>
      </c>
      <c r="M284" s="95">
        <f t="shared" ref="M284:R284" si="29">SUM(M272:M283)</f>
        <v>3</v>
      </c>
      <c r="N284" s="95">
        <f t="shared" si="29"/>
        <v>4</v>
      </c>
      <c r="O284" s="95">
        <f t="shared" si="29"/>
        <v>0</v>
      </c>
      <c r="P284" s="95">
        <f t="shared" si="29"/>
        <v>6</v>
      </c>
      <c r="Q284" s="95">
        <f t="shared" si="29"/>
        <v>0</v>
      </c>
      <c r="R284" s="95">
        <f t="shared" si="29"/>
        <v>0</v>
      </c>
      <c r="S284" s="56">
        <f t="shared" si="27"/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15</v>
      </c>
      <c r="H4" s="147" t="s">
        <v>53</v>
      </c>
      <c r="K4" s="299">
        <f>COUNTIFS(ローデータ!B12:B1011,1,ローデータ!G12:G1011,$G$4)</f>
        <v>27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1</v>
      </c>
      <c r="K10" s="56">
        <f>SUM(B10:J10)</f>
        <v>27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27</v>
      </c>
      <c r="D16" s="56">
        <f>SUM(B16:C16)</f>
        <v>27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15</v>
      </c>
      <c r="C23" s="289"/>
      <c r="D23" s="288">
        <f>COUNTIFS(ローデータ!$B$12:$B$1011,1,ローデータ!$G$12:$G$1011,$G$4,ローデータ!$K$12:$K$1011,D21)</f>
        <v>7</v>
      </c>
      <c r="E23" s="289"/>
      <c r="F23" s="288">
        <f>COUNTIFS(ローデータ!$B$12:$B$1011,1,ローデータ!$G$12:$G$1011,$G$4,ローデータ!$K$12:$K$1011,F21)</f>
        <v>5</v>
      </c>
      <c r="G23" s="290"/>
      <c r="H23" s="289"/>
      <c r="I23" s="56">
        <f>SUM(B23:H23)</f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18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12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3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3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1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7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310" t="s">
        <v>50</v>
      </c>
      <c r="B68" s="311"/>
      <c r="C68" s="100">
        <f>SUM(C59:C67)</f>
        <v>27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3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1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3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3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1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1</v>
      </c>
      <c r="H79" s="290"/>
      <c r="I79" s="290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2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5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1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1</v>
      </c>
    </row>
    <row r="84" spans="1:17" ht="14.1" customHeight="1" thickTop="1" x14ac:dyDescent="0.15">
      <c r="A84" s="310" t="s">
        <v>50</v>
      </c>
      <c r="B84" s="311"/>
      <c r="C84" s="331">
        <f>SUM(C75:D83)</f>
        <v>15</v>
      </c>
      <c r="D84" s="332"/>
      <c r="E84" s="331">
        <f>SUM(E75:F83)</f>
        <v>7</v>
      </c>
      <c r="F84" s="332"/>
      <c r="G84" s="333">
        <f>SUM(G75:I83)</f>
        <v>5</v>
      </c>
      <c r="H84" s="333"/>
      <c r="I84" s="331"/>
      <c r="J84" s="106">
        <f t="shared" si="2"/>
        <v>27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1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3</v>
      </c>
      <c r="M99" s="88">
        <f>SUMIFS(ローデータ!$N$12:$N$1011,ローデータ!$B$12:$B$1011,1,ローデータ!$G$12:$G$1011,$G$4,ローデータ!$K$12:$K$1011,$B$21,ローデータ!$H$12:$H$1011,J99)</f>
        <v>4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8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1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4</v>
      </c>
      <c r="M101" s="103">
        <f>SUM(M92:M100)</f>
        <v>9</v>
      </c>
      <c r="N101" s="103">
        <f>SUM(N92:N100)</f>
        <v>4</v>
      </c>
      <c r="O101" s="103">
        <f>SUM(O92:O100)</f>
        <v>1</v>
      </c>
      <c r="P101" s="103">
        <f>SUM(P92:P100)</f>
        <v>0</v>
      </c>
      <c r="Q101" s="103">
        <f t="shared" si="3"/>
        <v>18</v>
      </c>
    </row>
    <row r="102" spans="1:17" ht="14.1" customHeight="1" x14ac:dyDescent="0.15">
      <c r="A102" s="140" t="s">
        <v>50</v>
      </c>
      <c r="B102" s="141"/>
      <c r="C102" s="56">
        <f>SUM(C93:C101)</f>
        <v>12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1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1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1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2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2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2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4</v>
      </c>
      <c r="P118" s="109">
        <f t="shared" si="8"/>
        <v>3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3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3</v>
      </c>
      <c r="I129" s="115">
        <f>COUNTIFS(ローデータ!$B$12:$B$1011,1,ローデータ!$G$12:$G$1011,$G$4,ローデータ!$K$12:$K$1011,$F$21,ローデータ!$S$12:$S$1011,$I$124,ローデータ!$H$12:$H$1011,A129)</f>
        <v>3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1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1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4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4</v>
      </c>
      <c r="J136" s="109">
        <f>SUM(J127:J135)</f>
        <v>1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3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3</v>
      </c>
      <c r="I145" s="94">
        <f>SUMIFS(ローデータ!$T$12:$T$1011,ローデータ!$B$12:$B$1011,1,ローデータ!$G$12:$G$1011,$G$4,ローデータ!$K$12:$K$1011,$F$21,ローデータ!$H$12:$H$1011,A145)</f>
        <v>3</v>
      </c>
      <c r="J145" s="91">
        <f>SUMIFS(ローデータ!$U$12:$U$1011,ローデータ!$B$12:$B$1011,1,ローデータ!$G$12:$G$1011,$G$4,ローデータ!$K$12:$K$1011,$F$21,ローデータ!$H$12:$H$1011,A145)</f>
        <v>1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4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3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15</v>
      </c>
      <c r="G159" s="289"/>
      <c r="H159" s="288">
        <f>COUNTIFS(ローデータ!$B$12:$B$1011,1,ローデータ!$G$12:$G$1011,$G$4,ローデータ!$I$12:$I$1011,$C$14,ローデータ!$K$12:$K$1011,H157)</f>
        <v>7</v>
      </c>
      <c r="I159" s="289"/>
      <c r="J159" s="288">
        <f>COUNTIFS(ローデータ!$B$12:$B$1011,1,ローデータ!$G$12:$G$1011,$G$4,ローデータ!$I$12:$I$1011,$C$14,ローデータ!$K$12:$K$1011,J157)</f>
        <v>5</v>
      </c>
      <c r="K159" s="290"/>
      <c r="L159" s="289"/>
      <c r="M159" s="56">
        <f t="shared" ref="M159:M171" si="16">SUM(F159:L159)</f>
        <v>27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15</v>
      </c>
      <c r="G171" s="289"/>
      <c r="H171" s="288">
        <f>SUM(H159:I170)</f>
        <v>7</v>
      </c>
      <c r="I171" s="289"/>
      <c r="J171" s="288">
        <f>SUM(J159:L170)</f>
        <v>5</v>
      </c>
      <c r="K171" s="290"/>
      <c r="L171" s="289"/>
      <c r="M171" s="56">
        <f t="shared" si="16"/>
        <v>27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12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15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12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15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18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4</v>
      </c>
      <c r="G210" s="95">
        <f t="shared" ref="G210:I210" si="19">SUM(G198:G209)</f>
        <v>9</v>
      </c>
      <c r="H210" s="95">
        <f>SUM(H198:H209)</f>
        <v>4</v>
      </c>
      <c r="I210" s="95">
        <f t="shared" si="19"/>
        <v>1</v>
      </c>
      <c r="J210" s="95">
        <f>SUM(J198:J209)</f>
        <v>0</v>
      </c>
      <c r="K210" s="119">
        <f t="shared" si="18"/>
        <v>18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3</v>
      </c>
      <c r="M234" s="56">
        <f t="shared" ref="M234:M246" si="21">SUM(F234:L234)</f>
        <v>8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4</v>
      </c>
      <c r="L246" s="95">
        <f t="shared" si="22"/>
        <v>3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4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4</v>
      </c>
      <c r="M266" s="95">
        <f>SUM(M254:M265)</f>
        <v>1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6</v>
      </c>
      <c r="G272" s="90">
        <f>SUMIFS(ローデータ!N86:N1085,ローデータ!$B$12:$B$1011,1,ローデータ!$G$12:$G$1011,$G$4,ローデータ!$I$12:$I$1011,$C$14,ローデータ!$K$12:$K$1011,$F$21)</f>
        <v>3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9</v>
      </c>
      <c r="L272" s="95">
        <f>SUMIFS(ローデータ!$T$12:$T$1011,ローデータ!$B$12:$B$1011,1,ローデータ!$G$12:$G$1011,$G$4,ローデータ!$I$12:$I$1011,$C$14,ローデータ!$K$12:$K$1011,$F$21)</f>
        <v>3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6</v>
      </c>
      <c r="G284" s="56">
        <f t="shared" ref="G284:J284" si="28">SUM(G272:G283)</f>
        <v>3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9</v>
      </c>
      <c r="L284" s="95">
        <f>SUM(L272:L283)</f>
        <v>3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1</v>
      </c>
      <c r="Q284" s="95">
        <f t="shared" si="29"/>
        <v>0</v>
      </c>
      <c r="R284" s="95">
        <f t="shared" si="29"/>
        <v>0</v>
      </c>
      <c r="S284" s="56">
        <f t="shared" si="27"/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O12" sqref="O1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88" t="str">
        <f>ローデータ!B2</f>
        <v>東住吉区</v>
      </c>
      <c r="D3" s="290"/>
      <c r="E3" s="290"/>
      <c r="F3" s="289"/>
    </row>
    <row r="4" spans="1:20" ht="18" customHeight="1" x14ac:dyDescent="0.15">
      <c r="A4" s="126"/>
      <c r="B4" s="303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303"/>
      <c r="C5" s="127" t="str">
        <f>ローデータ!B4</f>
        <v>令和2年</v>
      </c>
      <c r="D5" s="124">
        <f>ローデータ!C4</f>
        <v>1</v>
      </c>
      <c r="E5" s="124">
        <f>ローデータ!D4</f>
        <v>27</v>
      </c>
      <c r="F5" s="124" t="str">
        <f>ローデータ!E4</f>
        <v>月</v>
      </c>
    </row>
    <row r="6" spans="1:20" ht="15.95" customHeight="1" x14ac:dyDescent="0.15">
      <c r="A6" s="126"/>
    </row>
    <row r="7" spans="1:20" ht="15.95" customHeight="1" x14ac:dyDescent="0.15">
      <c r="A7" s="126"/>
      <c r="B7" s="303" t="s">
        <v>227</v>
      </c>
      <c r="C7" s="303"/>
      <c r="E7" t="s">
        <v>230</v>
      </c>
    </row>
    <row r="8" spans="1:20" ht="15.95" customHeight="1" x14ac:dyDescent="0.15">
      <c r="A8" s="126"/>
      <c r="B8" s="288">
        <f>COUNTIFS(ローデータ!B12:B1011,1)+COUNTIFS(ローデータ!B12:B1011,2)</f>
        <v>320</v>
      </c>
      <c r="C8" s="289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279</v>
      </c>
      <c r="E13" s="124">
        <f>COUNTIFS(ローデータ!B12:B1011,2)</f>
        <v>41</v>
      </c>
      <c r="F13" s="124">
        <f>SUM(D13:E13)</f>
        <v>320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88" t="str">
        <f>ローデータ!B2</f>
        <v>東住吉区</v>
      </c>
      <c r="C16" s="290"/>
      <c r="D16" s="290"/>
      <c r="E16" s="289"/>
      <c r="G16" s="293" t="s">
        <v>195</v>
      </c>
      <c r="H16" s="294"/>
      <c r="I16" s="295"/>
      <c r="K16" s="83"/>
      <c r="L16" s="62"/>
    </row>
    <row r="17" spans="1:19" ht="15.95" customHeight="1" x14ac:dyDescent="0.15">
      <c r="A17" s="266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96"/>
      <c r="H17" s="297"/>
      <c r="I17" s="298"/>
      <c r="K17" s="62"/>
      <c r="L17" s="62"/>
    </row>
    <row r="18" spans="1:19" ht="15.95" customHeight="1" x14ac:dyDescent="0.15">
      <c r="A18" s="267"/>
      <c r="B18" s="58" t="str">
        <f>ローデータ!B4</f>
        <v>令和2年</v>
      </c>
      <c r="C18" s="121">
        <f>ローデータ!C4</f>
        <v>1</v>
      </c>
      <c r="D18" s="121">
        <f>ローデータ!D4</f>
        <v>27</v>
      </c>
      <c r="E18" s="121" t="str">
        <f>ローデータ!E4</f>
        <v>月</v>
      </c>
      <c r="G18" s="299">
        <f>COUNTIFS(ローデータ!B12:B1011,2)</f>
        <v>41</v>
      </c>
      <c r="H18" s="299"/>
      <c r="I18" s="299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30"/>
      <c r="B23" s="292">
        <v>1</v>
      </c>
      <c r="C23" s="241"/>
      <c r="D23" s="292">
        <v>2</v>
      </c>
      <c r="E23" s="241"/>
      <c r="F23" s="292">
        <v>3</v>
      </c>
      <c r="G23" s="240"/>
      <c r="H23" s="241"/>
      <c r="I23" s="26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32"/>
      <c r="B24" s="300" t="s">
        <v>72</v>
      </c>
      <c r="C24" s="301"/>
      <c r="D24" s="300" t="s">
        <v>74</v>
      </c>
      <c r="E24" s="301"/>
      <c r="F24" s="300" t="s">
        <v>84</v>
      </c>
      <c r="G24" s="302"/>
      <c r="H24" s="301"/>
      <c r="I24" s="267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88">
        <f>COUNTIFS(ローデータ!$B$12:$B$1011,2,ローデータ!$K$12:$K$1011,B23)</f>
        <v>41</v>
      </c>
      <c r="C25" s="289"/>
      <c r="D25" s="288">
        <f>COUNTIFS(ローデータ!$B$12:$B$1011,2,ローデータ!$K$12:$K$1011,D23)</f>
        <v>0</v>
      </c>
      <c r="E25" s="289"/>
      <c r="F25" s="288">
        <f>COUNTIFS(ローデータ!$B$12:$B$1011,2,ローデータ!$K$12:$K$1011,F23)</f>
        <v>0</v>
      </c>
      <c r="G25" s="290"/>
      <c r="H25" s="289"/>
      <c r="I25" s="56">
        <f>SUM(B25:H25)</f>
        <v>41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30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49" t="s">
        <v>50</v>
      </c>
      <c r="I29" s="268"/>
      <c r="J29" s="284" t="s">
        <v>96</v>
      </c>
      <c r="K29" s="286" t="s">
        <v>97</v>
      </c>
      <c r="L29" s="282" t="s">
        <v>98</v>
      </c>
      <c r="M29" s="286" t="s">
        <v>99</v>
      </c>
      <c r="N29" s="282" t="s">
        <v>100</v>
      </c>
      <c r="O29" s="276" t="s">
        <v>50</v>
      </c>
    </row>
    <row r="30" spans="1:19" ht="15.95" customHeight="1" x14ac:dyDescent="0.15">
      <c r="A30" s="231"/>
      <c r="B30" s="247" t="s">
        <v>65</v>
      </c>
      <c r="C30" s="247" t="s">
        <v>66</v>
      </c>
      <c r="D30" s="277" t="s">
        <v>101</v>
      </c>
      <c r="E30" s="279" t="s">
        <v>102</v>
      </c>
      <c r="F30" s="280" t="s">
        <v>103</v>
      </c>
      <c r="G30" s="291"/>
      <c r="H30" s="39"/>
      <c r="I30" s="269"/>
      <c r="J30" s="285"/>
      <c r="K30" s="287"/>
      <c r="L30" s="283"/>
      <c r="M30" s="287"/>
      <c r="N30" s="283"/>
      <c r="O30" s="276"/>
    </row>
    <row r="31" spans="1:19" ht="15.95" customHeight="1" x14ac:dyDescent="0.15">
      <c r="A31" s="232"/>
      <c r="B31" s="248"/>
      <c r="C31" s="248"/>
      <c r="D31" s="278"/>
      <c r="E31" s="243"/>
      <c r="F31" s="281"/>
      <c r="G31" s="250"/>
      <c r="H31" s="39"/>
      <c r="I31" s="73" t="s">
        <v>51</v>
      </c>
      <c r="J31" s="86">
        <f>SUMIFS(ローデータ!M12:M1011,ローデータ!$B$12:$B$1011,2,ローデータ!$K$12:$K$1011,$B$23)</f>
        <v>61</v>
      </c>
      <c r="K31" s="86">
        <f>SUMIFS(ローデータ!N12:N1011,ローデータ!$B$12:$B$1011,2,ローデータ!$K$12:$K$1011,$B$23)</f>
        <v>21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82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41</v>
      </c>
      <c r="G32" s="56">
        <f>SUM(B32:F32)</f>
        <v>41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30"/>
      <c r="B36" s="70">
        <v>1</v>
      </c>
      <c r="C36" s="70">
        <v>2</v>
      </c>
      <c r="D36" s="70">
        <v>3</v>
      </c>
      <c r="E36" s="266" t="s">
        <v>50</v>
      </c>
      <c r="F36" s="39"/>
      <c r="I36" s="268"/>
      <c r="J36" s="270" t="s">
        <v>104</v>
      </c>
      <c r="K36" s="228" t="s">
        <v>105</v>
      </c>
      <c r="L36" s="228" t="s">
        <v>98</v>
      </c>
      <c r="M36" s="228" t="s">
        <v>106</v>
      </c>
      <c r="N36" s="244" t="s">
        <v>107</v>
      </c>
      <c r="O36" s="228" t="s">
        <v>36</v>
      </c>
      <c r="P36" s="244" t="s">
        <v>69</v>
      </c>
      <c r="Q36" s="249" t="s">
        <v>50</v>
      </c>
    </row>
    <row r="37" spans="1:17" ht="15.95" customHeight="1" x14ac:dyDescent="0.15">
      <c r="A37" s="232"/>
      <c r="B37" s="74" t="s">
        <v>67</v>
      </c>
      <c r="C37" s="74" t="s">
        <v>66</v>
      </c>
      <c r="D37" s="74" t="s">
        <v>68</v>
      </c>
      <c r="E37" s="267"/>
      <c r="G37" s="39"/>
      <c r="I37" s="269"/>
      <c r="J37" s="271"/>
      <c r="K37" s="229"/>
      <c r="L37" s="229"/>
      <c r="M37" s="229"/>
      <c r="N37" s="245"/>
      <c r="O37" s="229"/>
      <c r="P37" s="245"/>
      <c r="Q37" s="250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1"/>
      <c r="B42" s="254" t="s">
        <v>16</v>
      </c>
      <c r="C42" s="255"/>
      <c r="D42" s="255"/>
      <c r="E42" s="255"/>
      <c r="F42" s="256"/>
      <c r="G42" s="257" t="s">
        <v>50</v>
      </c>
      <c r="H42" s="260" t="s">
        <v>13</v>
      </c>
      <c r="I42" s="261"/>
      <c r="J42" s="262"/>
      <c r="K42" s="263" t="s">
        <v>50</v>
      </c>
    </row>
    <row r="43" spans="1:17" ht="15.95" customHeight="1" x14ac:dyDescent="0.15">
      <c r="A43" s="252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58"/>
      <c r="H43" s="64">
        <v>1</v>
      </c>
      <c r="I43" s="63">
        <v>2</v>
      </c>
      <c r="J43" s="63">
        <v>3</v>
      </c>
      <c r="K43" s="264"/>
      <c r="M43" s="39"/>
      <c r="N43" s="39"/>
      <c r="O43" s="39"/>
      <c r="P43" s="39"/>
    </row>
    <row r="44" spans="1:17" ht="15.95" customHeight="1" x14ac:dyDescent="0.15">
      <c r="A44" s="252"/>
      <c r="B44" s="247" t="s">
        <v>65</v>
      </c>
      <c r="C44" s="247" t="s">
        <v>66</v>
      </c>
      <c r="D44" s="272" t="s">
        <v>101</v>
      </c>
      <c r="E44" s="274" t="s">
        <v>102</v>
      </c>
      <c r="F44" s="224" t="s">
        <v>103</v>
      </c>
      <c r="G44" s="258"/>
      <c r="H44" s="226" t="s">
        <v>67</v>
      </c>
      <c r="I44" s="246" t="s">
        <v>66</v>
      </c>
      <c r="J44" s="246" t="s">
        <v>68</v>
      </c>
      <c r="K44" s="264"/>
      <c r="M44" s="39"/>
      <c r="N44" s="39"/>
      <c r="O44" s="39"/>
      <c r="P44" s="39"/>
    </row>
    <row r="45" spans="1:17" ht="15.95" customHeight="1" x14ac:dyDescent="0.15">
      <c r="A45" s="253"/>
      <c r="B45" s="248"/>
      <c r="C45" s="248"/>
      <c r="D45" s="273"/>
      <c r="E45" s="275"/>
      <c r="F45" s="225"/>
      <c r="G45" s="259"/>
      <c r="H45" s="227"/>
      <c r="I45" s="225"/>
      <c r="J45" s="225"/>
      <c r="K45" s="265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30"/>
      <c r="B49" s="233" t="s">
        <v>165</v>
      </c>
      <c r="C49" s="234"/>
      <c r="D49" s="234"/>
      <c r="E49" s="234"/>
      <c r="F49" s="235"/>
      <c r="G49" s="236" t="s">
        <v>50</v>
      </c>
      <c r="H49" s="239" t="s">
        <v>71</v>
      </c>
      <c r="I49" s="240"/>
      <c r="J49" s="240"/>
      <c r="K49" s="240"/>
      <c r="L49" s="240"/>
      <c r="M49" s="240"/>
      <c r="N49" s="241"/>
      <c r="O49" s="211" t="s">
        <v>50</v>
      </c>
    </row>
    <row r="50" spans="1:15" ht="15.95" customHeight="1" x14ac:dyDescent="0.15">
      <c r="A50" s="231"/>
      <c r="B50" s="214" t="s">
        <v>96</v>
      </c>
      <c r="C50" s="216" t="s">
        <v>97</v>
      </c>
      <c r="D50" s="218" t="s">
        <v>98</v>
      </c>
      <c r="E50" s="216" t="s">
        <v>99</v>
      </c>
      <c r="F50" s="218" t="s">
        <v>100</v>
      </c>
      <c r="G50" s="237"/>
      <c r="H50" s="220" t="s">
        <v>104</v>
      </c>
      <c r="I50" s="222" t="s">
        <v>105</v>
      </c>
      <c r="J50" s="222" t="s">
        <v>98</v>
      </c>
      <c r="K50" s="222" t="s">
        <v>106</v>
      </c>
      <c r="L50" s="242" t="s">
        <v>107</v>
      </c>
      <c r="M50" s="222" t="s">
        <v>36</v>
      </c>
      <c r="N50" s="242" t="s">
        <v>69</v>
      </c>
      <c r="O50" s="212"/>
    </row>
    <row r="51" spans="1:15" ht="15.95" customHeight="1" x14ac:dyDescent="0.15">
      <c r="A51" s="232"/>
      <c r="B51" s="215"/>
      <c r="C51" s="217"/>
      <c r="D51" s="219"/>
      <c r="E51" s="217"/>
      <c r="F51" s="219"/>
      <c r="G51" s="238"/>
      <c r="H51" s="221"/>
      <c r="I51" s="223"/>
      <c r="J51" s="223"/>
      <c r="K51" s="223"/>
      <c r="L51" s="243"/>
      <c r="M51" s="223"/>
      <c r="N51" s="243"/>
      <c r="O51" s="213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16</v>
      </c>
      <c r="H4" s="147" t="s">
        <v>53</v>
      </c>
      <c r="K4" s="299">
        <f>COUNTIFS(ローデータ!B12:B1011,1,ローデータ!G12:G1011,$G$4)</f>
        <v>32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9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32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32</v>
      </c>
      <c r="D16" s="56">
        <f>SUM(B16:C16)</f>
        <v>32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24</v>
      </c>
      <c r="C23" s="289"/>
      <c r="D23" s="288">
        <f>COUNTIFS(ローデータ!$B$12:$B$1011,1,ローデータ!$G$12:$G$1011,$G$4,ローデータ!$K$12:$K$1011,D21)</f>
        <v>1</v>
      </c>
      <c r="E23" s="289"/>
      <c r="F23" s="288">
        <f>COUNTIFS(ローデータ!$B$12:$B$1011,1,ローデータ!$G$12:$G$1011,$G$4,ローデータ!$K$12:$K$1011,F21)</f>
        <v>7</v>
      </c>
      <c r="G23" s="290"/>
      <c r="H23" s="289"/>
      <c r="I23" s="56">
        <f>SUM(B23:H23)</f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17</v>
      </c>
      <c r="L29" s="86">
        <f>SUMIFS(ローデータ!O12:O1011,ローデータ!$B$12:$B$1011,1,ローデータ!$G$12:$G$1011,$G$4,ローデータ!$K$12:$K$1011,$B$21)</f>
        <v>2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7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7</v>
      </c>
      <c r="H44" s="89">
        <f>COUNTIFS(ローデータ!$B$12:$B$1011,1,ローデータ!$G$12:$G$1011,$G$4,ローデータ!$K$12:$K$1011,$F$21,ローデータ!$S$12:$S$1011,H41)</f>
        <v>7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7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2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9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9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9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9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2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6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3</v>
      </c>
      <c r="H76" s="290"/>
      <c r="I76" s="290"/>
      <c r="J76" s="104">
        <f t="shared" si="2"/>
        <v>9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5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6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2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2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1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1</v>
      </c>
      <c r="H82" s="290"/>
      <c r="I82" s="290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24</v>
      </c>
      <c r="D84" s="332"/>
      <c r="E84" s="331">
        <f>SUM(E75:F83)</f>
        <v>1</v>
      </c>
      <c r="F84" s="332"/>
      <c r="G84" s="333">
        <f>SUM(G75:I83)</f>
        <v>7</v>
      </c>
      <c r="H84" s="333"/>
      <c r="I84" s="331"/>
      <c r="J84" s="106">
        <f t="shared" si="2"/>
        <v>32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5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4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3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5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3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8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2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2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1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17</v>
      </c>
      <c r="N101" s="103">
        <f>SUM(N92:N100)</f>
        <v>2</v>
      </c>
      <c r="O101" s="103">
        <f>SUM(O92:O100)</f>
        <v>5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22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3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3</v>
      </c>
      <c r="I128" s="115">
        <f>COUNTIFS(ローデータ!$B$12:$B$1011,1,ローデータ!$G$12:$G$1011,$G$4,ローデータ!$K$12:$K$1011,$F$21,ローデータ!$S$12:$S$1011,$I$124,ローデータ!$H$12:$H$1011,A128)</f>
        <v>3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2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2</v>
      </c>
      <c r="I133" s="115">
        <f>COUNTIFS(ローデータ!$B$12:$B$1011,1,ローデータ!$G$12:$G$1011,$G$4,ローデータ!$K$12:$K$1011,$F$21,ローデータ!$S$12:$S$1011,$I$124,ローデータ!$H$12:$H$1011,A133)</f>
        <v>2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2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1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1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7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7</v>
      </c>
      <c r="I136" s="111">
        <f>SUM(I127:I135)</f>
        <v>7</v>
      </c>
      <c r="J136" s="109">
        <f>SUM(J127:J135)</f>
        <v>0</v>
      </c>
      <c r="K136" s="109">
        <f>SUM(K127:K135)</f>
        <v>0</v>
      </c>
      <c r="L136" s="109">
        <f t="shared" si="9"/>
        <v>7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2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2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5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2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2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2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2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2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1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1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1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2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2</v>
      </c>
      <c r="D152" s="56">
        <f>SUM(D143:D151)</f>
        <v>5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9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2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9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24</v>
      </c>
      <c r="G159" s="289"/>
      <c r="H159" s="288">
        <f>COUNTIFS(ローデータ!$B$12:$B$1011,1,ローデータ!$G$12:$G$1011,$G$4,ローデータ!$I$12:$I$1011,$C$14,ローデータ!$K$12:$K$1011,H157)</f>
        <v>1</v>
      </c>
      <c r="I159" s="289"/>
      <c r="J159" s="288">
        <f>COUNTIFS(ローデータ!$B$12:$B$1011,1,ローデータ!$G$12:$G$1011,$G$4,ローデータ!$I$12:$I$1011,$C$14,ローデータ!$K$12:$K$1011,J157)</f>
        <v>7</v>
      </c>
      <c r="K159" s="290"/>
      <c r="L159" s="289"/>
      <c r="M159" s="56">
        <f t="shared" ref="M159:M171" si="16">SUM(F159:L159)</f>
        <v>32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24</v>
      </c>
      <c r="G171" s="289"/>
      <c r="H171" s="288">
        <f>SUM(H159:I170)</f>
        <v>1</v>
      </c>
      <c r="I171" s="289"/>
      <c r="J171" s="288">
        <f>SUM(J159:L170)</f>
        <v>7</v>
      </c>
      <c r="K171" s="290"/>
      <c r="L171" s="289"/>
      <c r="M171" s="56">
        <f t="shared" si="16"/>
        <v>32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22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17</v>
      </c>
      <c r="H198" s="90">
        <f>SUMIFS(ローデータ!O12:O1011,ローデータ!$B$12:$B$1011,1,ローデータ!$G$12:$G$1011,$G$4,ローデータ!$I$12:$I$1011,$C$14,ローデータ!$K$12:$K$1011,$B$21)</f>
        <v>2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3</v>
      </c>
      <c r="G210" s="95">
        <f t="shared" ref="G210:I210" si="19">SUM(G198:G209)</f>
        <v>17</v>
      </c>
      <c r="H210" s="95">
        <f>SUM(H198:H209)</f>
        <v>2</v>
      </c>
      <c r="I210" s="95">
        <f t="shared" si="19"/>
        <v>5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7</v>
      </c>
      <c r="L266" s="95">
        <f>SUM(L254:L265)</f>
        <v>7</v>
      </c>
      <c r="M266" s="95">
        <f>SUM(M254:M265)</f>
        <v>0</v>
      </c>
      <c r="N266" s="95">
        <f>SUM(N254:N265)</f>
        <v>0</v>
      </c>
      <c r="O266" s="56">
        <f>SUM(L266:N266)</f>
        <v>7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5</v>
      </c>
      <c r="N272" s="95">
        <f>SUMIFS(ローデータ!$V$12:$V$1011,ローデータ!$B$12:$B$1011,1,ローデータ!$G$12:$G$1011,$G$4,ローデータ!$I$12:$I$1011,$C$14,ローデータ!$K$12:$K$1011,$F$21)</f>
        <v>2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9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2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3</v>
      </c>
      <c r="L284" s="95">
        <f>SUM(L272:L283)</f>
        <v>0</v>
      </c>
      <c r="M284" s="95">
        <f t="shared" ref="M284:R284" si="29">SUM(M272:M283)</f>
        <v>5</v>
      </c>
      <c r="N284" s="95">
        <f t="shared" si="29"/>
        <v>2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17</v>
      </c>
      <c r="H4" s="147" t="s">
        <v>53</v>
      </c>
      <c r="K4" s="299">
        <f>COUNTIFS(ローデータ!B12:B1011,1,ローデータ!G12:G1011,$G$4)</f>
        <v>8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3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8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8</v>
      </c>
      <c r="D16" s="56">
        <f>SUM(B16:C16)</f>
        <v>8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6</v>
      </c>
      <c r="C23" s="289"/>
      <c r="D23" s="288">
        <f>COUNTIFS(ローデータ!$B$12:$B$1011,1,ローデータ!$G$12:$G$1011,$G$4,ローデータ!$K$12:$K$1011,D21)</f>
        <v>2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5</v>
      </c>
      <c r="L29" s="86">
        <f>SUMIFS(ローデータ!O12:O1011,ローデータ!$B$12:$B$1011,1,ローデータ!$G$12:$G$1011,$G$4,ローデータ!$K$12:$K$1011,$B$21)</f>
        <v>1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6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5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3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3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3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8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8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2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3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3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3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1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1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1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1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6</v>
      </c>
      <c r="D84" s="332"/>
      <c r="E84" s="331">
        <f>SUM(E75:F83)</f>
        <v>2</v>
      </c>
      <c r="F84" s="332"/>
      <c r="G84" s="333">
        <f>SUM(G75:I83)</f>
        <v>0</v>
      </c>
      <c r="H84" s="333"/>
      <c r="I84" s="331"/>
      <c r="J84" s="106">
        <f t="shared" si="2"/>
        <v>8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2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5</v>
      </c>
      <c r="N101" s="103">
        <f>SUM(N92:N100)</f>
        <v>1</v>
      </c>
      <c r="O101" s="103">
        <f>SUM(O92:O100)</f>
        <v>0</v>
      </c>
      <c r="P101" s="103">
        <f>SUM(P92:P100)</f>
        <v>0</v>
      </c>
      <c r="Q101" s="103">
        <f t="shared" si="3"/>
        <v>6</v>
      </c>
    </row>
    <row r="102" spans="1:17" ht="14.1" customHeight="1" x14ac:dyDescent="0.15">
      <c r="A102" s="140" t="s">
        <v>50</v>
      </c>
      <c r="B102" s="141"/>
      <c r="C102" s="56">
        <f>SUM(C93:C101)</f>
        <v>5</v>
      </c>
      <c r="D102" s="56">
        <f>SUM(D93:D101)</f>
        <v>0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1</v>
      </c>
      <c r="D118" s="109">
        <f t="shared" ref="D118:E118" si="7">SUM(D109:D117)</f>
        <v>1</v>
      </c>
      <c r="E118" s="109">
        <f t="shared" si="7"/>
        <v>0</v>
      </c>
      <c r="F118" s="109">
        <f>SUM(C118:E118)</f>
        <v>2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1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6</v>
      </c>
      <c r="G159" s="289"/>
      <c r="H159" s="288">
        <f>COUNTIFS(ローデータ!$B$12:$B$1011,1,ローデータ!$G$12:$G$1011,$G$4,ローデータ!$I$12:$I$1011,$C$14,ローデータ!$K$12:$K$1011,H157)</f>
        <v>2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8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6</v>
      </c>
      <c r="G171" s="289"/>
      <c r="H171" s="288">
        <f>SUM(H159:I170)</f>
        <v>2</v>
      </c>
      <c r="I171" s="289"/>
      <c r="J171" s="288">
        <f>SUM(J159:L170)</f>
        <v>0</v>
      </c>
      <c r="K171" s="290"/>
      <c r="L171" s="289"/>
      <c r="M171" s="56">
        <f t="shared" si="16"/>
        <v>8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5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6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5</v>
      </c>
      <c r="G191" s="56">
        <f>SUM(G179:G190)</f>
        <v>0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5</v>
      </c>
      <c r="H198" s="90">
        <f>SUMIFS(ローデータ!O12:O1011,ローデータ!$B$12:$B$1011,1,ローデータ!$G$12:$G$1011,$G$4,ローデータ!$I$12:$I$1011,$C$14,ローデータ!$K$12:$K$1011,$B$21)</f>
        <v>1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6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5</v>
      </c>
      <c r="H210" s="95">
        <f>SUM(H198:H209)</f>
        <v>1</v>
      </c>
      <c r="I210" s="95">
        <f t="shared" si="19"/>
        <v>0</v>
      </c>
      <c r="J210" s="95">
        <f>SUM(J198:J209)</f>
        <v>0</v>
      </c>
      <c r="K210" s="119">
        <f t="shared" si="18"/>
        <v>6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1</v>
      </c>
      <c r="G228" s="56">
        <f>SUM(G216:G227)</f>
        <v>1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1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1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18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19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20</v>
      </c>
      <c r="H4" s="147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88" t="str">
        <f>ローデータ!B2</f>
        <v>東住吉区</v>
      </c>
      <c r="C2" s="290"/>
      <c r="D2" s="290"/>
      <c r="E2" s="289"/>
      <c r="G2" s="167"/>
      <c r="H2" s="406" t="s">
        <v>94</v>
      </c>
      <c r="I2" s="303"/>
      <c r="K2" s="83"/>
      <c r="L2" s="62"/>
    </row>
    <row r="3" spans="1:19" ht="14.1" customHeight="1" x14ac:dyDescent="0.15">
      <c r="A3" s="266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303"/>
      <c r="I3" s="303"/>
      <c r="K3" s="62"/>
      <c r="L3" s="62"/>
    </row>
    <row r="4" spans="1:19" ht="14.1" customHeight="1" x14ac:dyDescent="0.15">
      <c r="A4" s="267"/>
      <c r="B4" s="162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68"/>
      <c r="H4" s="299">
        <f>COUNTIFS(ローデータ!B12:B1011,1)</f>
        <v>279</v>
      </c>
      <c r="I4" s="299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30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4</v>
      </c>
      <c r="C10" s="56">
        <f>COUNTIFS(ローデータ!$B$12:$B$1011,1,ローデータ!$H$12:$H$1011,C8)</f>
        <v>57</v>
      </c>
      <c r="D10" s="56">
        <f>COUNTIFS(ローデータ!$B$12:$B$1011,1,ローデータ!$H$12:$H$1011,D8)</f>
        <v>48</v>
      </c>
      <c r="E10" s="56">
        <f>COUNTIFS(ローデータ!$B$12:$B$1011,1,ローデータ!$H$12:$H$1011,E8)</f>
        <v>47</v>
      </c>
      <c r="F10" s="56">
        <f>COUNTIFS(ローデータ!$B$12:$B$1011,1,ローデータ!$H$12:$H$1011,F8)</f>
        <v>46</v>
      </c>
      <c r="G10" s="56">
        <f>COUNTIFS(ローデータ!$B$12:$B$1011,1,ローデータ!$H$12:$H$1011,G8)</f>
        <v>26</v>
      </c>
      <c r="H10" s="56">
        <f>COUNTIFS(ローデータ!$B$12:$B$1011,1,ローデータ!$H$12:$H$1011,H8)</f>
        <v>12</v>
      </c>
      <c r="I10" s="56">
        <f>COUNTIFS(ローデータ!$B$12:$B$1011,1,ローデータ!$H$12:$H$1011,I8)</f>
        <v>33</v>
      </c>
      <c r="J10" s="56">
        <f>COUNTIFS(ローデータ!$B$12:$B$1011,1,ローデータ!$H$12:$H$1011,J8)</f>
        <v>6</v>
      </c>
      <c r="K10" s="56">
        <f>SUM(B10:J10)</f>
        <v>279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30"/>
      <c r="B14" s="154">
        <v>1</v>
      </c>
      <c r="C14" s="154">
        <v>2</v>
      </c>
      <c r="D14" s="266" t="s">
        <v>50</v>
      </c>
      <c r="F14" s="230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49" t="s">
        <v>50</v>
      </c>
    </row>
    <row r="15" spans="1:19" ht="14.1" customHeight="1" x14ac:dyDescent="0.15">
      <c r="A15" s="232"/>
      <c r="B15" s="160" t="s">
        <v>63</v>
      </c>
      <c r="C15" s="160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279</v>
      </c>
      <c r="D16" s="56">
        <f>SUM(B16:C16)</f>
        <v>279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65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88">
        <f>COUNTIFS(ローデータ!$B$12:$B$1011,1,ローデータ!$K$12:$K$1011,B21)</f>
        <v>194</v>
      </c>
      <c r="C23" s="289"/>
      <c r="D23" s="288">
        <f>COUNTIFS(ローデータ!$B$12:$B$1011,1,ローデータ!$K$12:$K$1011,D21)</f>
        <v>51</v>
      </c>
      <c r="E23" s="289"/>
      <c r="F23" s="288">
        <f>COUNTIFS(ローデータ!$B$12:$B$1011,1,ローデータ!$K$12:$K$1011,F21)</f>
        <v>34</v>
      </c>
      <c r="G23" s="290"/>
      <c r="H23" s="289"/>
      <c r="I23" s="56">
        <f>SUM(B23:H23)</f>
        <v>279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30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61" t="s">
        <v>51</v>
      </c>
      <c r="J29" s="86">
        <f>SUMIFS(ローデータ!M12:M1011,ローデータ!$B$12:$B$1011,1,ローデータ!$K$12:$K$1011,$B$21)</f>
        <v>52</v>
      </c>
      <c r="K29" s="86">
        <f>SUMIFS(ローデータ!N12:N1011,ローデータ!$B$12:$B$1011,1,ローデータ!$K$12:$K$1011,$B$21)</f>
        <v>101</v>
      </c>
      <c r="L29" s="86">
        <f>SUMIFS(ローデータ!O12:O1011,ローデータ!$B$12:$B$1011,1,ローデータ!$K$12:$K$1011,$B$21)</f>
        <v>45</v>
      </c>
      <c r="M29" s="86">
        <f>SUMIFS(ローデータ!P12:P1011,ローデータ!$B$12:$B$1011,1,ローデータ!$K$12:$K$1011,$B$21)</f>
        <v>28</v>
      </c>
      <c r="N29" s="86">
        <f>SUMIFS(ローデータ!Q12:Q1011,ローデータ!$B$12:$B$1011,1,ローデータ!$K$12:$K$1011,$B$21)</f>
        <v>0</v>
      </c>
      <c r="O29" s="86">
        <f>SUM(J29:N29)</f>
        <v>226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166</v>
      </c>
      <c r="C30" s="56">
        <f>COUNTIFS(ローデータ!$B$12:$B$1011,1,ローデータ!$K$12:$K$1011,$B$21,ローデータ!$L$12:$L$1011,C27)</f>
        <v>21</v>
      </c>
      <c r="D30" s="56">
        <f>COUNTIFS(ローデータ!$B$12:$B$1011,1,ローデータ!$K$12:$K$1011,$B$21,ローデータ!$L$12:$L$1011,D27)</f>
        <v>6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1</v>
      </c>
      <c r="G30" s="56">
        <f>SUM(B30:F30)</f>
        <v>194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30"/>
      <c r="B34" s="154">
        <v>1</v>
      </c>
      <c r="C34" s="154">
        <v>2</v>
      </c>
      <c r="D34" s="15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60" t="s">
        <v>67</v>
      </c>
      <c r="C35" s="160" t="s">
        <v>66</v>
      </c>
      <c r="D35" s="160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48</v>
      </c>
      <c r="C36" s="56">
        <f>COUNTIFS(ローデータ!$B$12:$B$1011,1,ローデータ!$K$12:$K$1011,$D$21,ローデータ!$S$12:$S$1011,C34)</f>
        <v>3</v>
      </c>
      <c r="D36" s="56">
        <f>COUNTIFS(ローデータ!$B$12:$B$1011,1,ローデータ!$K$12:$K$1011,$D$21,ローデータ!$S$12:$S$1011,D34)</f>
        <v>0</v>
      </c>
      <c r="E36" s="56">
        <f>SUM(B36:D36)</f>
        <v>51</v>
      </c>
      <c r="I36" s="161" t="s">
        <v>51</v>
      </c>
      <c r="J36" s="56">
        <f>SUMIFS(ローデータ!T12:T1011,ローデータ!$B$12:$B$1011,1,ローデータ!$K$12:$K$1011,$D$21)</f>
        <v>7</v>
      </c>
      <c r="K36" s="56">
        <f>SUMIFS(ローデータ!U12:U1011,ローデータ!$B$12:$B$1011,1,ローデータ!$K$12:$K$1011,$D$21)</f>
        <v>20</v>
      </c>
      <c r="L36" s="56">
        <f>SUMIFS(ローデータ!V12:V1011,ローデータ!$B$12:$B$1011,1,ローデータ!$K$12:$K$1011,$D$21)</f>
        <v>2</v>
      </c>
      <c r="M36" s="56">
        <f>SUMIFS(ローデータ!W12:W1011,ローデータ!$B$12:$B$1011,1,ローデータ!$K$12:$K$1011,$D$21)</f>
        <v>1</v>
      </c>
      <c r="N36" s="56">
        <f>SUMIFS(ローデータ!X12:X1011,ローデータ!$B$12:$B$1011,1,ローデータ!$K$12:$K$1011,$D$21)</f>
        <v>12</v>
      </c>
      <c r="O36" s="56">
        <f>SUMIFS(ローデータ!Y12:Y1011,ローデータ!$B$12:$B$1011,1,ローデータ!$K$12:$K$1011,$D$21)</f>
        <v>11</v>
      </c>
      <c r="P36" s="56">
        <f>SUMIFS(ローデータ!Z12:Z1011,ローデータ!$B$12:$B$1011,1,ローデータ!$K$12:$K$1011,$D$21)</f>
        <v>8</v>
      </c>
      <c r="Q36" s="56">
        <f>SUM(J36:P36)</f>
        <v>61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29</v>
      </c>
      <c r="C44" s="86">
        <f>COUNTIFS(ローデータ!$B$12:$B$1011,1,ローデータ!$K$12:$K$1011,$F$21,ローデータ!$L$12:$L$1011,C41)</f>
        <v>5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34</v>
      </c>
      <c r="H44" s="89">
        <f>COUNTIFS(ローデータ!$B$12:$B$1011,1,ローデータ!$K$12:$K$1011,$F$21,ローデータ!$S$12:$S$1011,H41)</f>
        <v>29</v>
      </c>
      <c r="I44" s="90">
        <f>COUNTIFS(ローデータ!$B$12:$B$1011,1,ローデータ!$K$12:$K$1011,$F$21,ローデータ!$S$12:$S$1011,I41)</f>
        <v>5</v>
      </c>
      <c r="J44" s="90">
        <f>COUNTIFS(ローデータ!$B$12:$B$1011,1,ローデータ!$K$12:$K$1011,$F$21,ローデータ!$S$12:$S$1011,J41)</f>
        <v>0</v>
      </c>
      <c r="K44" s="90">
        <f>SUM(H44:J44)</f>
        <v>34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4</v>
      </c>
      <c r="C50" s="91">
        <f>SUMIFS(ローデータ!N12:N1011,ローデータ!$B$12:$B$1011,1,ローデータ!$K$12:$K$1011,$F$21)</f>
        <v>24</v>
      </c>
      <c r="D50" s="91">
        <f>SUMIFS(ローデータ!O12:O1011,ローデータ!$B$12:$B$1011,1,ローデータ!$K$12:$K$1011,$F$21)</f>
        <v>11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39</v>
      </c>
      <c r="H50" s="94">
        <f>SUMIFS(ローデータ!T12:T1011,ローデータ!$B$12:$B$1011,1,ローデータ!$K$12:$K$1011,$F$21)</f>
        <v>7</v>
      </c>
      <c r="I50" s="91">
        <f>SUMIFS(ローデータ!U12:U1011,ローデータ!$B$12:$B$1011,1,ローデータ!$K$12:$K$1011,$F$21)</f>
        <v>19</v>
      </c>
      <c r="J50" s="91">
        <f>SUMIFS(ローデータ!V12:V1011,ローデータ!$B$12:$B$1011,1,ローデータ!$K$12:$K$1011,$F$21)</f>
        <v>13</v>
      </c>
      <c r="K50" s="91">
        <f>SUMIFS(ローデータ!W12:W1011,ローデータ!$B$12:$B$1011,1,ローデータ!$K$12:$K$1011,$F$21)</f>
        <v>1</v>
      </c>
      <c r="L50" s="91">
        <f>SUMIFS(ローデータ!X12:X1011,ローデータ!$B$12:$B$1011,1,ローデータ!$K$12:$K$1011,$F$21)</f>
        <v>17</v>
      </c>
      <c r="M50" s="91">
        <f>SUMIFS(ローデータ!Y12:Y1011,ローデータ!$B$12:$B$1011,1,ローデータ!$K$12:$K$1011,$F$21)</f>
        <v>4</v>
      </c>
      <c r="N50" s="91">
        <f>SUMIFS(ローデータ!Z12:Z1011,ローデータ!$B$12:$B$1011,1,ローデータ!$K$12:$K$1011,$F$21)</f>
        <v>0</v>
      </c>
      <c r="O50" s="95">
        <f>SUM(H50:N50)</f>
        <v>61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4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4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57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57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48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48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47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47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46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46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26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26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12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12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33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33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6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6</v>
      </c>
    </row>
    <row r="68" spans="1:15" ht="14.1" customHeight="1" thickTop="1" x14ac:dyDescent="0.15">
      <c r="A68" s="310" t="s">
        <v>50</v>
      </c>
      <c r="B68" s="311"/>
      <c r="C68" s="100">
        <f>SUM(C59:C67)</f>
        <v>279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279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61">
        <v>1</v>
      </c>
      <c r="B75" s="50" t="s">
        <v>54</v>
      </c>
      <c r="C75" s="288">
        <f>COUNTIFS(ローデータ!$B$12:$B$1011,1,ローデータ!$H$12:$H$1011,$A$75,ローデータ!$K$12:$K$1011,C73)</f>
        <v>0</v>
      </c>
      <c r="D75" s="289"/>
      <c r="E75" s="288">
        <f>COUNTIFS(ローデータ!$B$12:$B$1011,1,ローデータ!$H$12:$H$1011,$A$75,ローデータ!$K$12:$K$1011,E73)</f>
        <v>3</v>
      </c>
      <c r="F75" s="289"/>
      <c r="G75" s="288">
        <f>COUNTIFS(ローデータ!$B$12:$B$1011,1,ローデータ!$H$12:$H$1011,$A$75,ローデータ!$K$12:$K$1011,G73)</f>
        <v>1</v>
      </c>
      <c r="H75" s="290"/>
      <c r="I75" s="290"/>
      <c r="J75" s="104">
        <f t="shared" ref="J75:J84" si="2">SUM(C75:I75)</f>
        <v>4</v>
      </c>
    </row>
    <row r="76" spans="1:15" ht="14.1" customHeight="1" x14ac:dyDescent="0.15">
      <c r="A76" s="161">
        <v>2</v>
      </c>
      <c r="B76" s="50" t="s">
        <v>55</v>
      </c>
      <c r="C76" s="288">
        <f>COUNTIFS(ローデータ!$B$12:$B$1011,1,ローデータ!$H$12:$H$1011,$A$76,ローデータ!$K$12:$K$1011,C73)</f>
        <v>37</v>
      </c>
      <c r="D76" s="289"/>
      <c r="E76" s="288">
        <f>COUNTIFS(ローデータ!$B$12:$B$1011,1,ローデータ!$H$12:$H$1011,$A$76,ローデータ!$K$12:$K$1011,E73)</f>
        <v>10</v>
      </c>
      <c r="F76" s="289"/>
      <c r="G76" s="288">
        <f>COUNTIFS(ローデータ!$B$12:$B$1011,1,ローデータ!$H$12:$H$1011,$A$76,ローデータ!$K$12:$K$1011,G73)</f>
        <v>10</v>
      </c>
      <c r="H76" s="290"/>
      <c r="I76" s="290"/>
      <c r="J76" s="104">
        <f t="shared" si="2"/>
        <v>57</v>
      </c>
    </row>
    <row r="77" spans="1:15" ht="14.1" customHeight="1" x14ac:dyDescent="0.15">
      <c r="A77" s="161">
        <v>3</v>
      </c>
      <c r="B77" s="50" t="s">
        <v>56</v>
      </c>
      <c r="C77" s="288">
        <f>COUNTIFS(ローデータ!$B$12:$B$1011,1,ローデータ!$H$12:$H$1011,$A$77,ローデータ!$K$12:$K$1011,C73)</f>
        <v>28</v>
      </c>
      <c r="D77" s="289"/>
      <c r="E77" s="288">
        <f>COUNTIFS(ローデータ!$B$12:$B$1011,1,ローデータ!$H$12:$H$1011,$A$77,ローデータ!$K$12:$K$1011,E73)</f>
        <v>13</v>
      </c>
      <c r="F77" s="289"/>
      <c r="G77" s="288">
        <f>COUNTIFS(ローデータ!$B$12:$B$1011,1,ローデータ!$H$12:$H$1011,$A$77,ローデータ!$K$12:$K$1011,G73)</f>
        <v>7</v>
      </c>
      <c r="H77" s="290"/>
      <c r="I77" s="290"/>
      <c r="J77" s="104">
        <f t="shared" si="2"/>
        <v>48</v>
      </c>
    </row>
    <row r="78" spans="1:15" ht="14.1" customHeight="1" x14ac:dyDescent="0.15">
      <c r="A78" s="161">
        <v>4</v>
      </c>
      <c r="B78" s="50" t="s">
        <v>57</v>
      </c>
      <c r="C78" s="288">
        <f>COUNTIFS(ローデータ!$B$12:$B$1011,1,ローデータ!$H$12:$H$1011,$A$78,ローデータ!$K$12:$K$1011,C73)</f>
        <v>32</v>
      </c>
      <c r="D78" s="289"/>
      <c r="E78" s="288">
        <f>COUNTIFS(ローデータ!$B$12:$B$1011,1,ローデータ!$H$12:$H$1011,$A$78,ローデータ!$K$12:$K$1011,E73)</f>
        <v>8</v>
      </c>
      <c r="F78" s="289"/>
      <c r="G78" s="288">
        <f>COUNTIFS(ローデータ!$B$12:$B$1011,1,ローデータ!$H$12:$H$1011,$A$78,ローデータ!$K$12:$K$1011,G73)</f>
        <v>7</v>
      </c>
      <c r="H78" s="290"/>
      <c r="I78" s="290"/>
      <c r="J78" s="104">
        <f t="shared" si="2"/>
        <v>47</v>
      </c>
    </row>
    <row r="79" spans="1:15" ht="14.1" customHeight="1" x14ac:dyDescent="0.15">
      <c r="A79" s="161">
        <v>5</v>
      </c>
      <c r="B79" s="50" t="s">
        <v>58</v>
      </c>
      <c r="C79" s="288">
        <f>COUNTIFS(ローデータ!$B$12:$B$1011,1,ローデータ!$H$12:$H$1011,$A$79,ローデータ!$K$12:$K$1011,C73)</f>
        <v>35</v>
      </c>
      <c r="D79" s="289"/>
      <c r="E79" s="288">
        <f>COUNTIFS(ローデータ!$B$12:$B$1011,1,ローデータ!$H$12:$H$1011,$A$79,ローデータ!$K$12:$K$1011,E73)</f>
        <v>8</v>
      </c>
      <c r="F79" s="289"/>
      <c r="G79" s="288">
        <f>COUNTIFS(ローデータ!$B$12:$B$1011,1,ローデータ!$H$12:$H$1011,$A$79,ローデータ!$K$12:$K$1011,G73)</f>
        <v>3</v>
      </c>
      <c r="H79" s="290"/>
      <c r="I79" s="290"/>
      <c r="J79" s="104">
        <f t="shared" si="2"/>
        <v>46</v>
      </c>
    </row>
    <row r="80" spans="1:15" ht="14.1" customHeight="1" x14ac:dyDescent="0.15">
      <c r="A80" s="161">
        <v>6</v>
      </c>
      <c r="B80" s="50" t="s">
        <v>59</v>
      </c>
      <c r="C80" s="288">
        <f>COUNTIFS(ローデータ!$B$12:$B$1011,1,ローデータ!$H$12:$H$1011,$A$80,ローデータ!$K$12:$K$1011,C73)</f>
        <v>21</v>
      </c>
      <c r="D80" s="289"/>
      <c r="E80" s="288">
        <f>COUNTIFS(ローデータ!$B$12:$B$1011,1,ローデータ!$H$12:$H$1011,$A$80,ローデータ!$K$12:$K$1011,E73)</f>
        <v>4</v>
      </c>
      <c r="F80" s="289"/>
      <c r="G80" s="288">
        <f>COUNTIFS(ローデータ!$B$12:$B$1011,1,ローデータ!$H$12:$H$1011,$A$80,ローデータ!$K$12:$K$1011,G73)</f>
        <v>1</v>
      </c>
      <c r="H80" s="290"/>
      <c r="I80" s="290"/>
      <c r="J80" s="104">
        <f t="shared" si="2"/>
        <v>26</v>
      </c>
    </row>
    <row r="81" spans="1:17" ht="14.1" customHeight="1" x14ac:dyDescent="0.15">
      <c r="A81" s="161">
        <v>7</v>
      </c>
      <c r="B81" s="50" t="s">
        <v>60</v>
      </c>
      <c r="C81" s="288">
        <f>COUNTIFS(ローデータ!$B$12:$B$1011,1,ローデータ!$H$12:$H$1011,$A$81,ローデータ!$K$12:$K$1011,C73)</f>
        <v>9</v>
      </c>
      <c r="D81" s="289"/>
      <c r="E81" s="288">
        <f>COUNTIFS(ローデータ!$B$12:$B$1011,1,ローデータ!$H$12:$H$1011,$A$81,ローデータ!$K$12:$K$1011,E73)</f>
        <v>1</v>
      </c>
      <c r="F81" s="289"/>
      <c r="G81" s="288">
        <f>COUNTIFS(ローデータ!$B$12:$B$1011,1,ローデータ!$H$12:$H$1011,$A$81,ローデータ!$K$12:$K$1011,G73)</f>
        <v>2</v>
      </c>
      <c r="H81" s="290"/>
      <c r="I81" s="290"/>
      <c r="J81" s="104">
        <f t="shared" si="2"/>
        <v>12</v>
      </c>
    </row>
    <row r="82" spans="1:17" ht="14.1" customHeight="1" x14ac:dyDescent="0.15">
      <c r="A82" s="161">
        <v>8</v>
      </c>
      <c r="B82" s="50" t="s">
        <v>61</v>
      </c>
      <c r="C82" s="288">
        <f>COUNTIFS(ローデータ!$B$12:$B$1011,1,ローデータ!$H$12:$H$1011,$A$82,ローデータ!$K$12:$K$1011,C73)</f>
        <v>28</v>
      </c>
      <c r="D82" s="289"/>
      <c r="E82" s="288">
        <f>COUNTIFS(ローデータ!$B$12:$B$1011,1,ローデータ!$H$12:$H$1011,$A$82,ローデータ!$K$12:$K$1011,E73)</f>
        <v>3</v>
      </c>
      <c r="F82" s="289"/>
      <c r="G82" s="288">
        <f>COUNTIFS(ローデータ!$B$12:$B$1011,1,ローデータ!$H$12:$H$1011,$A$82,ローデータ!$K$12:$K$1011,G73)</f>
        <v>2</v>
      </c>
      <c r="H82" s="290"/>
      <c r="I82" s="290"/>
      <c r="J82" s="104">
        <f t="shared" si="2"/>
        <v>33</v>
      </c>
    </row>
    <row r="83" spans="1:17" ht="14.1" customHeight="1" thickBot="1" x14ac:dyDescent="0.2">
      <c r="A83" s="159">
        <v>9</v>
      </c>
      <c r="B83" s="68" t="s">
        <v>62</v>
      </c>
      <c r="C83" s="328">
        <f>COUNTIFS(ローデータ!$B$12:$B$1011,1,ローデータ!$H$12:$H$1011,$A$83,ローデータ!$K$12:$K$1011,C73)</f>
        <v>4</v>
      </c>
      <c r="D83" s="329"/>
      <c r="E83" s="328">
        <f>COUNTIFS(ローデータ!$B$12:$B$1011,1,ローデータ!$H$12:$H$1011,$A$83,ローデータ!$K$12:$K$1011,E73)</f>
        <v>1</v>
      </c>
      <c r="F83" s="329"/>
      <c r="G83" s="330">
        <f>COUNTIFS(ローデータ!$B$12:$B$1011,1,ローデータ!$H$12:$H$1011,$A$83,ローデータ!$K$12:$K$1011,G73)</f>
        <v>1</v>
      </c>
      <c r="H83" s="330"/>
      <c r="I83" s="328"/>
      <c r="J83" s="105">
        <f t="shared" si="2"/>
        <v>6</v>
      </c>
    </row>
    <row r="84" spans="1:17" ht="14.1" customHeight="1" thickTop="1" x14ac:dyDescent="0.15">
      <c r="A84" s="310" t="s">
        <v>50</v>
      </c>
      <c r="B84" s="311"/>
      <c r="C84" s="331">
        <f>SUM(C75:D83)</f>
        <v>194</v>
      </c>
      <c r="D84" s="332"/>
      <c r="E84" s="331">
        <f>SUM(E75:F83)</f>
        <v>51</v>
      </c>
      <c r="F84" s="332"/>
      <c r="G84" s="333">
        <f>SUM(G75:I83)</f>
        <v>34</v>
      </c>
      <c r="H84" s="333"/>
      <c r="I84" s="331"/>
      <c r="J84" s="106">
        <f t="shared" si="2"/>
        <v>279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0</v>
      </c>
      <c r="M92" s="88">
        <f>SUMIFS(ローデータ!$N$12:$N$1011,ローデータ!$B$12:$B$1011,1,ローデータ!$K$12:$K$1011,$B$21,ローデータ!$H$12:$H$1011,J92)</f>
        <v>0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0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0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6</v>
      </c>
      <c r="M93" s="88">
        <f>SUMIFS(ローデータ!$N$12:$N$1011,ローデータ!$B$12:$B$1011,1,ローデータ!$K$12:$K$1011,$B$21,ローデータ!$H$12:$H$1011,J93)</f>
        <v>27</v>
      </c>
      <c r="N93" s="88">
        <f>SUMIFS(ローデータ!$O$12:$O$1011,ローデータ!$B$12:$B$1011,1,ローデータ!$K$12:$K$1011,$B$21,ローデータ!$H$12:$H$1011,J93)</f>
        <v>2</v>
      </c>
      <c r="O93" s="88">
        <f>SUMIFS(ローデータ!$P$12:$P$1011,ローデータ!$B$12:$B$1011,1,ローデータ!$K$12:$K$1011,$B$21,ローデータ!$H$12:$H$1011,J93)</f>
        <v>3</v>
      </c>
      <c r="P93" s="108">
        <f>SUMIFS(ローデータ!$Q$12:$Q$1011,ローデータ!$B$12:$B$1011,1,ローデータ!$K$12:$K$1011,$B$21,ローデータ!$H$12:$H$1011,J93)</f>
        <v>0</v>
      </c>
      <c r="Q93" s="103">
        <f t="shared" si="3"/>
        <v>38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36</v>
      </c>
      <c r="D94" s="56">
        <f>COUNTIFS(ローデータ!$B$12:$B$1011,1,ローデータ!$K$12:$K$1011,$B$21,ローデータ!$L$12:$L$1011,$D$90,ローデータ!$H$12:$H$1011,A94)</f>
        <v>1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37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3</v>
      </c>
      <c r="M94" s="88">
        <f>SUMIFS(ローデータ!$N$12:$N$1011,ローデータ!$B$12:$B$1011,1,ローデータ!$K$12:$K$1011,$B$21,ローデータ!$H$12:$H$1011,J94)</f>
        <v>19</v>
      </c>
      <c r="N94" s="88">
        <f>SUMIFS(ローデータ!$O$12:$O$1011,ローデータ!$B$12:$B$1011,1,ローデータ!$K$12:$K$1011,$B$21,ローデータ!$H$12:$H$1011,J94)</f>
        <v>6</v>
      </c>
      <c r="O94" s="88">
        <f>SUMIFS(ローデータ!$P$12:$P$1011,ローデータ!$B$12:$B$1011,1,ローデータ!$K$12:$K$1011,$B$21,ローデータ!$H$12:$H$1011,J94)</f>
        <v>4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32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25</v>
      </c>
      <c r="D95" s="56">
        <f>COUNTIFS(ローデータ!$B$12:$B$1011,1,ローデータ!$K$12:$K$1011,$B$21,ローデータ!$L$12:$L$1011,$D$90,ローデータ!$H$12:$H$1011,A95)</f>
        <v>2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28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7</v>
      </c>
      <c r="M95" s="88">
        <f>SUMIFS(ローデータ!$N$12:$N$1011,ローデータ!$B$12:$B$1011,1,ローデータ!$K$12:$K$1011,$B$21,ローデータ!$H$12:$H$1011,J95)</f>
        <v>17</v>
      </c>
      <c r="N95" s="88">
        <f>SUMIFS(ローデータ!$O$12:$O$1011,ローデータ!$B$12:$B$1011,1,ローデータ!$K$12:$K$1011,$B$21,ローデータ!$H$12:$H$1011,J95)</f>
        <v>6</v>
      </c>
      <c r="O95" s="88">
        <f>SUMIFS(ローデータ!$P$12:$P$1011,ローデータ!$B$12:$B$1011,1,ローデータ!$K$12:$K$1011,$B$21,ローデータ!$H$12:$H$1011,J95)</f>
        <v>10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40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26</v>
      </c>
      <c r="D96" s="56">
        <f>COUNTIFS(ローデータ!$B$12:$B$1011,1,ローデータ!$K$12:$K$1011,$B$21,ローデータ!$L$12:$L$1011,$D$90,ローデータ!$H$12:$H$1011,A96)</f>
        <v>4</v>
      </c>
      <c r="E96" s="56">
        <f>COUNTIFS(ローデータ!$B$12:$B$1011,1,ローデータ!$K$12:$K$1011,$B$21,ローデータ!$L$12:$L$1011,$E$90,ローデータ!$H$12:$H$1011,A96)</f>
        <v>1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1</v>
      </c>
      <c r="H96" s="56">
        <f t="shared" si="4"/>
        <v>32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12</v>
      </c>
      <c r="M96" s="88">
        <f>SUMIFS(ローデータ!$N$12:$N$1011,ローデータ!$B$12:$B$1011,1,ローデータ!$K$12:$K$1011,$B$21,ローデータ!$H$12:$H$1011,J96)</f>
        <v>16</v>
      </c>
      <c r="N96" s="88">
        <f>SUMIFS(ローデータ!$O$12:$O$1011,ローデータ!$B$12:$B$1011,1,ローデータ!$K$12:$K$1011,$B$21,ローデータ!$H$12:$H$1011,J96)</f>
        <v>6</v>
      </c>
      <c r="O96" s="88">
        <f>SUMIFS(ローデータ!$P$12:$P$1011,ローデータ!$B$12:$B$1011,1,ローデータ!$K$12:$K$1011,$B$21,ローデータ!$H$12:$H$1011,J96)</f>
        <v>7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41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27</v>
      </c>
      <c r="D97" s="56">
        <f>COUNTIFS(ローデータ!$B$12:$B$1011,1,ローデータ!$K$12:$K$1011,$B$21,ローデータ!$L$12:$L$1011,$D$90,ローデータ!$H$12:$H$1011,A97)</f>
        <v>7</v>
      </c>
      <c r="E97" s="56">
        <f>COUNTIFS(ローデータ!$B$12:$B$1011,1,ローデータ!$K$12:$K$1011,$B$21,ローデータ!$L$12:$L$1011,$E$90,ローデータ!$H$12:$H$1011,A97)</f>
        <v>1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35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10</v>
      </c>
      <c r="M97" s="88">
        <f>SUMIFS(ローデータ!$N$12:$N$1011,ローデータ!$B$12:$B$1011,1,ローデータ!$K$12:$K$1011,$B$21,ローデータ!$H$12:$H$1011,J97)</f>
        <v>7</v>
      </c>
      <c r="N97" s="88">
        <f>SUMIFS(ローデータ!$O$12:$O$1011,ローデータ!$B$12:$B$1011,1,ローデータ!$K$12:$K$1011,$B$21,ローデータ!$H$12:$H$1011,J97)</f>
        <v>6</v>
      </c>
      <c r="O97" s="88">
        <f>SUMIFS(ローデータ!$P$12:$P$1011,ローデータ!$B$12:$B$1011,1,ローデータ!$K$12:$K$1011,$B$21,ローデータ!$H$12:$H$1011,J97)</f>
        <v>2</v>
      </c>
      <c r="P97" s="108">
        <f>SUMIFS(ローデータ!$Q$12:$Q$1011,ローデータ!$B$12:$B$1011,1,ローデータ!$K$12:$K$1011,$B$21,ローデータ!$H$12:$H$1011,J97)</f>
        <v>0</v>
      </c>
      <c r="Q97" s="103">
        <f t="shared" si="3"/>
        <v>25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16</v>
      </c>
      <c r="D98" s="56">
        <f>COUNTIFS(ローデータ!$B$12:$B$1011,1,ローデータ!$K$12:$K$1011,$B$21,ローデータ!$L$12:$L$1011,$D$90,ローデータ!$H$12:$H$1011,A98)</f>
        <v>4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21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4</v>
      </c>
      <c r="M98" s="88">
        <f>SUMIFS(ローデータ!$N$12:$N$1011,ローデータ!$B$12:$B$1011,1,ローデータ!$K$12:$K$1011,$B$21,ローデータ!$H$12:$H$1011,J98)</f>
        <v>3</v>
      </c>
      <c r="N98" s="88">
        <f>SUMIFS(ローデータ!$O$12:$O$1011,ローデータ!$B$12:$B$1011,1,ローデータ!$K$12:$K$1011,$B$21,ローデータ!$H$12:$H$1011,J98)</f>
        <v>3</v>
      </c>
      <c r="O98" s="88">
        <f>SUMIFS(ローデータ!$P$12:$P$1011,ローデータ!$B$12:$B$1011,1,ローデータ!$K$12:$K$1011,$B$21,ローデータ!$H$12:$H$1011,J98)</f>
        <v>0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10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8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1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9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9</v>
      </c>
      <c r="M99" s="88">
        <f>SUMIFS(ローデータ!$N$12:$N$1011,ローデータ!$B$12:$B$1011,1,ローデータ!$K$12:$K$1011,$B$21,ローデータ!$H$12:$H$1011,J99)</f>
        <v>11</v>
      </c>
      <c r="N99" s="88">
        <f>SUMIFS(ローデータ!$O$12:$O$1011,ローデータ!$B$12:$B$1011,1,ローデータ!$K$12:$K$1011,$B$21,ローデータ!$H$12:$H$1011,J99)</f>
        <v>14</v>
      </c>
      <c r="O99" s="88">
        <f>SUMIFS(ローデータ!$P$12:$P$1011,ローデータ!$B$12:$B$1011,1,ローデータ!$K$12:$K$1011,$B$21,ローデータ!$H$12:$H$1011,J99)</f>
        <v>1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35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25</v>
      </c>
      <c r="D100" s="56">
        <f>COUNTIFS(ローデータ!$B$12:$B$1011,1,ローデータ!$K$12:$K$1011,$B$21,ローデータ!$L$12:$L$1011,$D$90,ローデータ!$H$12:$H$1011,A100)</f>
        <v>2</v>
      </c>
      <c r="E100" s="56">
        <f>COUNTIFS(ローデータ!$B$12:$B$1011,1,ローデータ!$K$12:$K$1011,$B$21,ローデータ!$L$12:$L$1011,$E$90,ローデータ!$H$12:$H$1011,A100)</f>
        <v>1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28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1</v>
      </c>
      <c r="M100" s="88">
        <f>SUMIFS(ローデータ!$N$12:$N$1011,ローデータ!$B$12:$B$1011,1,ローデータ!$K$12:$K$1011,$B$21,ローデータ!$H$12:$H$1011,J100)</f>
        <v>1</v>
      </c>
      <c r="N100" s="88">
        <f>SUMIFS(ローデータ!$O$12:$O$1011,ローデータ!$B$12:$B$1011,1,ローデータ!$K$12:$K$1011,$B$21,ローデータ!$H$12:$H$1011,J100)</f>
        <v>2</v>
      </c>
      <c r="O100" s="88">
        <f>SUMIFS(ローデータ!$P$12:$P$1011,ローデータ!$B$12:$B$1011,1,ローデータ!$K$12:$K$1011,$B$21,ローデータ!$H$12:$H$1011,J100)</f>
        <v>1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5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3</v>
      </c>
      <c r="D101" s="56">
        <f>COUNTIFS(ローデータ!$B$12:$B$1011,1,ローデータ!$K$12:$K$1011,$B$21,ローデータ!$L$12:$L$1011,$D$90,ローデータ!$H$12:$H$1011,A101)</f>
        <v>1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4</v>
      </c>
      <c r="J101" s="155" t="s">
        <v>50</v>
      </c>
      <c r="K101" s="156"/>
      <c r="L101" s="103">
        <f>SUM(L92:L100)</f>
        <v>52</v>
      </c>
      <c r="M101" s="103">
        <f>SUM(M92:M100)</f>
        <v>101</v>
      </c>
      <c r="N101" s="103">
        <f>SUM(N92:N100)</f>
        <v>45</v>
      </c>
      <c r="O101" s="103">
        <f>SUM(O92:O100)</f>
        <v>28</v>
      </c>
      <c r="P101" s="103">
        <f>SUM(P92:P100)</f>
        <v>0</v>
      </c>
      <c r="Q101" s="103">
        <f t="shared" si="3"/>
        <v>226</v>
      </c>
    </row>
    <row r="102" spans="1:17" ht="14.1" customHeight="1" x14ac:dyDescent="0.15">
      <c r="A102" s="155" t="s">
        <v>50</v>
      </c>
      <c r="B102" s="156"/>
      <c r="C102" s="56">
        <f>SUM(C93:C101)</f>
        <v>166</v>
      </c>
      <c r="D102" s="56">
        <f>SUM(D93:D101)</f>
        <v>21</v>
      </c>
      <c r="E102" s="56">
        <f>SUM(E93:E101)</f>
        <v>6</v>
      </c>
      <c r="F102" s="56">
        <f>SUM(F93:F101)</f>
        <v>0</v>
      </c>
      <c r="G102" s="56">
        <f>SUM(G93:G101)</f>
        <v>1</v>
      </c>
      <c r="H102" s="56">
        <f t="shared" si="4"/>
        <v>194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54">
        <v>1</v>
      </c>
      <c r="D107" s="154">
        <v>2</v>
      </c>
      <c r="E107" s="15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60" t="s">
        <v>67</v>
      </c>
      <c r="D108" s="160" t="s">
        <v>66</v>
      </c>
      <c r="E108" s="160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3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3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1</v>
      </c>
      <c r="L109" s="109">
        <f>SUMIFS(ローデータ!$V$12:$V$1011,ローデータ!$B$12:$B$1011,1,ローデータ!$K$12:$K$1011,$D$21,ローデータ!$H$12:$H$1011,H109)</f>
        <v>1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1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3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10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10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2</v>
      </c>
      <c r="K110" s="109">
        <f>SUMIFS(ローデータ!$U$12:$U$1011,ローデータ!$B$12:$B$1011,1,ローデータ!$K$12:$K$1011,$D$21,ローデータ!$H$12:$H$1011,H110)</f>
        <v>4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4</v>
      </c>
      <c r="O110" s="109">
        <f>SUMIFS(ローデータ!$Y$12:$Y$1011,ローデータ!$B$12:$B$1011,1,ローデータ!$K$12:$K$1011,$D$21,ローデータ!$H$12:$H$1011,H110)</f>
        <v>1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11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12</v>
      </c>
      <c r="D111" s="109">
        <f>COUNTIFS(ローデータ!$B$12:$B$1011,1,ローデータ!$K$12:$K$1011,$D$21,ローデータ!$S$12:$S$1011,$D$107,ローデータ!$H$12:$H$1011,A111)</f>
        <v>1</v>
      </c>
      <c r="E111" s="109">
        <f>COUNTIFS(ローデータ!$B$12:$B$1011,1,ローデータ!$K$12:$K$1011,$D$21,ローデータ!$S$12:$S$1011,$E$107,ローデータ!$H$12:$H$1011,A111)</f>
        <v>0</v>
      </c>
      <c r="F111" s="110">
        <f t="shared" si="6"/>
        <v>13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3</v>
      </c>
      <c r="K111" s="109">
        <f>SUMIFS(ローデータ!$U$12:$U$1011,ローデータ!$B$12:$B$1011,1,ローデータ!$K$12:$K$1011,$D$21,ローデータ!$H$12:$H$1011,H111)</f>
        <v>5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1</v>
      </c>
      <c r="N111" s="109">
        <f>SUMIFS(ローデータ!$X$12:$X$1011,ローデータ!$B$12:$B$1011,1,ローデータ!$K$12:$K$1011,$D$21,ローデータ!$H$12:$H$1011,H111)</f>
        <v>2</v>
      </c>
      <c r="O111" s="109">
        <f>SUMIFS(ローデータ!$Y$12:$Y$1011,ローデータ!$B$12:$B$1011,1,ローデータ!$K$12:$K$1011,$D$21,ローデータ!$H$12:$H$1011,H111)</f>
        <v>2</v>
      </c>
      <c r="P111" s="109">
        <f>SUMIFS(ローデータ!$Z$12:$Z$1011,ローデータ!$B$12:$B$1011,1,ローデータ!$K$12:$K$1011,$D$21,ローデータ!$H$12:$H$1011,H111)</f>
        <v>4</v>
      </c>
      <c r="Q111" s="111">
        <f t="shared" si="5"/>
        <v>17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8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0</v>
      </c>
      <c r="F112" s="110">
        <f t="shared" si="6"/>
        <v>8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0</v>
      </c>
      <c r="K112" s="109">
        <f>SUMIFS(ローデータ!$U$12:$U$1011,ローデータ!$B$12:$B$1011,1,ローデータ!$K$12:$K$1011,$D$21,ローデータ!$H$12:$H$1011,H112)</f>
        <v>4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2</v>
      </c>
      <c r="O112" s="109">
        <f>SUMIFS(ローデータ!$Y$12:$Y$1011,ローデータ!$B$12:$B$1011,1,ローデータ!$K$12:$K$1011,$D$21,ローデータ!$H$12:$H$1011,H112)</f>
        <v>1</v>
      </c>
      <c r="P112" s="109">
        <f>SUMIFS(ローデータ!$Z$12:$Z$1011,ローデータ!$B$12:$B$1011,1,ローデータ!$K$12:$K$1011,$D$21,ローデータ!$H$12:$H$1011,H112)</f>
        <v>3</v>
      </c>
      <c r="Q112" s="111">
        <f t="shared" si="5"/>
        <v>10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6</v>
      </c>
      <c r="D113" s="109">
        <f>COUNTIFS(ローデータ!$B$12:$B$1011,1,ローデータ!$K$12:$K$1011,$D$21,ローデータ!$S$12:$S$1011,$D$107,ローデータ!$H$12:$H$1011,A113)</f>
        <v>2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8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2</v>
      </c>
      <c r="K113" s="109">
        <f>SUMIFS(ローデータ!$U$12:$U$1011,ローデータ!$B$12:$B$1011,1,ローデータ!$K$12:$K$1011,$D$21,ローデータ!$H$12:$H$1011,H113)</f>
        <v>2</v>
      </c>
      <c r="L113" s="109">
        <f>SUMIFS(ローデータ!$V$12:$V$1011,ローデータ!$B$12:$B$1011,1,ローデータ!$K$12:$K$1011,$D$21,ローデータ!$H$12:$H$1011,H113)</f>
        <v>1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0</v>
      </c>
      <c r="O113" s="109">
        <f>SUMIFS(ローデータ!$Y$12:$Y$1011,ローデータ!$B$12:$B$1011,1,ローデータ!$K$12:$K$1011,$D$21,ローデータ!$H$12:$H$1011,H113)</f>
        <v>2</v>
      </c>
      <c r="P113" s="109">
        <f>SUMIFS(ローデータ!$Z$12:$Z$1011,ローデータ!$B$12:$B$1011,1,ローデータ!$K$12:$K$1011,$D$21,ローデータ!$H$12:$H$1011,H113)</f>
        <v>1</v>
      </c>
      <c r="Q113" s="111">
        <f t="shared" si="5"/>
        <v>8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4</v>
      </c>
      <c r="D114" s="109">
        <f>COUNTIFS(ローデータ!$B$12:$B$1011,1,ローデータ!$K$12:$K$1011,$D$21,ローデータ!$S$12:$S$1011,$D$107,ローデータ!$H$12:$H$1011,A114)</f>
        <v>0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4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1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1</v>
      </c>
      <c r="O114" s="109">
        <f>SUMIFS(ローデータ!$Y$12:$Y$1011,ローデータ!$B$12:$B$1011,1,ローデータ!$K$12:$K$1011,$D$21,ローデータ!$H$12:$H$1011,H114)</f>
        <v>3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5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1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0</v>
      </c>
      <c r="K115" s="109">
        <f>SUMIFS(ローデータ!$U$12:$U$1011,ローデータ!$B$12:$B$1011,1,ローデータ!$K$12:$K$1011,$D$21,ローデータ!$H$12:$H$1011,H115)</f>
        <v>1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0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3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3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2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2</v>
      </c>
      <c r="O116" s="109">
        <f>SUMIFS(ローデータ!$Y$12:$Y$1011,ローデータ!$B$12:$B$1011,1,ローデータ!$K$12:$K$1011,$D$21,ローデータ!$H$12:$H$1011,H116)</f>
        <v>1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5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1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1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1</v>
      </c>
    </row>
    <row r="118" spans="1:17" ht="14.1" customHeight="1" x14ac:dyDescent="0.15">
      <c r="A118" s="348" t="s">
        <v>50</v>
      </c>
      <c r="B118" s="349"/>
      <c r="C118" s="109">
        <f>SUM(C109:C117)</f>
        <v>48</v>
      </c>
      <c r="D118" s="109">
        <f t="shared" ref="D118:E118" si="7">SUM(D109:D117)</f>
        <v>3</v>
      </c>
      <c r="E118" s="109">
        <f t="shared" si="7"/>
        <v>0</v>
      </c>
      <c r="F118" s="109">
        <f>SUM(C118:E118)</f>
        <v>51</v>
      </c>
      <c r="G118" s="78"/>
      <c r="H118" s="348" t="s">
        <v>50</v>
      </c>
      <c r="I118" s="349"/>
      <c r="J118" s="109">
        <f t="shared" ref="J118:P118" si="8">SUM(J109:J117)</f>
        <v>7</v>
      </c>
      <c r="K118" s="109">
        <f t="shared" si="8"/>
        <v>20</v>
      </c>
      <c r="L118" s="109">
        <f t="shared" si="8"/>
        <v>2</v>
      </c>
      <c r="M118" s="109">
        <f t="shared" si="8"/>
        <v>1</v>
      </c>
      <c r="N118" s="109">
        <f t="shared" si="8"/>
        <v>12</v>
      </c>
      <c r="O118" s="109">
        <f t="shared" si="8"/>
        <v>11</v>
      </c>
      <c r="P118" s="109">
        <f t="shared" si="8"/>
        <v>8</v>
      </c>
      <c r="Q118" s="109">
        <f t="shared" si="5"/>
        <v>61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1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1</v>
      </c>
      <c r="I127" s="115">
        <f>COUNTIFS(ローデータ!$B$12:$B$1011,1,ローデータ!$K$12:$K$1011,$F$21,ローデータ!$S$12:$S$1011,$I$124,ローデータ!$H$12:$H$1011,A127)</f>
        <v>1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10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10</v>
      </c>
      <c r="I128" s="115">
        <f>COUNTIFS(ローデータ!$B$12:$B$1011,1,ローデータ!$K$12:$K$1011,$F$21,ローデータ!$S$12:$S$1011,$I$124,ローデータ!$H$12:$H$1011,A128)</f>
        <v>10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10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5</v>
      </c>
      <c r="D129" s="112">
        <f>COUNTIFS(ローデータ!$B$12:$B$1011,1,ローデータ!$K$12:$K$1011,$F$21,ローデータ!$L$12:$L$1011,$D$124,ローデータ!$H$12:$H$1011,A129)</f>
        <v>2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7</v>
      </c>
      <c r="I129" s="115">
        <f>COUNTIFS(ローデータ!$B$12:$B$1011,1,ローデータ!$K$12:$K$1011,$F$21,ローデータ!$S$12:$S$1011,$I$124,ローデータ!$H$12:$H$1011,A129)</f>
        <v>5</v>
      </c>
      <c r="J129" s="112">
        <f>COUNTIFS(ローデータ!$B$12:$B$1011,1,ローデータ!$K$12:$K$1011,$F$21,ローデータ!$S$12:$S$1011,$J$124,ローデータ!$H$12:$H$1011,A129)</f>
        <v>2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7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5</v>
      </c>
      <c r="D130" s="112">
        <f>COUNTIFS(ローデータ!$B$12:$B$1011,1,ローデータ!$K$12:$K$1011,$F$21,ローデータ!$L$12:$L$1011,$D$124,ローデータ!$H$12:$H$1011,A130)</f>
        <v>2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7</v>
      </c>
      <c r="I130" s="115">
        <f>COUNTIFS(ローデータ!$B$12:$B$1011,1,ローデータ!$K$12:$K$1011,$F$21,ローデータ!$S$12:$S$1011,$I$124,ローデータ!$H$12:$H$1011,A130)</f>
        <v>5</v>
      </c>
      <c r="J130" s="112">
        <f>COUNTIFS(ローデータ!$B$12:$B$1011,1,ローデータ!$K$12:$K$1011,$F$21,ローデータ!$S$12:$S$1011,$J$124,ローデータ!$H$12:$H$1011,A130)</f>
        <v>2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7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2</v>
      </c>
      <c r="D131" s="112">
        <f>COUNTIFS(ローデータ!$B$12:$B$1011,1,ローデータ!$K$12:$K$1011,$F$21,ローデータ!$L$12:$L$1011,$D$124,ローデータ!$H$12:$H$1011,A131)</f>
        <v>1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3</v>
      </c>
      <c r="I131" s="115">
        <f>COUNTIFS(ローデータ!$B$12:$B$1011,1,ローデータ!$K$12:$K$1011,$F$21,ローデータ!$S$12:$S$1011,$I$124,ローデータ!$H$12:$H$1011,A131)</f>
        <v>2</v>
      </c>
      <c r="J131" s="112">
        <f>COUNTIFS(ローデータ!$B$12:$B$1011,1,ローデータ!$K$12:$K$1011,$F$21,ローデータ!$S$12:$S$1011,$J$124,ローデータ!$H$12:$H$1011,A131)</f>
        <v>1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3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1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1</v>
      </c>
      <c r="I132" s="115">
        <f>COUNTIFS(ローデータ!$B$12:$B$1011,1,ローデータ!$K$12:$K$1011,$F$21,ローデータ!$S$12:$S$1011,$I$124,ローデータ!$H$12:$H$1011,A132)</f>
        <v>1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2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2</v>
      </c>
      <c r="I133" s="115">
        <f>COUNTIFS(ローデータ!$B$12:$B$1011,1,ローデータ!$K$12:$K$1011,$F$21,ローデータ!$S$12:$S$1011,$I$124,ローデータ!$H$12:$H$1011,A133)</f>
        <v>2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2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2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2</v>
      </c>
      <c r="I134" s="115">
        <f>COUNTIFS(ローデータ!$B$12:$B$1011,1,ローデータ!$K$12:$K$1011,$F$21,ローデータ!$S$12:$S$1011,$I$124,ローデータ!$H$12:$H$1011,A134)</f>
        <v>2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2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1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1</v>
      </c>
      <c r="I135" s="115">
        <f>COUNTIFS(ローデータ!$B$12:$B$1011,1,ローデータ!$K$12:$K$1011,$F$21,ローデータ!$S$12:$S$1011,$I$124,ローデータ!$H$12:$H$1011,A135)</f>
        <v>1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1</v>
      </c>
    </row>
    <row r="136" spans="1:16" ht="14.1" customHeight="1" x14ac:dyDescent="0.15">
      <c r="A136" s="348" t="s">
        <v>50</v>
      </c>
      <c r="B136" s="349"/>
      <c r="C136" s="109">
        <f>SUM(C127:C135)</f>
        <v>29</v>
      </c>
      <c r="D136" s="109">
        <f t="shared" ref="D136:G136" si="11">SUM(D127:D135)</f>
        <v>5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34</v>
      </c>
      <c r="I136" s="111">
        <f>SUM(I127:I135)</f>
        <v>29</v>
      </c>
      <c r="J136" s="109">
        <f>SUM(J127:J135)</f>
        <v>5</v>
      </c>
      <c r="K136" s="109">
        <f>SUM(K127:K135)</f>
        <v>0</v>
      </c>
      <c r="L136" s="109">
        <f t="shared" si="9"/>
        <v>34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1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1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1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3</v>
      </c>
      <c r="D144" s="91">
        <f>SUMIFS(ローデータ!$N$12:$N$1011,ローデータ!$B$12:$B$1011,1,ローデータ!$K$12:$K$1011,$F$21,ローデータ!$H$12:$H$1011,A144)</f>
        <v>6</v>
      </c>
      <c r="E144" s="91">
        <f>SUMIFS(ローデータ!$O$12:$O$1011,ローデータ!$B$12:$B$1011,1,ローデータ!$K$12:$K$1011,$F$21,ローデータ!$H$12:$H$1011,A144)</f>
        <v>4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13</v>
      </c>
      <c r="I144" s="94">
        <f>SUMIFS(ローデータ!$T$12:$T$1011,ローデータ!$B$12:$B$1011,1,ローデータ!$K$12:$K$1011,$F$21,ローデータ!$H$12:$H$1011,A144)</f>
        <v>1</v>
      </c>
      <c r="J144" s="91">
        <f>SUMIFS(ローデータ!$U$12:$U$1011,ローデータ!$B$12:$B$1011,1,ローデータ!$K$12:$K$1011,$F$21,ローデータ!$H$12:$H$1011,A144)</f>
        <v>5</v>
      </c>
      <c r="K144" s="91">
        <f>SUMIFS(ローデータ!$V$12:$V$1011,ローデータ!$B$12:$B$1011,1,ローデータ!$K$12:$K$1011,$F$21,ローデータ!$H$12:$H$1011,A144)</f>
        <v>4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8</v>
      </c>
      <c r="N144" s="91">
        <f>SUMIFS(ローデータ!$Y$12:$Y$1011,ローデータ!$B$12:$B$1011,1,ローデータ!$K$12:$K$1011,$F$21,ローデータ!$H$12:$H$1011,A144)</f>
        <v>0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18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0</v>
      </c>
      <c r="D145" s="91">
        <f>SUMIFS(ローデータ!$N$12:$N$1011,ローデータ!$B$12:$B$1011,1,ローデータ!$K$12:$K$1011,$F$21,ローデータ!$H$12:$H$1011,A145)</f>
        <v>5</v>
      </c>
      <c r="E145" s="91">
        <f>SUMIFS(ローデータ!$O$12:$O$1011,ローデータ!$B$12:$B$1011,1,ローデータ!$K$12:$K$1011,$F$21,ローデータ!$H$12:$H$1011,A145)</f>
        <v>2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7</v>
      </c>
      <c r="I145" s="94">
        <f>SUMIFS(ローデータ!$T$12:$T$1011,ローデータ!$B$12:$B$1011,1,ローデータ!$K$12:$K$1011,$F$21,ローデータ!$H$12:$H$1011,A145)</f>
        <v>3</v>
      </c>
      <c r="J145" s="91">
        <f>SUMIFS(ローデータ!$U$12:$U$1011,ローデータ!$B$12:$B$1011,1,ローデータ!$K$12:$K$1011,$F$21,ローデータ!$H$12:$H$1011,A145)</f>
        <v>3</v>
      </c>
      <c r="K145" s="91">
        <f>SUMIFS(ローデータ!$V$12:$V$1011,ローデータ!$B$12:$B$1011,1,ローデータ!$K$12:$K$1011,$F$21,ローデータ!$H$12:$H$1011,A145)</f>
        <v>2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3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11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0</v>
      </c>
      <c r="D146" s="91">
        <f>SUMIFS(ローデータ!$N$12:$N$1011,ローデータ!$B$12:$B$1011,1,ローデータ!$K$12:$K$1011,$F$21,ローデータ!$H$12:$H$1011,A146)</f>
        <v>5</v>
      </c>
      <c r="E146" s="91">
        <f>SUMIFS(ローデータ!$O$12:$O$1011,ローデータ!$B$12:$B$1011,1,ローデータ!$K$12:$K$1011,$F$21,ローデータ!$H$12:$H$1011,A146)</f>
        <v>4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9</v>
      </c>
      <c r="I146" s="94">
        <f>SUMIFS(ローデータ!$T$12:$T$1011,ローデータ!$B$12:$B$1011,1,ローデータ!$K$12:$K$1011,$F$21,ローデータ!$H$12:$H$1011,A146)</f>
        <v>1</v>
      </c>
      <c r="J146" s="91">
        <f>SUMIFS(ローデータ!$U$12:$U$1011,ローデータ!$B$12:$B$1011,1,ローデータ!$K$12:$K$1011,$F$21,ローデータ!$H$12:$H$1011,A146)</f>
        <v>3</v>
      </c>
      <c r="K146" s="91">
        <f>SUMIFS(ローデータ!$V$12:$V$1011,ローデータ!$B$12:$B$1011,1,ローデータ!$K$12:$K$1011,$F$21,ローデータ!$H$12:$H$1011,A146)</f>
        <v>5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1</v>
      </c>
      <c r="N146" s="91">
        <f>SUMIFS(ローデータ!$Y$12:$Y$1011,ローデータ!$B$12:$B$1011,1,ローデータ!$K$12:$K$1011,$F$21,ローデータ!$H$12:$H$1011,A146)</f>
        <v>3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13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1</v>
      </c>
      <c r="D147" s="91">
        <f>SUMIFS(ローデータ!$N$12:$N$1011,ローデータ!$B$12:$B$1011,1,ローデータ!$K$12:$K$1011,$F$21,ローデータ!$H$12:$H$1011,A147)</f>
        <v>2</v>
      </c>
      <c r="E147" s="91">
        <f>SUMIFS(ローデータ!$O$12:$O$1011,ローデータ!$B$12:$B$1011,1,ローデータ!$K$12:$K$1011,$F$21,ローデータ!$H$12:$H$1011,A147)</f>
        <v>0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3</v>
      </c>
      <c r="I147" s="94">
        <f>SUMIFS(ローデータ!$T$12:$T$1011,ローデータ!$B$12:$B$1011,1,ローデータ!$K$12:$K$1011,$F$21,ローデータ!$H$12:$H$1011,A147)</f>
        <v>2</v>
      </c>
      <c r="J147" s="91">
        <f>SUMIFS(ローデータ!$U$12:$U$1011,ローデータ!$B$12:$B$1011,1,ローデータ!$K$12:$K$1011,$F$21,ローデータ!$H$12:$H$1011,A147)</f>
        <v>2</v>
      </c>
      <c r="K147" s="91">
        <f>SUMIFS(ローデータ!$V$12:$V$1011,ローデータ!$B$12:$B$1011,1,ローデータ!$K$12:$K$1011,$F$21,ローデータ!$H$12:$H$1011,A147)</f>
        <v>0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3</v>
      </c>
      <c r="N147" s="91">
        <f>SUMIFS(ローデータ!$Y$12:$Y$1011,ローデータ!$B$12:$B$1011,1,ローデータ!$K$12:$K$1011,$F$21,ローデータ!$H$12:$H$1011,A147)</f>
        <v>0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7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1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1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1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2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2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2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2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2</v>
      </c>
      <c r="E150" s="91">
        <f>SUMIFS(ローデータ!$O$12:$O$1011,ローデータ!$B$12:$B$1011,1,ローデータ!$K$12:$K$1011,$F$21,ローデータ!$H$12:$H$1011,A150)</f>
        <v>0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2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2</v>
      </c>
      <c r="K150" s="91">
        <f>SUMIFS(ローデータ!$V$12:$V$1011,ローデータ!$B$12:$B$1011,1,ローデータ!$K$12:$K$1011,$F$21,ローデータ!$H$12:$H$1011,A150)</f>
        <v>1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2</v>
      </c>
      <c r="N150" s="91">
        <f>SUMIFS(ローデータ!$Y$12:$Y$1011,ローデータ!$B$12:$B$1011,1,ローデータ!$K$12:$K$1011,$F$21,ローデータ!$H$12:$H$1011,A150)</f>
        <v>1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6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1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1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1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1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2</v>
      </c>
    </row>
    <row r="152" spans="1:16" ht="14.1" customHeight="1" x14ac:dyDescent="0.15">
      <c r="A152" s="365" t="s">
        <v>50</v>
      </c>
      <c r="B152" s="365"/>
      <c r="C152" s="56">
        <f>SUM(C143:C151)</f>
        <v>4</v>
      </c>
      <c r="D152" s="56">
        <f>SUM(D143:D151)</f>
        <v>24</v>
      </c>
      <c r="E152" s="56">
        <f>SUM(E143:E151)</f>
        <v>11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39</v>
      </c>
      <c r="I152" s="56">
        <f t="shared" ref="I152:O152" si="15">SUM(I143:I151)</f>
        <v>7</v>
      </c>
      <c r="J152" s="56">
        <f t="shared" si="15"/>
        <v>19</v>
      </c>
      <c r="K152" s="56">
        <f t="shared" si="15"/>
        <v>13</v>
      </c>
      <c r="L152" s="56">
        <f t="shared" si="15"/>
        <v>1</v>
      </c>
      <c r="M152" s="56">
        <f t="shared" si="15"/>
        <v>17</v>
      </c>
      <c r="N152" s="56">
        <f t="shared" si="15"/>
        <v>4</v>
      </c>
      <c r="O152" s="56">
        <f t="shared" si="15"/>
        <v>0</v>
      </c>
      <c r="P152" s="56">
        <f t="shared" si="13"/>
        <v>61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63" t="s">
        <v>85</v>
      </c>
      <c r="C159" s="377" t="s">
        <v>87</v>
      </c>
      <c r="D159" s="378"/>
      <c r="E159" s="379"/>
      <c r="F159" s="288">
        <f>COUNTIFS(ローデータ!$B$12:$B$1011,1,ローデータ!$I$12:$I$1011,$C$14,ローデータ!$K$12:$K$1011,F157)</f>
        <v>194</v>
      </c>
      <c r="G159" s="289"/>
      <c r="H159" s="288">
        <f>COUNTIFS(ローデータ!$B$12:$B$1011,1,ローデータ!$I$12:$I$1011,$C$14,ローデータ!$K$12:$K$1011,H157)</f>
        <v>51</v>
      </c>
      <c r="I159" s="289"/>
      <c r="J159" s="288">
        <f>COUNTIFS(ローデータ!$B$12:$B$1011,1,ローデータ!$I$12:$I$1011,$C$14,ローデータ!$K$12:$K$1011,J157)</f>
        <v>34</v>
      </c>
      <c r="K159" s="290"/>
      <c r="L159" s="289"/>
      <c r="M159" s="56">
        <f t="shared" ref="M159:M171" si="16">SUM(F159:L159)</f>
        <v>279</v>
      </c>
    </row>
    <row r="160" spans="1:16" ht="14.1" customHeight="1" x14ac:dyDescent="0.15">
      <c r="A160" s="375"/>
      <c r="B160" s="380" t="s">
        <v>86</v>
      </c>
      <c r="C160" s="157">
        <v>1</v>
      </c>
      <c r="D160" s="372" t="s">
        <v>75</v>
      </c>
      <c r="E160" s="373"/>
      <c r="F160" s="288">
        <f>COUNTIFS(ローデータ!$B$12:$B$1011,1,ローデータ!$I$12:$I$1011,$B$14,ローデータ!$J$12:$J$1011,C160,ローデータ!$K$12:$K$1011,$F$157)</f>
        <v>0</v>
      </c>
      <c r="G160" s="289"/>
      <c r="H160" s="288">
        <f>COUNTIFS(ローデータ!$B$12:$B$1011,1,ローデータ!$I$12:$I$1011,$B$14,ローデータ!$J$12:$J$1011,C160,ローデータ!$K$12:$K$1011,$H$157)</f>
        <v>0</v>
      </c>
      <c r="I160" s="289"/>
      <c r="J160" s="288">
        <f>COUNTIFS(ローデータ!$B$12:$B$1011,1,ローデータ!$I$12:$I$1011,$B$14,ローデータ!$J$12:$J$1011,C160,ローデータ!$K$12:$K$1011,$J$157)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57">
        <v>2</v>
      </c>
      <c r="D161" s="372" t="s">
        <v>76</v>
      </c>
      <c r="E161" s="373"/>
      <c r="F161" s="288">
        <f>COUNTIFS(ローデータ!$B$12:$B$1011,1,ローデータ!$I$12:$I$1011,$B$14,ローデータ!$J$12:$J$1011,C161,ローデータ!$K$12:$K$1011,$F$157)</f>
        <v>0</v>
      </c>
      <c r="G161" s="289"/>
      <c r="H161" s="288">
        <f>COUNTIFS(ローデータ!$B$12:$B$1011,1,ローデータ!$I$12:$I$1011,$B$14,ローデータ!$J$12:$J$1011,C161,ローデータ!$K$12:$K$1011,$H$157)</f>
        <v>0</v>
      </c>
      <c r="I161" s="289"/>
      <c r="J161" s="288">
        <f>COUNTIFS(ローデータ!$B$12:$B$1011,1,ローデータ!$I$12:$I$1011,$B$14,ローデータ!$J$12:$J$1011,C161,ローデータ!$K$12:$K$1011,$J$157)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57">
        <v>3</v>
      </c>
      <c r="D162" s="372" t="s">
        <v>77</v>
      </c>
      <c r="E162" s="373"/>
      <c r="F162" s="288">
        <f>COUNTIFS(ローデータ!$B$12:$B$1011,1,ローデータ!$I$12:$I$1011,$B$14,ローデータ!$J$12:$J$1011,C162,ローデータ!$K$12:$K$1011,$F$157)</f>
        <v>0</v>
      </c>
      <c r="G162" s="289"/>
      <c r="H162" s="288">
        <f>COUNTIFS(ローデータ!$B$12:$B$1011,1,ローデータ!$I$12:$I$1011,$B$14,ローデータ!$J$12:$J$1011,C162,ローデータ!$K$12:$K$1011,$H$157)</f>
        <v>0</v>
      </c>
      <c r="I162" s="289"/>
      <c r="J162" s="288">
        <f>COUNTIFS(ローデータ!$B$12:$B$1011,1,ローデータ!$I$12:$I$1011,$B$14,ローデータ!$J$12:$J$1011,C162,ローデータ!$K$12:$K$1011,$J$157)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57">
        <v>4</v>
      </c>
      <c r="D163" s="372" t="s">
        <v>110</v>
      </c>
      <c r="E163" s="373"/>
      <c r="F163" s="288">
        <f>COUNTIFS(ローデータ!$B$12:$B$1011,1,ローデータ!$I$12:$I$1011,$B$14,ローデータ!$J$12:$J$1011,C163,ローデータ!$K$12:$K$1011,$F$157)</f>
        <v>0</v>
      </c>
      <c r="G163" s="289"/>
      <c r="H163" s="288">
        <f>COUNTIFS(ローデータ!$B$12:$B$1011,1,ローデータ!$I$12:$I$1011,$B$14,ローデータ!$J$12:$J$1011,C163,ローデータ!$K$12:$K$1011,$H$157)</f>
        <v>0</v>
      </c>
      <c r="I163" s="289"/>
      <c r="J163" s="288">
        <f>COUNTIFS(ローデータ!$B$12:$B$1011,1,ローデータ!$I$12:$I$1011,$B$14,ローデータ!$J$12:$J$1011,C163,ローデータ!$K$12:$K$1011,$J$157)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57">
        <v>5</v>
      </c>
      <c r="D164" s="372" t="s">
        <v>78</v>
      </c>
      <c r="E164" s="373"/>
      <c r="F164" s="288">
        <f>COUNTIFS(ローデータ!$B$12:$B$1011,1,ローデータ!$I$12:$I$1011,$B$14,ローデータ!$J$12:$J$1011,C164,ローデータ!$K$12:$K$1011,$F$157)</f>
        <v>0</v>
      </c>
      <c r="G164" s="289"/>
      <c r="H164" s="288">
        <f>COUNTIFS(ローデータ!$B$12:$B$1011,1,ローデータ!$I$12:$I$1011,$B$14,ローデータ!$J$12:$J$1011,C164,ローデータ!$K$12:$K$1011,$H$157)</f>
        <v>0</v>
      </c>
      <c r="I164" s="289"/>
      <c r="J164" s="288">
        <f>COUNTIFS(ローデータ!$B$12:$B$1011,1,ローデータ!$I$12:$I$1011,$B$14,ローデータ!$J$12:$J$1011,C164,ローデータ!$K$12:$K$1011,$J$157)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57">
        <v>6</v>
      </c>
      <c r="D165" s="372" t="s">
        <v>79</v>
      </c>
      <c r="E165" s="373"/>
      <c r="F165" s="288">
        <f>COUNTIFS(ローデータ!$B$12:$B$1011,1,ローデータ!$I$12:$I$1011,$B$14,ローデータ!$J$12:$J$1011,C165,ローデータ!$K$12:$K$1011,$F$157)</f>
        <v>0</v>
      </c>
      <c r="G165" s="289"/>
      <c r="H165" s="288">
        <f>COUNTIFS(ローデータ!$B$12:$B$1011,1,ローデータ!$I$12:$I$1011,$B$14,ローデータ!$J$12:$J$1011,C165,ローデータ!$K$12:$K$1011,$H$157)</f>
        <v>0</v>
      </c>
      <c r="I165" s="289"/>
      <c r="J165" s="288">
        <f>COUNTIFS(ローデータ!$B$12:$B$1011,1,ローデータ!$I$12:$I$1011,$B$14,ローデータ!$J$12:$J$1011,C165,ローデータ!$K$12:$K$1011,$J$157)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57">
        <v>7</v>
      </c>
      <c r="D166" s="372" t="s">
        <v>80</v>
      </c>
      <c r="E166" s="373"/>
      <c r="F166" s="288">
        <f>COUNTIFS(ローデータ!$B$12:$B$1011,1,ローデータ!$I$12:$I$1011,$B$14,ローデータ!$J$12:$J$1011,C166,ローデータ!$K$12:$K$1011,$F$157)</f>
        <v>0</v>
      </c>
      <c r="G166" s="289"/>
      <c r="H166" s="288">
        <f>COUNTIFS(ローデータ!$B$12:$B$1011,1,ローデータ!$I$12:$I$1011,$B$14,ローデータ!$J$12:$J$1011,C166,ローデータ!$K$12:$K$1011,$H$157)</f>
        <v>0</v>
      </c>
      <c r="I166" s="289"/>
      <c r="J166" s="288">
        <f>COUNTIFS(ローデータ!$B$12:$B$1011,1,ローデータ!$I$12:$I$1011,$B$14,ローデータ!$J$12:$J$1011,C166,ローデータ!$K$12:$K$1011,$J$157)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57">
        <v>8</v>
      </c>
      <c r="D167" s="372" t="s">
        <v>81</v>
      </c>
      <c r="E167" s="373"/>
      <c r="F167" s="288">
        <f>COUNTIFS(ローデータ!$B$12:$B$1011,1,ローデータ!$I$12:$I$1011,$B$14,ローデータ!$J$12:$J$1011,C167,ローデータ!$K$12:$K$1011,$F$157)</f>
        <v>0</v>
      </c>
      <c r="G167" s="289"/>
      <c r="H167" s="288">
        <f>COUNTIFS(ローデータ!$B$12:$B$1011,1,ローデータ!$I$12:$I$1011,$B$14,ローデータ!$J$12:$J$1011,C167,ローデータ!$K$12:$K$1011,$H$157)</f>
        <v>0</v>
      </c>
      <c r="I167" s="289"/>
      <c r="J167" s="288">
        <f>COUNTIFS(ローデータ!$B$12:$B$1011,1,ローデータ!$I$12:$I$1011,$B$14,ローデータ!$J$12:$J$1011,C167,ローデータ!$K$12:$K$1011,$J$157)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57">
        <v>9</v>
      </c>
      <c r="D168" s="372" t="s">
        <v>82</v>
      </c>
      <c r="E168" s="373"/>
      <c r="F168" s="288">
        <f>COUNTIFS(ローデータ!$B$12:$B$1011,1,ローデータ!$I$12:$I$1011,$B$14,ローデータ!$J$12:$J$1011,C168,ローデータ!$K$12:$K$1011,$F$157)</f>
        <v>0</v>
      </c>
      <c r="G168" s="289"/>
      <c r="H168" s="288">
        <f>COUNTIFS(ローデータ!$B$12:$B$1011,1,ローデータ!$I$12:$I$1011,$B$14,ローデータ!$J$12:$J$1011,C168,ローデータ!$K$12:$K$1011,$H$157)</f>
        <v>0</v>
      </c>
      <c r="I168" s="289"/>
      <c r="J168" s="288">
        <f>COUNTIFS(ローデータ!$B$12:$B$1011,1,ローデータ!$I$12:$I$1011,$B$14,ローデータ!$J$12:$J$1011,C168,ローデータ!$K$12:$K$1011,$J$157)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57">
        <v>10</v>
      </c>
      <c r="D169" s="372" t="s">
        <v>111</v>
      </c>
      <c r="E169" s="373"/>
      <c r="F169" s="288">
        <f>COUNTIFS(ローデータ!$B$12:$B$1011,1,ローデータ!$I$12:$I$1011,$B$14,ローデータ!$J$12:$J$1011,C169,ローデータ!$K$12:$K$1011,$F$157)</f>
        <v>0</v>
      </c>
      <c r="G169" s="289"/>
      <c r="H169" s="288">
        <f>COUNTIFS(ローデータ!$B$12:$B$1011,1,ローデータ!$I$12:$I$1011,$B$14,ローデータ!$J$12:$J$1011,C169,ローデータ!$K$12:$K$1011,$H$157)</f>
        <v>0</v>
      </c>
      <c r="I169" s="289"/>
      <c r="J169" s="288">
        <f>COUNTIFS(ローデータ!$B$12:$B$1011,1,ローデータ!$I$12:$I$1011,$B$14,ローデータ!$J$12:$J$1011,C169,ローデータ!$K$12:$K$1011,$J$157)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57">
        <v>11</v>
      </c>
      <c r="D170" s="372" t="s">
        <v>83</v>
      </c>
      <c r="E170" s="373"/>
      <c r="F170" s="288">
        <f>COUNTIFS(ローデータ!$B$12:$B$1011,1,ローデータ!$I$12:$I$1011,$B$14,ローデータ!$J$12:$J$1011,C170,ローデータ!$K$12:$K$1011,$F$157)</f>
        <v>0</v>
      </c>
      <c r="G170" s="289"/>
      <c r="H170" s="288">
        <f>COUNTIFS(ローデータ!$B$12:$B$1011,1,ローデータ!$I$12:$I$1011,$B$14,ローデータ!$J$12:$J$1011,C170,ローデータ!$K$12:$K$1011,$H$157)</f>
        <v>0</v>
      </c>
      <c r="I170" s="289"/>
      <c r="J170" s="288">
        <f>COUNTIFS(ローデータ!$B$12:$B$1011,1,ローデータ!$I$12:$I$1011,$B$14,ローデータ!$J$12:$J$1011,C170,ローデータ!$K$12:$K$1011,$J$157)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194</v>
      </c>
      <c r="G171" s="289"/>
      <c r="H171" s="288">
        <f>SUM(H159:I170)</f>
        <v>51</v>
      </c>
      <c r="I171" s="289"/>
      <c r="J171" s="288">
        <f>SUM(J159:L170)</f>
        <v>34</v>
      </c>
      <c r="K171" s="290"/>
      <c r="L171" s="289"/>
      <c r="M171" s="56">
        <f t="shared" si="16"/>
        <v>279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COUNTIFS(ローデータ!$B$12:$B$1011,1,ローデータ!$I$12:$I$1011,$C$14,ローデータ!$K$12:$K$1011,$B$21,ローデータ!$L$12:$L$1011,F176)</f>
        <v>166</v>
      </c>
      <c r="G179" s="56">
        <f>COUNTIFS(ローデータ!$B$12:$B$1011,1,ローデータ!$I$12:$I$1011,$C$14,ローデータ!$K$12:$K$1011,$B$21,ローデータ!$L$12:$L$1011,G176)</f>
        <v>21</v>
      </c>
      <c r="H179" s="56">
        <f>COUNTIFS(ローデータ!$B$12:$B$1011,1,ローデータ!$I$12:$I$1011,$C$14,ローデータ!$K$12:$K$1011,$B$21,ローデータ!$L$12:$L$1011,H176)</f>
        <v>6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1</v>
      </c>
      <c r="K179" s="107">
        <f t="shared" ref="K179:K191" si="17">SUM(F179:J179)</f>
        <v>194</v>
      </c>
      <c r="L179" s="9"/>
    </row>
    <row r="180" spans="1:13" ht="14.1" customHeight="1" x14ac:dyDescent="0.15">
      <c r="A180" s="375"/>
      <c r="B180" s="380" t="s">
        <v>86</v>
      </c>
      <c r="C180" s="157">
        <v>1</v>
      </c>
      <c r="D180" s="372" t="s">
        <v>75</v>
      </c>
      <c r="E180" s="373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57">
        <v>2</v>
      </c>
      <c r="D181" s="372" t="s">
        <v>76</v>
      </c>
      <c r="E181" s="373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57">
        <v>3</v>
      </c>
      <c r="D182" s="372" t="s">
        <v>77</v>
      </c>
      <c r="E182" s="373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57">
        <v>4</v>
      </c>
      <c r="D183" s="372" t="s">
        <v>110</v>
      </c>
      <c r="E183" s="373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57">
        <v>5</v>
      </c>
      <c r="D184" s="372" t="s">
        <v>78</v>
      </c>
      <c r="E184" s="373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57">
        <v>6</v>
      </c>
      <c r="D185" s="372" t="s">
        <v>79</v>
      </c>
      <c r="E185" s="373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57">
        <v>7</v>
      </c>
      <c r="D186" s="372" t="s">
        <v>80</v>
      </c>
      <c r="E186" s="373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57">
        <v>8</v>
      </c>
      <c r="D187" s="372" t="s">
        <v>81</v>
      </c>
      <c r="E187" s="373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57">
        <v>9</v>
      </c>
      <c r="D188" s="372" t="s">
        <v>82</v>
      </c>
      <c r="E188" s="373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57">
        <v>10</v>
      </c>
      <c r="D189" s="372" t="s">
        <v>111</v>
      </c>
      <c r="E189" s="373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57">
        <v>11</v>
      </c>
      <c r="D190" s="372" t="s">
        <v>83</v>
      </c>
      <c r="E190" s="373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166</v>
      </c>
      <c r="G191" s="56">
        <f>SUM(G179:G190)</f>
        <v>21</v>
      </c>
      <c r="H191" s="56">
        <f>SUM(H179:H190)</f>
        <v>6</v>
      </c>
      <c r="I191" s="56">
        <f>SUM(I179:I190)</f>
        <v>0</v>
      </c>
      <c r="J191" s="56">
        <f>SUM(J179:J190)</f>
        <v>1</v>
      </c>
      <c r="K191" s="107">
        <f t="shared" si="17"/>
        <v>194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SUMIFS(ローデータ!M12:M1011,ローデータ!$B$12:$B$1011,1,ローデータ!$I$12:$I$1011,$C$14,ローデータ!$K$12:$K$1011,$B$21)</f>
        <v>52</v>
      </c>
      <c r="G198" s="90">
        <f>SUMIFS(ローデータ!N12:N1011,ローデータ!$B$12:$B$1011,1,ローデータ!$I$12:$I$1011,$C$14,ローデータ!$K$12:$K$1011,$B$21)</f>
        <v>101</v>
      </c>
      <c r="H198" s="90">
        <f>SUMIFS(ローデータ!O12:O1011,ローデータ!$B$12:$B$1011,1,ローデータ!$I$12:$I$1011,$C$14,ローデータ!$K$12:$K$1011,$B$21)</f>
        <v>45</v>
      </c>
      <c r="I198" s="90">
        <f>SUMIFS(ローデータ!P12:P1011,ローデータ!$B$12:$B$1011,1,ローデータ!$I$12:$I$1011,$C$14,ローデータ!$K$12:$K$1011,$B$21)</f>
        <v>28</v>
      </c>
      <c r="J198" s="90">
        <f>SUMIFS(ローデータ!Q12:Q1011,ローデータ!$B$12:$B$1011,1,ローデータ!$I$12:$I$1011,$C$14,ローデータ!$K$12:$K$1011,$B$21)</f>
        <v>0</v>
      </c>
      <c r="K198" s="119">
        <f>SUM(F198:J198)</f>
        <v>226</v>
      </c>
      <c r="L198" s="9"/>
    </row>
    <row r="199" spans="1:18" ht="14.1" customHeight="1" x14ac:dyDescent="0.15">
      <c r="A199" s="375"/>
      <c r="B199" s="380" t="s">
        <v>86</v>
      </c>
      <c r="C199" s="157">
        <v>1</v>
      </c>
      <c r="D199" s="372" t="s">
        <v>75</v>
      </c>
      <c r="E199" s="373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57">
        <v>2</v>
      </c>
      <c r="D200" s="372" t="s">
        <v>76</v>
      </c>
      <c r="E200" s="373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57">
        <v>3</v>
      </c>
      <c r="D201" s="372" t="s">
        <v>77</v>
      </c>
      <c r="E201" s="373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57">
        <v>4</v>
      </c>
      <c r="D202" s="372" t="s">
        <v>110</v>
      </c>
      <c r="E202" s="373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57">
        <v>5</v>
      </c>
      <c r="D203" s="372" t="s">
        <v>78</v>
      </c>
      <c r="E203" s="373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57">
        <v>6</v>
      </c>
      <c r="D204" s="372" t="s">
        <v>79</v>
      </c>
      <c r="E204" s="373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57">
        <v>7</v>
      </c>
      <c r="D205" s="372" t="s">
        <v>80</v>
      </c>
      <c r="E205" s="373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57">
        <v>8</v>
      </c>
      <c r="D206" s="372" t="s">
        <v>81</v>
      </c>
      <c r="E206" s="373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57">
        <v>9</v>
      </c>
      <c r="D207" s="372" t="s">
        <v>82</v>
      </c>
      <c r="E207" s="373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57">
        <v>10</v>
      </c>
      <c r="D208" s="372" t="s">
        <v>111</v>
      </c>
      <c r="E208" s="373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57">
        <v>11</v>
      </c>
      <c r="D209" s="372" t="s">
        <v>83</v>
      </c>
      <c r="E209" s="373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52</v>
      </c>
      <c r="G210" s="95">
        <f t="shared" ref="G210:I210" si="19">SUM(G198:G209)</f>
        <v>101</v>
      </c>
      <c r="H210" s="95">
        <f>SUM(H198:H209)</f>
        <v>45</v>
      </c>
      <c r="I210" s="95">
        <f t="shared" si="19"/>
        <v>28</v>
      </c>
      <c r="J210" s="95">
        <f>SUM(J198:J209)</f>
        <v>0</v>
      </c>
      <c r="K210" s="119">
        <f t="shared" si="18"/>
        <v>226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54">
        <v>1</v>
      </c>
      <c r="G214" s="154">
        <v>2</v>
      </c>
      <c r="H214" s="15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60" t="s">
        <v>67</v>
      </c>
      <c r="G215" s="160" t="s">
        <v>66</v>
      </c>
      <c r="H215" s="160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COUNTIFS(ローデータ!$B$12:$B$1011,1,ローデータ!$I$12:$I$1011,$C$14,ローデータ!$K$12:$K$1011,$D$21,ローデータ!$S$12:$S$1011,F214)</f>
        <v>48</v>
      </c>
      <c r="G216" s="56">
        <f>COUNTIFS(ローデータ!$B$12:$B$1011,1,ローデータ!$I$12:$I$1011,$C$14,ローデータ!$K$12:$K$1011,$D$21,ローデータ!$S$12:$S$1011,G214)</f>
        <v>3</v>
      </c>
      <c r="H216" s="56">
        <f>COUNTIFS(ローデータ!$B$12:$B$1011,1,ローデータ!$I$12:$I$1011,$C$14,ローデータ!$K$12:$K$1011,$D$21,ローデータ!$S$12:$S$1011,H214)</f>
        <v>0</v>
      </c>
      <c r="I216" s="56">
        <f>SUM(F216:H216)</f>
        <v>51</v>
      </c>
    </row>
    <row r="217" spans="1:18" ht="14.1" customHeight="1" x14ac:dyDescent="0.15">
      <c r="A217" s="375"/>
      <c r="B217" s="380" t="s">
        <v>86</v>
      </c>
      <c r="C217" s="157">
        <v>1</v>
      </c>
      <c r="D217" s="372" t="s">
        <v>75</v>
      </c>
      <c r="E217" s="373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57">
        <v>2</v>
      </c>
      <c r="D218" s="372" t="s">
        <v>76</v>
      </c>
      <c r="E218" s="373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57">
        <v>3</v>
      </c>
      <c r="D219" s="372" t="s">
        <v>77</v>
      </c>
      <c r="E219" s="373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57">
        <v>4</v>
      </c>
      <c r="D220" s="372" t="s">
        <v>110</v>
      </c>
      <c r="E220" s="373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57">
        <v>5</v>
      </c>
      <c r="D221" s="372" t="s">
        <v>78</v>
      </c>
      <c r="E221" s="373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57">
        <v>6</v>
      </c>
      <c r="D222" s="372" t="s">
        <v>79</v>
      </c>
      <c r="E222" s="373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57">
        <v>7</v>
      </c>
      <c r="D223" s="372" t="s">
        <v>80</v>
      </c>
      <c r="E223" s="373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57">
        <v>8</v>
      </c>
      <c r="D224" s="372" t="s">
        <v>81</v>
      </c>
      <c r="E224" s="373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57">
        <v>9</v>
      </c>
      <c r="D225" s="372" t="s">
        <v>82</v>
      </c>
      <c r="E225" s="373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57">
        <v>10</v>
      </c>
      <c r="D226" s="372" t="s">
        <v>111</v>
      </c>
      <c r="E226" s="373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57">
        <v>11</v>
      </c>
      <c r="D227" s="372" t="s">
        <v>83</v>
      </c>
      <c r="E227" s="373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48</v>
      </c>
      <c r="G228" s="56">
        <f>SUM(G216:G227)</f>
        <v>3</v>
      </c>
      <c r="H228" s="56">
        <f>SUM(H216:H227)</f>
        <v>0</v>
      </c>
      <c r="I228" s="56">
        <f t="shared" si="20"/>
        <v>51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SUMIFS(ローデータ!T12:T1011,ローデータ!$B$12:$B$1011,1,ローデータ!$I$12:$I$1011,$C$14,ローデータ!$K$12:$K$1011,$D$21)</f>
        <v>7</v>
      </c>
      <c r="G234" s="90">
        <f>SUMIFS(ローデータ!U12:U1011,ローデータ!$B$12:$B$1011,1,ローデータ!$I$12:$I$1011,$C$14,ローデータ!$K$12:$K$1011,$D$21)</f>
        <v>20</v>
      </c>
      <c r="H234" s="90">
        <f>SUMIFS(ローデータ!V12:V1011,ローデータ!$B$12:$B$1011,1,ローデータ!$I$12:$I$1011,$C$14,ローデータ!$K$12:$K$1011,$D$21)</f>
        <v>2</v>
      </c>
      <c r="I234" s="90">
        <f>SUMIFS(ローデータ!W12:W1011,ローデータ!$B$12:$B$1011,1,ローデータ!$I$12:$I$1011,$C$14,ローデータ!$K$12:$K$1011,$D$21)</f>
        <v>1</v>
      </c>
      <c r="J234" s="90">
        <f>SUMIFS(ローデータ!X12:X1011,ローデータ!$B$12:$B$1011,1,ローデータ!$I$12:$I$1011,$C$14,ローデータ!$K$12:$K$1011,$D$21)</f>
        <v>12</v>
      </c>
      <c r="K234" s="90">
        <f>SUMIFS(ローデータ!Y12:Y1011,ローデータ!$B$12:$B$1011,1,ローデータ!$I$12:$I$1011,$C$14,ローデータ!$K$12:$K$1011,$D$21)</f>
        <v>11</v>
      </c>
      <c r="L234" s="90">
        <f>SUMIFS(ローデータ!Z12:Z1011,ローデータ!$B$12:$B$1011,1,ローデータ!$I$12:$I$1011,$C$14,ローデータ!$K$12:$K$1011,$D$21)</f>
        <v>8</v>
      </c>
      <c r="M234" s="56">
        <f t="shared" ref="M234:M246" si="21">SUM(F234:L234)</f>
        <v>61</v>
      </c>
    </row>
    <row r="235" spans="1:14" ht="14.1" customHeight="1" x14ac:dyDescent="0.15">
      <c r="A235" s="375"/>
      <c r="B235" s="380" t="s">
        <v>86</v>
      </c>
      <c r="C235" s="157">
        <v>1</v>
      </c>
      <c r="D235" s="372" t="s">
        <v>75</v>
      </c>
      <c r="E235" s="373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57">
        <v>2</v>
      </c>
      <c r="D236" s="372" t="s">
        <v>76</v>
      </c>
      <c r="E236" s="373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57">
        <v>3</v>
      </c>
      <c r="D237" s="372" t="s">
        <v>77</v>
      </c>
      <c r="E237" s="373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57">
        <v>4</v>
      </c>
      <c r="D238" s="372" t="s">
        <v>110</v>
      </c>
      <c r="E238" s="373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57">
        <v>5</v>
      </c>
      <c r="D239" s="372" t="s">
        <v>78</v>
      </c>
      <c r="E239" s="373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57">
        <v>6</v>
      </c>
      <c r="D240" s="372" t="s">
        <v>79</v>
      </c>
      <c r="E240" s="373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57">
        <v>7</v>
      </c>
      <c r="D241" s="372" t="s">
        <v>80</v>
      </c>
      <c r="E241" s="373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57">
        <v>8</v>
      </c>
      <c r="D242" s="372" t="s">
        <v>81</v>
      </c>
      <c r="E242" s="373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57">
        <v>9</v>
      </c>
      <c r="D243" s="372" t="s">
        <v>82</v>
      </c>
      <c r="E243" s="373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57">
        <v>10</v>
      </c>
      <c r="D244" s="372" t="s">
        <v>111</v>
      </c>
      <c r="E244" s="373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57">
        <v>11</v>
      </c>
      <c r="D245" s="372" t="s">
        <v>83</v>
      </c>
      <c r="E245" s="373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7</v>
      </c>
      <c r="G246" s="95">
        <f t="shared" ref="G246:L246" si="22">SUM(G234:G245)</f>
        <v>20</v>
      </c>
      <c r="H246" s="95">
        <f t="shared" si="22"/>
        <v>2</v>
      </c>
      <c r="I246" s="95">
        <f>SUM(I234:I245)</f>
        <v>1</v>
      </c>
      <c r="J246" s="95">
        <f t="shared" si="22"/>
        <v>12</v>
      </c>
      <c r="K246" s="95">
        <f>SUM(K234:K245)</f>
        <v>11</v>
      </c>
      <c r="L246" s="95">
        <f t="shared" si="22"/>
        <v>8</v>
      </c>
      <c r="M246" s="56">
        <f t="shared" si="21"/>
        <v>61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COUNTIFS(ローデータ!$B$12:$B$1011,1,ローデータ!$I$12:$I$1011,$C$14,ローデータ!$K$12:$K$1011,$F$21,ローデータ!$L$12:$L$1011,F251)</f>
        <v>29</v>
      </c>
      <c r="G254" s="56">
        <f>COUNTIFS(ローデータ!$B$12:$B$1011,1,ローデータ!$I$12:$I$1011,$C$14,ローデータ!$K$12:$K$1011,$F$21,ローデータ!$L$12:$L$1011,G251)</f>
        <v>5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34</v>
      </c>
      <c r="L254" s="56">
        <f>COUNTIFS(ローデータ!$B$12:$B$1011,1,ローデータ!$I$12:$I$1011,$C$14,ローデータ!$K$12:$K$1011,$F$21,ローデータ!$S$12:$S$1011,L251)</f>
        <v>29</v>
      </c>
      <c r="M254" s="56">
        <f>COUNTIFS(ローデータ!$B$12:$B$1011,1,ローデータ!$I$12:$I$1011,$C$14,ローデータ!$K$12:$K$1011,$F$21,ローデータ!$S$12:$S$1011,M251)</f>
        <v>5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34</v>
      </c>
    </row>
    <row r="255" spans="1:17" ht="14.1" customHeight="1" x14ac:dyDescent="0.15">
      <c r="A255" s="399"/>
      <c r="B255" s="401" t="s">
        <v>86</v>
      </c>
      <c r="C255" s="157">
        <v>1</v>
      </c>
      <c r="D255" s="372" t="s">
        <v>75</v>
      </c>
      <c r="E255" s="379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57">
        <v>2</v>
      </c>
      <c r="D256" s="372" t="s">
        <v>76</v>
      </c>
      <c r="E256" s="379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57">
        <v>3</v>
      </c>
      <c r="D257" s="372" t="s">
        <v>77</v>
      </c>
      <c r="E257" s="379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57">
        <v>4</v>
      </c>
      <c r="D258" s="372" t="s">
        <v>110</v>
      </c>
      <c r="E258" s="373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57">
        <v>5</v>
      </c>
      <c r="D259" s="372" t="s">
        <v>78</v>
      </c>
      <c r="E259" s="379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57">
        <v>6</v>
      </c>
      <c r="D260" s="372" t="s">
        <v>79</v>
      </c>
      <c r="E260" s="379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57">
        <v>7</v>
      </c>
      <c r="D261" s="372" t="s">
        <v>80</v>
      </c>
      <c r="E261" s="379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57">
        <v>8</v>
      </c>
      <c r="D262" s="372" t="s">
        <v>81</v>
      </c>
      <c r="E262" s="379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57">
        <v>9</v>
      </c>
      <c r="D263" s="372" t="s">
        <v>82</v>
      </c>
      <c r="E263" s="379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57">
        <v>10</v>
      </c>
      <c r="D264" s="372" t="s">
        <v>111</v>
      </c>
      <c r="E264" s="373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57">
        <v>11</v>
      </c>
      <c r="D265" s="372" t="s">
        <v>83</v>
      </c>
      <c r="E265" s="379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29</v>
      </c>
      <c r="G266" s="56">
        <f t="shared" ref="G266" si="25">SUM(G254:G265)</f>
        <v>5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34</v>
      </c>
      <c r="L266" s="95">
        <f>SUM(L254:L265)</f>
        <v>29</v>
      </c>
      <c r="M266" s="95">
        <f>SUM(M254:M265)</f>
        <v>5</v>
      </c>
      <c r="N266" s="95">
        <f>SUM(N254:N265)</f>
        <v>0</v>
      </c>
      <c r="O266" s="56">
        <f>SUM(L266:N266)</f>
        <v>34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SUMIFS(ローデータ!M86:M1085,ローデータ!$B$12:$B$1011,1,ローデータ!$I$12:$I$1011,$C$14,ローデータ!$K$12:$K$1011,$F$21)</f>
        <v>16</v>
      </c>
      <c r="G272" s="90">
        <f>SUMIFS(ローデータ!N86:N1085,ローデータ!$B$12:$B$1011,1,ローデータ!$I$12:$I$1011,$C$14,ローデータ!$K$12:$K$1011,$F$21)</f>
        <v>14</v>
      </c>
      <c r="H272" s="90">
        <f>SUMIFS(ローデータ!O86:O1085,ローデータ!$B$12:$B$1011,1,ローデータ!$I$12:$I$1011,$C$14,ローデータ!$K$12:$K$1011,$F$21)</f>
        <v>5</v>
      </c>
      <c r="I272" s="90">
        <f>SUMIFS(ローデータ!P86:P1085,ローデータ!$B$12:$B$1011,1,ローデータ!$I$12:$I$1011,$C$14,ローデータ!$K$12:$K$1011,$F$21)</f>
        <v>5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40</v>
      </c>
      <c r="L272" s="95">
        <f>SUMIFS(ローデータ!$T$12:$T$1011,ローデータ!$B$12:$B$1011,1,ローデータ!$I$12:$I$1011,$C$14,ローデータ!$K$12:$K$1011,$F$21)</f>
        <v>7</v>
      </c>
      <c r="M272" s="95">
        <f>SUMIFS(ローデータ!$U$12:$U$1011,ローデータ!$B$12:$B$1011,1,ローデータ!$I$12:$I$1011,$C$14,ローデータ!$K$12:$K$1011,$F$21)</f>
        <v>19</v>
      </c>
      <c r="N272" s="95">
        <f>SUMIFS(ローデータ!$V$12:$V$1011,ローデータ!$B$12:$B$1011,1,ローデータ!$I$12:$I$1011,$C$14,ローデータ!$K$12:$K$1011,$F$21)</f>
        <v>13</v>
      </c>
      <c r="O272" s="95">
        <f>SUMIFS(ローデータ!$W$12:$W$1011,ローデータ!$B$12:$B$1011,1,ローデータ!$I$12:$I$1011,$C$14,ローデータ!$K$12:$K$1011,$F$21)</f>
        <v>1</v>
      </c>
      <c r="P272" s="95">
        <f>SUMIFS(ローデータ!$X$12:$X$1011,ローデータ!$B$12:$B$1011,1,ローデータ!$I$12:$I$1011,$C$14,ローデータ!$K$12:$K$1011,$F$21)</f>
        <v>17</v>
      </c>
      <c r="Q272" s="95">
        <f>SUMIFS(ローデータ!$Y$12:$Y$1011,ローデータ!$B$12:$B$1011,1,ローデータ!$I$12:$I$1011,$C$14,ローデータ!$K$12:$K$1011,$F$21)</f>
        <v>4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61</v>
      </c>
    </row>
    <row r="273" spans="1:19" ht="14.1" customHeight="1" x14ac:dyDescent="0.15">
      <c r="A273" s="375"/>
      <c r="B273" s="380" t="s">
        <v>86</v>
      </c>
      <c r="C273" s="157">
        <v>1</v>
      </c>
      <c r="D273" s="372" t="s">
        <v>75</v>
      </c>
      <c r="E273" s="373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57">
        <v>2</v>
      </c>
      <c r="D274" s="372" t="s">
        <v>76</v>
      </c>
      <c r="E274" s="373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0</v>
      </c>
      <c r="N274" s="95">
        <f>SUMIFS(ローデータ!$V$12:$V$1011,ローデータ!$B$12:$B$1011,1,ローデータ!$I$12:$I$1011,$B$14,ローデータ!$J$12:$J$1011,C274,ローデータ!$K$12:$K$1011,$F$21)</f>
        <v>0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0</v>
      </c>
      <c r="Q274" s="95">
        <f>SUMIFS(ローデータ!$Y$12:$Y$1011,ローデータ!$B$12:$B$1011,1,ローデータ!$I$12:$I$1011,$B$14,ローデータ!$J$12:$J$1011,C274,ローデータ!$K$12:$K$1011,$F$21)</f>
        <v>0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57">
        <v>3</v>
      </c>
      <c r="D275" s="372" t="s">
        <v>77</v>
      </c>
      <c r="E275" s="373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57">
        <v>4</v>
      </c>
      <c r="D276" s="407" t="s">
        <v>110</v>
      </c>
      <c r="E276" s="408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57">
        <v>5</v>
      </c>
      <c r="D277" s="372" t="s">
        <v>78</v>
      </c>
      <c r="E277" s="373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57">
        <v>6</v>
      </c>
      <c r="D278" s="372" t="s">
        <v>79</v>
      </c>
      <c r="E278" s="373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57">
        <v>7</v>
      </c>
      <c r="D279" s="372" t="s">
        <v>80</v>
      </c>
      <c r="E279" s="373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57">
        <v>8</v>
      </c>
      <c r="D280" s="372" t="s">
        <v>81</v>
      </c>
      <c r="E280" s="373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57">
        <v>9</v>
      </c>
      <c r="D281" s="372" t="s">
        <v>82</v>
      </c>
      <c r="E281" s="373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57">
        <v>10</v>
      </c>
      <c r="D282" s="372" t="s">
        <v>111</v>
      </c>
      <c r="E282" s="373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57">
        <v>11</v>
      </c>
      <c r="D283" s="372" t="s">
        <v>83</v>
      </c>
      <c r="E283" s="373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16</v>
      </c>
      <c r="G284" s="56">
        <f t="shared" ref="G284:J284" si="28">SUM(G272:G283)</f>
        <v>14</v>
      </c>
      <c r="H284" s="56">
        <f t="shared" si="28"/>
        <v>5</v>
      </c>
      <c r="I284" s="56">
        <f t="shared" si="28"/>
        <v>5</v>
      </c>
      <c r="J284" s="56">
        <f t="shared" si="28"/>
        <v>0</v>
      </c>
      <c r="K284" s="96">
        <f t="shared" si="26"/>
        <v>40</v>
      </c>
      <c r="L284" s="95">
        <f>SUM(L272:L283)</f>
        <v>7</v>
      </c>
      <c r="M284" s="95">
        <f t="shared" ref="M284:R284" si="29">SUM(M272:M283)</f>
        <v>19</v>
      </c>
      <c r="N284" s="95">
        <f t="shared" si="29"/>
        <v>13</v>
      </c>
      <c r="O284" s="95">
        <f t="shared" si="29"/>
        <v>1</v>
      </c>
      <c r="P284" s="95">
        <f t="shared" si="29"/>
        <v>17</v>
      </c>
      <c r="Q284" s="95">
        <f t="shared" si="29"/>
        <v>4</v>
      </c>
      <c r="R284" s="95">
        <f t="shared" si="29"/>
        <v>0</v>
      </c>
      <c r="S284" s="56">
        <f t="shared" si="27"/>
        <v>61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64">
        <v>2</v>
      </c>
      <c r="Q3" s="417" t="s">
        <v>55</v>
      </c>
      <c r="R3" s="418"/>
      <c r="S3" s="418"/>
      <c r="T3" s="419"/>
      <c r="U3" s="164">
        <v>3</v>
      </c>
      <c r="V3" s="417" t="s">
        <v>56</v>
      </c>
      <c r="W3" s="418"/>
      <c r="X3" s="418"/>
      <c r="Y3" s="419"/>
      <c r="Z3" s="164">
        <v>4</v>
      </c>
      <c r="AA3" s="417" t="s">
        <v>57</v>
      </c>
      <c r="AB3" s="418"/>
      <c r="AC3" s="418"/>
      <c r="AD3" s="419"/>
      <c r="AE3" s="164">
        <v>5</v>
      </c>
      <c r="AF3" s="417" t="s">
        <v>58</v>
      </c>
      <c r="AG3" s="418"/>
      <c r="AH3" s="418"/>
      <c r="AI3" s="419"/>
      <c r="AJ3" s="164">
        <v>6</v>
      </c>
      <c r="AK3" s="417" t="s">
        <v>134</v>
      </c>
      <c r="AL3" s="418"/>
      <c r="AM3" s="418"/>
      <c r="AN3" s="419"/>
      <c r="AO3" s="164">
        <v>7</v>
      </c>
      <c r="AP3" s="417" t="s">
        <v>135</v>
      </c>
      <c r="AQ3" s="418"/>
      <c r="AR3" s="418"/>
      <c r="AS3" s="419"/>
      <c r="AT3" s="164">
        <v>8</v>
      </c>
      <c r="AU3" s="417" t="s">
        <v>61</v>
      </c>
      <c r="AV3" s="418"/>
      <c r="AW3" s="418"/>
      <c r="AX3" s="419"/>
      <c r="AY3" s="164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64">
        <v>2</v>
      </c>
      <c r="Q13" s="417" t="s">
        <v>55</v>
      </c>
      <c r="R13" s="418"/>
      <c r="S13" s="418"/>
      <c r="T13" s="419"/>
      <c r="U13" s="164">
        <v>3</v>
      </c>
      <c r="V13" s="417" t="s">
        <v>56</v>
      </c>
      <c r="W13" s="418"/>
      <c r="X13" s="418"/>
      <c r="Y13" s="419"/>
      <c r="Z13" s="164">
        <v>4</v>
      </c>
      <c r="AA13" s="417" t="s">
        <v>57</v>
      </c>
      <c r="AB13" s="418"/>
      <c r="AC13" s="418"/>
      <c r="AD13" s="419"/>
      <c r="AE13" s="164">
        <v>5</v>
      </c>
      <c r="AF13" s="417" t="s">
        <v>58</v>
      </c>
      <c r="AG13" s="418"/>
      <c r="AH13" s="418"/>
      <c r="AI13" s="419"/>
      <c r="AJ13" s="164">
        <v>6</v>
      </c>
      <c r="AK13" s="417" t="s">
        <v>134</v>
      </c>
      <c r="AL13" s="418"/>
      <c r="AM13" s="418"/>
      <c r="AN13" s="419"/>
      <c r="AO13" s="164">
        <v>7</v>
      </c>
      <c r="AP13" s="417" t="s">
        <v>135</v>
      </c>
      <c r="AQ13" s="418"/>
      <c r="AR13" s="418"/>
      <c r="AS13" s="419"/>
      <c r="AT13" s="164">
        <v>8</v>
      </c>
      <c r="AU13" s="417" t="s">
        <v>61</v>
      </c>
      <c r="AV13" s="418"/>
      <c r="AW13" s="418"/>
      <c r="AX13" s="419"/>
      <c r="AY13" s="164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64">
        <v>2</v>
      </c>
      <c r="Q23" s="417" t="s">
        <v>55</v>
      </c>
      <c r="R23" s="418"/>
      <c r="S23" s="418"/>
      <c r="T23" s="419"/>
      <c r="U23" s="164">
        <v>3</v>
      </c>
      <c r="V23" s="417" t="s">
        <v>56</v>
      </c>
      <c r="W23" s="418"/>
      <c r="X23" s="418"/>
      <c r="Y23" s="419"/>
      <c r="Z23" s="164">
        <v>4</v>
      </c>
      <c r="AA23" s="417" t="s">
        <v>57</v>
      </c>
      <c r="AB23" s="418"/>
      <c r="AC23" s="418"/>
      <c r="AD23" s="419"/>
      <c r="AE23" s="164">
        <v>5</v>
      </c>
      <c r="AF23" s="417" t="s">
        <v>58</v>
      </c>
      <c r="AG23" s="418"/>
      <c r="AH23" s="418"/>
      <c r="AI23" s="419"/>
      <c r="AJ23" s="164">
        <v>6</v>
      </c>
      <c r="AK23" s="417" t="s">
        <v>134</v>
      </c>
      <c r="AL23" s="418"/>
      <c r="AM23" s="418"/>
      <c r="AN23" s="419"/>
      <c r="AO23" s="164">
        <v>7</v>
      </c>
      <c r="AP23" s="417" t="s">
        <v>135</v>
      </c>
      <c r="AQ23" s="418"/>
      <c r="AR23" s="418"/>
      <c r="AS23" s="419"/>
      <c r="AT23" s="164">
        <v>8</v>
      </c>
      <c r="AU23" s="417" t="s">
        <v>61</v>
      </c>
      <c r="AV23" s="418"/>
      <c r="AW23" s="418"/>
      <c r="AX23" s="419"/>
      <c r="AY23" s="164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64">
        <v>2</v>
      </c>
      <c r="Q33" s="417" t="s">
        <v>55</v>
      </c>
      <c r="R33" s="418"/>
      <c r="S33" s="418"/>
      <c r="T33" s="419"/>
      <c r="U33" s="164">
        <v>3</v>
      </c>
      <c r="V33" s="417" t="s">
        <v>56</v>
      </c>
      <c r="W33" s="418"/>
      <c r="X33" s="418"/>
      <c r="Y33" s="419"/>
      <c r="Z33" s="164">
        <v>4</v>
      </c>
      <c r="AA33" s="417" t="s">
        <v>57</v>
      </c>
      <c r="AB33" s="418"/>
      <c r="AC33" s="418"/>
      <c r="AD33" s="419"/>
      <c r="AE33" s="164">
        <v>5</v>
      </c>
      <c r="AF33" s="417" t="s">
        <v>58</v>
      </c>
      <c r="AG33" s="418"/>
      <c r="AH33" s="418"/>
      <c r="AI33" s="419"/>
      <c r="AJ33" s="164">
        <v>6</v>
      </c>
      <c r="AK33" s="417" t="s">
        <v>134</v>
      </c>
      <c r="AL33" s="418"/>
      <c r="AM33" s="418"/>
      <c r="AN33" s="419"/>
      <c r="AO33" s="164">
        <v>7</v>
      </c>
      <c r="AP33" s="417" t="s">
        <v>135</v>
      </c>
      <c r="AQ33" s="418"/>
      <c r="AR33" s="418"/>
      <c r="AS33" s="419"/>
      <c r="AT33" s="164">
        <v>8</v>
      </c>
      <c r="AU33" s="417" t="s">
        <v>61</v>
      </c>
      <c r="AV33" s="418"/>
      <c r="AW33" s="418"/>
      <c r="AX33" s="419"/>
      <c r="AY33" s="164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64">
        <v>2</v>
      </c>
      <c r="Q43" s="417" t="s">
        <v>55</v>
      </c>
      <c r="R43" s="418"/>
      <c r="S43" s="418"/>
      <c r="T43" s="419"/>
      <c r="U43" s="164">
        <v>3</v>
      </c>
      <c r="V43" s="417" t="s">
        <v>56</v>
      </c>
      <c r="W43" s="418"/>
      <c r="X43" s="418"/>
      <c r="Y43" s="419"/>
      <c r="Z43" s="164">
        <v>4</v>
      </c>
      <c r="AA43" s="417" t="s">
        <v>57</v>
      </c>
      <c r="AB43" s="418"/>
      <c r="AC43" s="418"/>
      <c r="AD43" s="419"/>
      <c r="AE43" s="164">
        <v>5</v>
      </c>
      <c r="AF43" s="417" t="s">
        <v>58</v>
      </c>
      <c r="AG43" s="418"/>
      <c r="AH43" s="418"/>
      <c r="AI43" s="419"/>
      <c r="AJ43" s="164">
        <v>6</v>
      </c>
      <c r="AK43" s="417" t="s">
        <v>134</v>
      </c>
      <c r="AL43" s="418"/>
      <c r="AM43" s="418"/>
      <c r="AN43" s="419"/>
      <c r="AO43" s="164">
        <v>7</v>
      </c>
      <c r="AP43" s="417" t="s">
        <v>135</v>
      </c>
      <c r="AQ43" s="418"/>
      <c r="AR43" s="418"/>
      <c r="AS43" s="419"/>
      <c r="AT43" s="164">
        <v>8</v>
      </c>
      <c r="AU43" s="417" t="s">
        <v>61</v>
      </c>
      <c r="AV43" s="418"/>
      <c r="AW43" s="418"/>
      <c r="AX43" s="419"/>
      <c r="AY43" s="164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64">
        <v>2</v>
      </c>
      <c r="Q53" s="417" t="s">
        <v>55</v>
      </c>
      <c r="R53" s="418"/>
      <c r="S53" s="418"/>
      <c r="T53" s="419"/>
      <c r="U53" s="164">
        <v>3</v>
      </c>
      <c r="V53" s="417" t="s">
        <v>56</v>
      </c>
      <c r="W53" s="418"/>
      <c r="X53" s="418"/>
      <c r="Y53" s="419"/>
      <c r="Z53" s="164">
        <v>4</v>
      </c>
      <c r="AA53" s="417" t="s">
        <v>57</v>
      </c>
      <c r="AB53" s="418"/>
      <c r="AC53" s="418"/>
      <c r="AD53" s="419"/>
      <c r="AE53" s="164">
        <v>5</v>
      </c>
      <c r="AF53" s="417" t="s">
        <v>58</v>
      </c>
      <c r="AG53" s="418"/>
      <c r="AH53" s="418"/>
      <c r="AI53" s="419"/>
      <c r="AJ53" s="164">
        <v>6</v>
      </c>
      <c r="AK53" s="417" t="s">
        <v>134</v>
      </c>
      <c r="AL53" s="418"/>
      <c r="AM53" s="418"/>
      <c r="AN53" s="419"/>
      <c r="AO53" s="164">
        <v>7</v>
      </c>
      <c r="AP53" s="417" t="s">
        <v>135</v>
      </c>
      <c r="AQ53" s="418"/>
      <c r="AR53" s="418"/>
      <c r="AS53" s="419"/>
      <c r="AT53" s="164">
        <v>8</v>
      </c>
      <c r="AU53" s="417" t="s">
        <v>61</v>
      </c>
      <c r="AV53" s="418"/>
      <c r="AW53" s="418"/>
      <c r="AX53" s="419"/>
      <c r="AY53" s="164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64">
        <v>2</v>
      </c>
      <c r="Q63" s="417" t="s">
        <v>55</v>
      </c>
      <c r="R63" s="418"/>
      <c r="S63" s="418"/>
      <c r="T63" s="419"/>
      <c r="U63" s="164">
        <v>3</v>
      </c>
      <c r="V63" s="417" t="s">
        <v>56</v>
      </c>
      <c r="W63" s="418"/>
      <c r="X63" s="418"/>
      <c r="Y63" s="419"/>
      <c r="Z63" s="164">
        <v>4</v>
      </c>
      <c r="AA63" s="417" t="s">
        <v>57</v>
      </c>
      <c r="AB63" s="418"/>
      <c r="AC63" s="418"/>
      <c r="AD63" s="419"/>
      <c r="AE63" s="164">
        <v>5</v>
      </c>
      <c r="AF63" s="417" t="s">
        <v>58</v>
      </c>
      <c r="AG63" s="418"/>
      <c r="AH63" s="418"/>
      <c r="AI63" s="419"/>
      <c r="AJ63" s="164">
        <v>6</v>
      </c>
      <c r="AK63" s="417" t="s">
        <v>134</v>
      </c>
      <c r="AL63" s="418"/>
      <c r="AM63" s="418"/>
      <c r="AN63" s="419"/>
      <c r="AO63" s="164">
        <v>7</v>
      </c>
      <c r="AP63" s="417" t="s">
        <v>135</v>
      </c>
      <c r="AQ63" s="418"/>
      <c r="AR63" s="418"/>
      <c r="AS63" s="419"/>
      <c r="AT63" s="164">
        <v>8</v>
      </c>
      <c r="AU63" s="417" t="s">
        <v>61</v>
      </c>
      <c r="AV63" s="418"/>
      <c r="AW63" s="418"/>
      <c r="AX63" s="419"/>
      <c r="AY63" s="164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64">
        <v>2</v>
      </c>
      <c r="Q73" s="417" t="s">
        <v>55</v>
      </c>
      <c r="R73" s="418"/>
      <c r="S73" s="418"/>
      <c r="T73" s="419"/>
      <c r="U73" s="164">
        <v>3</v>
      </c>
      <c r="V73" s="417" t="s">
        <v>56</v>
      </c>
      <c r="W73" s="418"/>
      <c r="X73" s="418"/>
      <c r="Y73" s="419"/>
      <c r="Z73" s="164">
        <v>4</v>
      </c>
      <c r="AA73" s="417" t="s">
        <v>57</v>
      </c>
      <c r="AB73" s="418"/>
      <c r="AC73" s="418"/>
      <c r="AD73" s="419"/>
      <c r="AE73" s="164">
        <v>5</v>
      </c>
      <c r="AF73" s="417" t="s">
        <v>58</v>
      </c>
      <c r="AG73" s="418"/>
      <c r="AH73" s="418"/>
      <c r="AI73" s="419"/>
      <c r="AJ73" s="164">
        <v>6</v>
      </c>
      <c r="AK73" s="417" t="s">
        <v>134</v>
      </c>
      <c r="AL73" s="418"/>
      <c r="AM73" s="418"/>
      <c r="AN73" s="419"/>
      <c r="AO73" s="164">
        <v>7</v>
      </c>
      <c r="AP73" s="417" t="s">
        <v>135</v>
      </c>
      <c r="AQ73" s="418"/>
      <c r="AR73" s="418"/>
      <c r="AS73" s="419"/>
      <c r="AT73" s="164">
        <v>8</v>
      </c>
      <c r="AU73" s="417" t="s">
        <v>61</v>
      </c>
      <c r="AV73" s="418"/>
      <c r="AW73" s="418"/>
      <c r="AX73" s="419"/>
      <c r="AY73" s="164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64">
        <v>2</v>
      </c>
      <c r="Q84" s="417" t="s">
        <v>55</v>
      </c>
      <c r="R84" s="418"/>
      <c r="S84" s="418"/>
      <c r="T84" s="419"/>
      <c r="U84" s="164">
        <v>3</v>
      </c>
      <c r="V84" s="417" t="s">
        <v>56</v>
      </c>
      <c r="W84" s="418"/>
      <c r="X84" s="418"/>
      <c r="Y84" s="419"/>
      <c r="Z84" s="164">
        <v>4</v>
      </c>
      <c r="AA84" s="417" t="s">
        <v>57</v>
      </c>
      <c r="AB84" s="418"/>
      <c r="AC84" s="418"/>
      <c r="AD84" s="419"/>
      <c r="AE84" s="164">
        <v>5</v>
      </c>
      <c r="AF84" s="417" t="s">
        <v>58</v>
      </c>
      <c r="AG84" s="418"/>
      <c r="AH84" s="418"/>
      <c r="AI84" s="419"/>
      <c r="AJ84" s="164">
        <v>6</v>
      </c>
      <c r="AK84" s="417" t="s">
        <v>134</v>
      </c>
      <c r="AL84" s="418"/>
      <c r="AM84" s="418"/>
      <c r="AN84" s="419"/>
      <c r="AO84" s="164">
        <v>7</v>
      </c>
      <c r="AP84" s="417" t="s">
        <v>135</v>
      </c>
      <c r="AQ84" s="418"/>
      <c r="AR84" s="418"/>
      <c r="AS84" s="419"/>
      <c r="AT84" s="164">
        <v>8</v>
      </c>
      <c r="AU84" s="417" t="s">
        <v>61</v>
      </c>
      <c r="AV84" s="418"/>
      <c r="AW84" s="418"/>
      <c r="AX84" s="419"/>
      <c r="AY84" s="164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64">
        <v>2</v>
      </c>
      <c r="Q94" s="417" t="s">
        <v>55</v>
      </c>
      <c r="R94" s="418"/>
      <c r="S94" s="418"/>
      <c r="T94" s="419"/>
      <c r="U94" s="164">
        <v>3</v>
      </c>
      <c r="V94" s="417" t="s">
        <v>56</v>
      </c>
      <c r="W94" s="418"/>
      <c r="X94" s="418"/>
      <c r="Y94" s="419"/>
      <c r="Z94" s="164">
        <v>4</v>
      </c>
      <c r="AA94" s="417" t="s">
        <v>57</v>
      </c>
      <c r="AB94" s="418"/>
      <c r="AC94" s="418"/>
      <c r="AD94" s="419"/>
      <c r="AE94" s="164">
        <v>5</v>
      </c>
      <c r="AF94" s="417" t="s">
        <v>58</v>
      </c>
      <c r="AG94" s="418"/>
      <c r="AH94" s="418"/>
      <c r="AI94" s="419"/>
      <c r="AJ94" s="164">
        <v>6</v>
      </c>
      <c r="AK94" s="417" t="s">
        <v>134</v>
      </c>
      <c r="AL94" s="418"/>
      <c r="AM94" s="418"/>
      <c r="AN94" s="419"/>
      <c r="AO94" s="164">
        <v>7</v>
      </c>
      <c r="AP94" s="417" t="s">
        <v>135</v>
      </c>
      <c r="AQ94" s="418"/>
      <c r="AR94" s="418"/>
      <c r="AS94" s="419"/>
      <c r="AT94" s="164">
        <v>8</v>
      </c>
      <c r="AU94" s="417" t="s">
        <v>61</v>
      </c>
      <c r="AV94" s="418"/>
      <c r="AW94" s="418"/>
      <c r="AX94" s="419"/>
      <c r="AY94" s="164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64">
        <v>2</v>
      </c>
      <c r="Q104" s="417" t="s">
        <v>55</v>
      </c>
      <c r="R104" s="418"/>
      <c r="S104" s="418"/>
      <c r="T104" s="419"/>
      <c r="U104" s="164">
        <v>3</v>
      </c>
      <c r="V104" s="417" t="s">
        <v>56</v>
      </c>
      <c r="W104" s="418"/>
      <c r="X104" s="418"/>
      <c r="Y104" s="419"/>
      <c r="Z104" s="164">
        <v>4</v>
      </c>
      <c r="AA104" s="417" t="s">
        <v>57</v>
      </c>
      <c r="AB104" s="418"/>
      <c r="AC104" s="418"/>
      <c r="AD104" s="419"/>
      <c r="AE104" s="164">
        <v>5</v>
      </c>
      <c r="AF104" s="417" t="s">
        <v>58</v>
      </c>
      <c r="AG104" s="418"/>
      <c r="AH104" s="418"/>
      <c r="AI104" s="419"/>
      <c r="AJ104" s="164">
        <v>6</v>
      </c>
      <c r="AK104" s="417" t="s">
        <v>134</v>
      </c>
      <c r="AL104" s="418"/>
      <c r="AM104" s="418"/>
      <c r="AN104" s="419"/>
      <c r="AO104" s="164">
        <v>7</v>
      </c>
      <c r="AP104" s="417" t="s">
        <v>135</v>
      </c>
      <c r="AQ104" s="418"/>
      <c r="AR104" s="418"/>
      <c r="AS104" s="419"/>
      <c r="AT104" s="164">
        <v>8</v>
      </c>
      <c r="AU104" s="417" t="s">
        <v>61</v>
      </c>
      <c r="AV104" s="418"/>
      <c r="AW104" s="418"/>
      <c r="AX104" s="419"/>
      <c r="AY104" s="164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64">
        <v>2</v>
      </c>
      <c r="Q114" s="417" t="s">
        <v>55</v>
      </c>
      <c r="R114" s="418"/>
      <c r="S114" s="418"/>
      <c r="T114" s="419"/>
      <c r="U114" s="164">
        <v>3</v>
      </c>
      <c r="V114" s="417" t="s">
        <v>56</v>
      </c>
      <c r="W114" s="418"/>
      <c r="X114" s="418"/>
      <c r="Y114" s="419"/>
      <c r="Z114" s="164">
        <v>4</v>
      </c>
      <c r="AA114" s="417" t="s">
        <v>57</v>
      </c>
      <c r="AB114" s="418"/>
      <c r="AC114" s="418"/>
      <c r="AD114" s="419"/>
      <c r="AE114" s="164">
        <v>5</v>
      </c>
      <c r="AF114" s="417" t="s">
        <v>58</v>
      </c>
      <c r="AG114" s="418"/>
      <c r="AH114" s="418"/>
      <c r="AI114" s="419"/>
      <c r="AJ114" s="164">
        <v>6</v>
      </c>
      <c r="AK114" s="417" t="s">
        <v>134</v>
      </c>
      <c r="AL114" s="418"/>
      <c r="AM114" s="418"/>
      <c r="AN114" s="419"/>
      <c r="AO114" s="164">
        <v>7</v>
      </c>
      <c r="AP114" s="417" t="s">
        <v>135</v>
      </c>
      <c r="AQ114" s="418"/>
      <c r="AR114" s="418"/>
      <c r="AS114" s="419"/>
      <c r="AT114" s="164">
        <v>8</v>
      </c>
      <c r="AU114" s="417" t="s">
        <v>61</v>
      </c>
      <c r="AV114" s="418"/>
      <c r="AW114" s="418"/>
      <c r="AX114" s="419"/>
      <c r="AY114" s="164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3"/>
      <c r="H3" s="303"/>
      <c r="K3" s="303"/>
      <c r="L3" s="303"/>
    </row>
    <row r="4" spans="1:19" ht="14.1" customHeight="1" x14ac:dyDescent="0.15">
      <c r="A4" s="267"/>
      <c r="B4" s="58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85">
        <v>8</v>
      </c>
      <c r="H4" s="43" t="s">
        <v>53</v>
      </c>
      <c r="K4" s="299">
        <f>COUNTIFS(ローデータ!B12:B1011,1,ローデータ!G12:G1011,$G$4)</f>
        <v>0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30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30"/>
      <c r="B14" s="53">
        <v>1</v>
      </c>
      <c r="C14" s="53">
        <v>2</v>
      </c>
      <c r="D14" s="266" t="s">
        <v>50</v>
      </c>
      <c r="F14" s="230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49" t="s">
        <v>50</v>
      </c>
    </row>
    <row r="15" spans="1:19" ht="14.1" customHeight="1" x14ac:dyDescent="0.15">
      <c r="A15" s="232"/>
      <c r="B15" s="54" t="s">
        <v>63</v>
      </c>
      <c r="C15" s="54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48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88">
        <f>COUNTIFS(ローデータ!$B$12:$B$1011,1,ローデータ!$G$12:$G$1011,$G$4,ローデータ!$K$12:$K$1011,B21)</f>
        <v>0</v>
      </c>
      <c r="C23" s="289"/>
      <c r="D23" s="288">
        <f>COUNTIFS(ローデータ!$B$12:$B$1011,1,ローデータ!$G$12:$G$1011,$G$4,ローデータ!$K$12:$K$1011,D21)</f>
        <v>0</v>
      </c>
      <c r="E23" s="289"/>
      <c r="F23" s="288">
        <f>COUNTIFS(ローデータ!$B$12:$B$1011,1,ローデータ!$G$12:$G$1011,$G$4,ローデータ!$K$12:$K$1011,F21)</f>
        <v>0</v>
      </c>
      <c r="G23" s="290"/>
      <c r="H23" s="289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30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30"/>
      <c r="B34" s="35">
        <v>1</v>
      </c>
      <c r="C34" s="35">
        <v>2</v>
      </c>
      <c r="D34" s="35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124</v>
      </c>
      <c r="Q34" s="249" t="s">
        <v>50</v>
      </c>
    </row>
    <row r="35" spans="1:17" ht="14.1" customHeight="1" x14ac:dyDescent="0.15">
      <c r="A35" s="232"/>
      <c r="B35" s="54" t="s">
        <v>67</v>
      </c>
      <c r="C35" s="54" t="s">
        <v>66</v>
      </c>
      <c r="D35" s="54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124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3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0</v>
      </c>
      <c r="D76" s="289"/>
      <c r="E76" s="288">
        <f>COUNTIFS(ローデータ!$B$12:$B$1011,1,ローデータ!$G$12:$G$1011,$G$4,ローデータ!$H$12:$H$1011,$A$76,ローデータ!$K$12:$K$1011,E73)</f>
        <v>0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0</v>
      </c>
      <c r="D77" s="289"/>
      <c r="E77" s="288">
        <f>COUNTIFS(ローデータ!$B$12:$B$1011,1,ローデータ!$G$12:$G$1011,$G$4,ローデータ!$H$12:$H$1011,$A$77,ローデータ!$K$12:$K$1011,E73)</f>
        <v>0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0</v>
      </c>
      <c r="D78" s="289"/>
      <c r="E78" s="288">
        <f>COUNTIFS(ローデータ!$B$12:$B$1011,1,ローデータ!$G$12:$G$1011,$G$4,ローデータ!$H$12:$H$1011,$A$78,ローデータ!$K$12:$K$1011,E73)</f>
        <v>0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0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0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0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0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0</v>
      </c>
      <c r="D84" s="332"/>
      <c r="E84" s="331">
        <f>SUM(E75:F83)</f>
        <v>0</v>
      </c>
      <c r="F84" s="332"/>
      <c r="G84" s="333">
        <f>SUM(G75:I83)</f>
        <v>0</v>
      </c>
      <c r="H84" s="333"/>
      <c r="I84" s="331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115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70">
        <v>1</v>
      </c>
      <c r="D107" s="70">
        <v>2</v>
      </c>
      <c r="E107" s="70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124</v>
      </c>
      <c r="Q107" s="343"/>
    </row>
    <row r="108" spans="1:17" ht="14.1" customHeight="1" x14ac:dyDescent="0.15">
      <c r="A108" s="316"/>
      <c r="B108" s="317"/>
      <c r="C108" s="74" t="s">
        <v>67</v>
      </c>
      <c r="D108" s="74" t="s">
        <v>66</v>
      </c>
      <c r="E108" s="74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124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17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0</v>
      </c>
      <c r="G159" s="289"/>
      <c r="H159" s="288">
        <f>COUNTIFS(ローデータ!$B$12:$B$1011,1,ローデータ!$G$12:$G$1011,$G$4,ローデータ!$I$12:$I$1011,$C$14,ローデータ!$K$12:$K$1011,H157)</f>
        <v>0</v>
      </c>
      <c r="I159" s="289"/>
      <c r="J159" s="288">
        <f>COUNTIFS(ローデータ!$B$12:$B$1011,1,ローデータ!$G$12:$G$1011,$G$4,ローデータ!$I$12:$I$1011,$C$14,ローデータ!$K$12:$K$1011,J157)</f>
        <v>0</v>
      </c>
      <c r="K159" s="290"/>
      <c r="L159" s="289"/>
      <c r="M159" s="56">
        <f t="shared" ref="M159:M171" si="16">SUM(F159:L159)</f>
        <v>0</v>
      </c>
    </row>
    <row r="160" spans="1:16" ht="14.1" customHeight="1" x14ac:dyDescent="0.15">
      <c r="A160" s="375"/>
      <c r="B160" s="380" t="s">
        <v>86</v>
      </c>
      <c r="C160" s="49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49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49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49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49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49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49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49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49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49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49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0</v>
      </c>
      <c r="G171" s="289"/>
      <c r="H171" s="288">
        <f>SUM(H159:I170)</f>
        <v>0</v>
      </c>
      <c r="I171" s="289"/>
      <c r="J171" s="288">
        <f>SUM(J159:L170)</f>
        <v>0</v>
      </c>
      <c r="K171" s="290"/>
      <c r="L171" s="289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75"/>
      <c r="B180" s="380" t="s">
        <v>86</v>
      </c>
      <c r="C180" s="49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49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49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49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49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49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49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49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49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49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49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75"/>
      <c r="B199" s="380" t="s">
        <v>86</v>
      </c>
      <c r="C199" s="75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75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75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75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75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75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75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75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75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75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75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70">
        <v>1</v>
      </c>
      <c r="G214" s="70">
        <v>2</v>
      </c>
      <c r="H214" s="70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74" t="s">
        <v>67</v>
      </c>
      <c r="G215" s="74" t="s">
        <v>66</v>
      </c>
      <c r="H215" s="74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75"/>
      <c r="B217" s="380" t="s">
        <v>86</v>
      </c>
      <c r="C217" s="75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75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75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75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75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75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75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75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75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75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75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178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69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75"/>
      <c r="B235" s="380" t="s">
        <v>86</v>
      </c>
      <c r="C235" s="75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75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75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75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75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75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75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75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75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75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75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99"/>
      <c r="B255" s="401" t="s">
        <v>86</v>
      </c>
      <c r="C255" s="49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49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49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49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49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49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49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49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49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49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49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124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75"/>
      <c r="B273" s="380" t="s">
        <v>86</v>
      </c>
      <c r="C273" s="49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49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49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49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49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49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75"/>
      <c r="B279" s="381"/>
      <c r="C279" s="49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75"/>
      <c r="B280" s="381"/>
      <c r="C280" s="49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75"/>
      <c r="B281" s="381"/>
      <c r="C281" s="49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75"/>
      <c r="B282" s="381"/>
      <c r="C282" s="49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76"/>
      <c r="B283" s="382"/>
      <c r="C283" s="49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15" t="s">
        <v>138</v>
      </c>
      <c r="B3" s="365" t="s">
        <v>142</v>
      </c>
      <c r="C3" s="365"/>
      <c r="D3" s="365"/>
      <c r="E3" s="365" t="s">
        <v>141</v>
      </c>
      <c r="F3" s="365"/>
      <c r="G3" s="365"/>
      <c r="H3" s="365" t="s">
        <v>140</v>
      </c>
      <c r="I3" s="365"/>
      <c r="J3" s="365"/>
      <c r="K3" s="36">
        <v>1</v>
      </c>
      <c r="L3" s="417" t="s">
        <v>129</v>
      </c>
      <c r="M3" s="418"/>
      <c r="N3" s="418"/>
      <c r="O3" s="419"/>
      <c r="P3" s="128">
        <v>2</v>
      </c>
      <c r="Q3" s="417" t="s">
        <v>130</v>
      </c>
      <c r="R3" s="418"/>
      <c r="S3" s="418"/>
      <c r="T3" s="419"/>
      <c r="U3" s="128">
        <v>3</v>
      </c>
      <c r="V3" s="417" t="s">
        <v>131</v>
      </c>
      <c r="W3" s="418"/>
      <c r="X3" s="418"/>
      <c r="Y3" s="419"/>
      <c r="Z3" s="128">
        <v>4</v>
      </c>
      <c r="AA3" s="417" t="s">
        <v>132</v>
      </c>
      <c r="AB3" s="418"/>
      <c r="AC3" s="418"/>
      <c r="AD3" s="419"/>
      <c r="AE3" s="128">
        <v>5</v>
      </c>
      <c r="AF3" s="417" t="s">
        <v>133</v>
      </c>
      <c r="AG3" s="418"/>
      <c r="AH3" s="418"/>
      <c r="AI3" s="419"/>
      <c r="AJ3" s="128">
        <v>6</v>
      </c>
      <c r="AK3" s="417" t="s">
        <v>134</v>
      </c>
      <c r="AL3" s="418"/>
      <c r="AM3" s="418"/>
      <c r="AN3" s="419"/>
      <c r="AO3" s="128">
        <v>7</v>
      </c>
      <c r="AP3" s="417" t="s">
        <v>135</v>
      </c>
      <c r="AQ3" s="418"/>
      <c r="AR3" s="418"/>
      <c r="AS3" s="419"/>
      <c r="AT3" s="128">
        <v>8</v>
      </c>
      <c r="AU3" s="417" t="s">
        <v>136</v>
      </c>
      <c r="AV3" s="418"/>
      <c r="AW3" s="418"/>
      <c r="AX3" s="419"/>
      <c r="AY3" s="128">
        <v>9</v>
      </c>
      <c r="AZ3" s="417" t="s">
        <v>137</v>
      </c>
      <c r="BA3" s="418"/>
      <c r="BB3" s="418"/>
      <c r="BC3" s="421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143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143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143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143</v>
      </c>
      <c r="C8" s="365"/>
      <c r="D8" s="365"/>
      <c r="E8" s="365" t="s">
        <v>143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143</v>
      </c>
      <c r="C9" s="365"/>
      <c r="D9" s="365"/>
      <c r="E9" s="365"/>
      <c r="F9" s="365"/>
      <c r="G9" s="365"/>
      <c r="H9" s="365" t="s">
        <v>143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143</v>
      </c>
      <c r="F10" s="365"/>
      <c r="G10" s="365"/>
      <c r="H10" s="365" t="s">
        <v>143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143</v>
      </c>
      <c r="C11" s="365"/>
      <c r="D11" s="365"/>
      <c r="E11" s="365" t="s">
        <v>143</v>
      </c>
      <c r="F11" s="365"/>
      <c r="G11" s="365"/>
      <c r="H11" s="365" t="s">
        <v>143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28">
        <v>2</v>
      </c>
      <c r="Q13" s="417" t="s">
        <v>55</v>
      </c>
      <c r="R13" s="418"/>
      <c r="S13" s="418"/>
      <c r="T13" s="419"/>
      <c r="U13" s="128">
        <v>3</v>
      </c>
      <c r="V13" s="417" t="s">
        <v>56</v>
      </c>
      <c r="W13" s="418"/>
      <c r="X13" s="418"/>
      <c r="Y13" s="419"/>
      <c r="Z13" s="128">
        <v>4</v>
      </c>
      <c r="AA13" s="417" t="s">
        <v>57</v>
      </c>
      <c r="AB13" s="418"/>
      <c r="AC13" s="418"/>
      <c r="AD13" s="419"/>
      <c r="AE13" s="128">
        <v>5</v>
      </c>
      <c r="AF13" s="417" t="s">
        <v>58</v>
      </c>
      <c r="AG13" s="418"/>
      <c r="AH13" s="418"/>
      <c r="AI13" s="419"/>
      <c r="AJ13" s="128">
        <v>6</v>
      </c>
      <c r="AK13" s="417" t="s">
        <v>134</v>
      </c>
      <c r="AL13" s="418"/>
      <c r="AM13" s="418"/>
      <c r="AN13" s="419"/>
      <c r="AO13" s="128">
        <v>7</v>
      </c>
      <c r="AP13" s="417" t="s">
        <v>135</v>
      </c>
      <c r="AQ13" s="418"/>
      <c r="AR13" s="418"/>
      <c r="AS13" s="419"/>
      <c r="AT13" s="128">
        <v>8</v>
      </c>
      <c r="AU13" s="417" t="s">
        <v>61</v>
      </c>
      <c r="AV13" s="418"/>
      <c r="AW13" s="418"/>
      <c r="AX13" s="419"/>
      <c r="AY13" s="128">
        <v>9</v>
      </c>
      <c r="AZ13" s="417" t="s">
        <v>62</v>
      </c>
      <c r="BA13" s="418"/>
      <c r="BB13" s="418"/>
      <c r="BC13" s="421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143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143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143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143</v>
      </c>
      <c r="C18" s="365"/>
      <c r="D18" s="365"/>
      <c r="E18" s="365" t="s">
        <v>143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143</v>
      </c>
      <c r="C19" s="365"/>
      <c r="D19" s="365"/>
      <c r="E19" s="365"/>
      <c r="F19" s="365"/>
      <c r="G19" s="365"/>
      <c r="H19" s="365" t="s">
        <v>143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143</v>
      </c>
      <c r="F20" s="365"/>
      <c r="G20" s="365"/>
      <c r="H20" s="365" t="s">
        <v>143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143</v>
      </c>
      <c r="C21" s="365"/>
      <c r="D21" s="365"/>
      <c r="E21" s="365" t="s">
        <v>143</v>
      </c>
      <c r="F21" s="365"/>
      <c r="G21" s="365"/>
      <c r="H21" s="365" t="s">
        <v>143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28">
        <v>2</v>
      </c>
      <c r="Q23" s="417" t="s">
        <v>55</v>
      </c>
      <c r="R23" s="418"/>
      <c r="S23" s="418"/>
      <c r="T23" s="419"/>
      <c r="U23" s="128">
        <v>3</v>
      </c>
      <c r="V23" s="417" t="s">
        <v>56</v>
      </c>
      <c r="W23" s="418"/>
      <c r="X23" s="418"/>
      <c r="Y23" s="419"/>
      <c r="Z23" s="128">
        <v>4</v>
      </c>
      <c r="AA23" s="417" t="s">
        <v>57</v>
      </c>
      <c r="AB23" s="418"/>
      <c r="AC23" s="418"/>
      <c r="AD23" s="419"/>
      <c r="AE23" s="128">
        <v>5</v>
      </c>
      <c r="AF23" s="417" t="s">
        <v>58</v>
      </c>
      <c r="AG23" s="418"/>
      <c r="AH23" s="418"/>
      <c r="AI23" s="419"/>
      <c r="AJ23" s="128">
        <v>6</v>
      </c>
      <c r="AK23" s="417" t="s">
        <v>134</v>
      </c>
      <c r="AL23" s="418"/>
      <c r="AM23" s="418"/>
      <c r="AN23" s="419"/>
      <c r="AO23" s="128">
        <v>7</v>
      </c>
      <c r="AP23" s="417" t="s">
        <v>135</v>
      </c>
      <c r="AQ23" s="418"/>
      <c r="AR23" s="418"/>
      <c r="AS23" s="419"/>
      <c r="AT23" s="128">
        <v>8</v>
      </c>
      <c r="AU23" s="417" t="s">
        <v>61</v>
      </c>
      <c r="AV23" s="418"/>
      <c r="AW23" s="418"/>
      <c r="AX23" s="419"/>
      <c r="AY23" s="128">
        <v>9</v>
      </c>
      <c r="AZ23" s="417" t="s">
        <v>62</v>
      </c>
      <c r="BA23" s="418"/>
      <c r="BB23" s="418"/>
      <c r="BC23" s="421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74" t="s">
        <v>145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143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143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143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143</v>
      </c>
      <c r="C28" s="365"/>
      <c r="D28" s="365"/>
      <c r="E28" s="365" t="s">
        <v>143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143</v>
      </c>
      <c r="C29" s="365"/>
      <c r="D29" s="365"/>
      <c r="E29" s="365"/>
      <c r="F29" s="365"/>
      <c r="G29" s="365"/>
      <c r="H29" s="365" t="s">
        <v>143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143</v>
      </c>
      <c r="F30" s="365"/>
      <c r="G30" s="365"/>
      <c r="H30" s="365" t="s">
        <v>143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143</v>
      </c>
      <c r="C31" s="365"/>
      <c r="D31" s="365"/>
      <c r="E31" s="365" t="s">
        <v>143</v>
      </c>
      <c r="F31" s="365"/>
      <c r="G31" s="365"/>
      <c r="H31" s="365" t="s">
        <v>143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28">
        <v>2</v>
      </c>
      <c r="Q33" s="417" t="s">
        <v>55</v>
      </c>
      <c r="R33" s="418"/>
      <c r="S33" s="418"/>
      <c r="T33" s="419"/>
      <c r="U33" s="128">
        <v>3</v>
      </c>
      <c r="V33" s="417" t="s">
        <v>56</v>
      </c>
      <c r="W33" s="418"/>
      <c r="X33" s="418"/>
      <c r="Y33" s="419"/>
      <c r="Z33" s="128">
        <v>4</v>
      </c>
      <c r="AA33" s="417" t="s">
        <v>57</v>
      </c>
      <c r="AB33" s="418"/>
      <c r="AC33" s="418"/>
      <c r="AD33" s="419"/>
      <c r="AE33" s="128">
        <v>5</v>
      </c>
      <c r="AF33" s="417" t="s">
        <v>58</v>
      </c>
      <c r="AG33" s="418"/>
      <c r="AH33" s="418"/>
      <c r="AI33" s="419"/>
      <c r="AJ33" s="128">
        <v>6</v>
      </c>
      <c r="AK33" s="417" t="s">
        <v>134</v>
      </c>
      <c r="AL33" s="418"/>
      <c r="AM33" s="418"/>
      <c r="AN33" s="419"/>
      <c r="AO33" s="128">
        <v>7</v>
      </c>
      <c r="AP33" s="417" t="s">
        <v>135</v>
      </c>
      <c r="AQ33" s="418"/>
      <c r="AR33" s="418"/>
      <c r="AS33" s="419"/>
      <c r="AT33" s="128">
        <v>8</v>
      </c>
      <c r="AU33" s="417" t="s">
        <v>61</v>
      </c>
      <c r="AV33" s="418"/>
      <c r="AW33" s="418"/>
      <c r="AX33" s="419"/>
      <c r="AY33" s="128">
        <v>9</v>
      </c>
      <c r="AZ33" s="417" t="s">
        <v>62</v>
      </c>
      <c r="BA33" s="418"/>
      <c r="BB33" s="418"/>
      <c r="BC33" s="421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74" t="s">
        <v>146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143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143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143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143</v>
      </c>
      <c r="C38" s="365"/>
      <c r="D38" s="365"/>
      <c r="E38" s="365" t="s">
        <v>143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143</v>
      </c>
      <c r="C39" s="365"/>
      <c r="D39" s="365"/>
      <c r="E39" s="365"/>
      <c r="F39" s="365"/>
      <c r="G39" s="365"/>
      <c r="H39" s="365" t="s">
        <v>143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143</v>
      </c>
      <c r="F40" s="365"/>
      <c r="G40" s="365"/>
      <c r="H40" s="365" t="s">
        <v>143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143</v>
      </c>
      <c r="C41" s="365"/>
      <c r="D41" s="365"/>
      <c r="E41" s="365" t="s">
        <v>143</v>
      </c>
      <c r="F41" s="365"/>
      <c r="G41" s="365"/>
      <c r="H41" s="365" t="s">
        <v>143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28">
        <v>2</v>
      </c>
      <c r="Q43" s="417" t="s">
        <v>55</v>
      </c>
      <c r="R43" s="418"/>
      <c r="S43" s="418"/>
      <c r="T43" s="419"/>
      <c r="U43" s="128">
        <v>3</v>
      </c>
      <c r="V43" s="417" t="s">
        <v>56</v>
      </c>
      <c r="W43" s="418"/>
      <c r="X43" s="418"/>
      <c r="Y43" s="419"/>
      <c r="Z43" s="128">
        <v>4</v>
      </c>
      <c r="AA43" s="417" t="s">
        <v>57</v>
      </c>
      <c r="AB43" s="418"/>
      <c r="AC43" s="418"/>
      <c r="AD43" s="419"/>
      <c r="AE43" s="128">
        <v>5</v>
      </c>
      <c r="AF43" s="417" t="s">
        <v>58</v>
      </c>
      <c r="AG43" s="418"/>
      <c r="AH43" s="418"/>
      <c r="AI43" s="419"/>
      <c r="AJ43" s="128">
        <v>6</v>
      </c>
      <c r="AK43" s="417" t="s">
        <v>134</v>
      </c>
      <c r="AL43" s="418"/>
      <c r="AM43" s="418"/>
      <c r="AN43" s="419"/>
      <c r="AO43" s="128">
        <v>7</v>
      </c>
      <c r="AP43" s="417" t="s">
        <v>135</v>
      </c>
      <c r="AQ43" s="418"/>
      <c r="AR43" s="418"/>
      <c r="AS43" s="419"/>
      <c r="AT43" s="128">
        <v>8</v>
      </c>
      <c r="AU43" s="417" t="s">
        <v>61</v>
      </c>
      <c r="AV43" s="418"/>
      <c r="AW43" s="418"/>
      <c r="AX43" s="419"/>
      <c r="AY43" s="128">
        <v>9</v>
      </c>
      <c r="AZ43" s="417" t="s">
        <v>62</v>
      </c>
      <c r="BA43" s="418"/>
      <c r="BB43" s="418"/>
      <c r="BC43" s="421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15" t="s">
        <v>147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143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143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143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143</v>
      </c>
      <c r="C48" s="365"/>
      <c r="D48" s="365"/>
      <c r="E48" s="365" t="s">
        <v>143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143</v>
      </c>
      <c r="C49" s="365"/>
      <c r="D49" s="365"/>
      <c r="E49" s="365"/>
      <c r="F49" s="365"/>
      <c r="G49" s="365"/>
      <c r="H49" s="365" t="s">
        <v>143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143</v>
      </c>
      <c r="F50" s="365"/>
      <c r="G50" s="365"/>
      <c r="H50" s="365" t="s">
        <v>143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143</v>
      </c>
      <c r="C51" s="365"/>
      <c r="D51" s="365"/>
      <c r="E51" s="365" t="s">
        <v>143</v>
      </c>
      <c r="F51" s="365"/>
      <c r="G51" s="365"/>
      <c r="H51" s="365" t="s">
        <v>143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28">
        <v>2</v>
      </c>
      <c r="Q53" s="417" t="s">
        <v>55</v>
      </c>
      <c r="R53" s="418"/>
      <c r="S53" s="418"/>
      <c r="T53" s="419"/>
      <c r="U53" s="128">
        <v>3</v>
      </c>
      <c r="V53" s="417" t="s">
        <v>56</v>
      </c>
      <c r="W53" s="418"/>
      <c r="X53" s="418"/>
      <c r="Y53" s="419"/>
      <c r="Z53" s="128">
        <v>4</v>
      </c>
      <c r="AA53" s="417" t="s">
        <v>57</v>
      </c>
      <c r="AB53" s="418"/>
      <c r="AC53" s="418"/>
      <c r="AD53" s="419"/>
      <c r="AE53" s="128">
        <v>5</v>
      </c>
      <c r="AF53" s="417" t="s">
        <v>58</v>
      </c>
      <c r="AG53" s="418"/>
      <c r="AH53" s="418"/>
      <c r="AI53" s="419"/>
      <c r="AJ53" s="128">
        <v>6</v>
      </c>
      <c r="AK53" s="417" t="s">
        <v>134</v>
      </c>
      <c r="AL53" s="418"/>
      <c r="AM53" s="418"/>
      <c r="AN53" s="419"/>
      <c r="AO53" s="128">
        <v>7</v>
      </c>
      <c r="AP53" s="417" t="s">
        <v>135</v>
      </c>
      <c r="AQ53" s="418"/>
      <c r="AR53" s="418"/>
      <c r="AS53" s="419"/>
      <c r="AT53" s="128">
        <v>8</v>
      </c>
      <c r="AU53" s="417" t="s">
        <v>61</v>
      </c>
      <c r="AV53" s="418"/>
      <c r="AW53" s="418"/>
      <c r="AX53" s="419"/>
      <c r="AY53" s="128">
        <v>9</v>
      </c>
      <c r="AZ53" s="417" t="s">
        <v>62</v>
      </c>
      <c r="BA53" s="418"/>
      <c r="BB53" s="418"/>
      <c r="BC53" s="421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2" t="s">
        <v>148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143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143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143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143</v>
      </c>
      <c r="C58" s="365"/>
      <c r="D58" s="365"/>
      <c r="E58" s="365" t="s">
        <v>143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143</v>
      </c>
      <c r="C59" s="365"/>
      <c r="D59" s="365"/>
      <c r="E59" s="365"/>
      <c r="F59" s="365"/>
      <c r="G59" s="365"/>
      <c r="H59" s="365" t="s">
        <v>143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143</v>
      </c>
      <c r="F60" s="365"/>
      <c r="G60" s="365"/>
      <c r="H60" s="365" t="s">
        <v>143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143</v>
      </c>
      <c r="C61" s="365"/>
      <c r="D61" s="365"/>
      <c r="E61" s="365" t="s">
        <v>143</v>
      </c>
      <c r="F61" s="365"/>
      <c r="G61" s="365"/>
      <c r="H61" s="365" t="s">
        <v>143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28">
        <v>2</v>
      </c>
      <c r="Q63" s="417" t="s">
        <v>55</v>
      </c>
      <c r="R63" s="418"/>
      <c r="S63" s="418"/>
      <c r="T63" s="419"/>
      <c r="U63" s="128">
        <v>3</v>
      </c>
      <c r="V63" s="417" t="s">
        <v>56</v>
      </c>
      <c r="W63" s="418"/>
      <c r="X63" s="418"/>
      <c r="Y63" s="419"/>
      <c r="Z63" s="128">
        <v>4</v>
      </c>
      <c r="AA63" s="417" t="s">
        <v>57</v>
      </c>
      <c r="AB63" s="418"/>
      <c r="AC63" s="418"/>
      <c r="AD63" s="419"/>
      <c r="AE63" s="128">
        <v>5</v>
      </c>
      <c r="AF63" s="417" t="s">
        <v>58</v>
      </c>
      <c r="AG63" s="418"/>
      <c r="AH63" s="418"/>
      <c r="AI63" s="419"/>
      <c r="AJ63" s="128">
        <v>6</v>
      </c>
      <c r="AK63" s="417" t="s">
        <v>134</v>
      </c>
      <c r="AL63" s="418"/>
      <c r="AM63" s="418"/>
      <c r="AN63" s="419"/>
      <c r="AO63" s="128">
        <v>7</v>
      </c>
      <c r="AP63" s="417" t="s">
        <v>135</v>
      </c>
      <c r="AQ63" s="418"/>
      <c r="AR63" s="418"/>
      <c r="AS63" s="419"/>
      <c r="AT63" s="128">
        <v>8</v>
      </c>
      <c r="AU63" s="417" t="s">
        <v>61</v>
      </c>
      <c r="AV63" s="418"/>
      <c r="AW63" s="418"/>
      <c r="AX63" s="419"/>
      <c r="AY63" s="128">
        <v>9</v>
      </c>
      <c r="AZ63" s="417" t="s">
        <v>62</v>
      </c>
      <c r="BA63" s="418"/>
      <c r="BB63" s="418"/>
      <c r="BC63" s="421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74" t="s">
        <v>149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143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143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143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143</v>
      </c>
      <c r="C68" s="365"/>
      <c r="D68" s="365"/>
      <c r="E68" s="365" t="s">
        <v>143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143</v>
      </c>
      <c r="C69" s="365"/>
      <c r="D69" s="365"/>
      <c r="E69" s="365"/>
      <c r="F69" s="365"/>
      <c r="G69" s="365"/>
      <c r="H69" s="365" t="s">
        <v>143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143</v>
      </c>
      <c r="F70" s="365"/>
      <c r="G70" s="365"/>
      <c r="H70" s="365" t="s">
        <v>143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143</v>
      </c>
      <c r="C71" s="365"/>
      <c r="D71" s="365"/>
      <c r="E71" s="365" t="s">
        <v>143</v>
      </c>
      <c r="F71" s="365"/>
      <c r="G71" s="365"/>
      <c r="H71" s="365" t="s">
        <v>143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28">
        <v>2</v>
      </c>
      <c r="Q73" s="417" t="s">
        <v>55</v>
      </c>
      <c r="R73" s="418"/>
      <c r="S73" s="418"/>
      <c r="T73" s="419"/>
      <c r="U73" s="128">
        <v>3</v>
      </c>
      <c r="V73" s="417" t="s">
        <v>56</v>
      </c>
      <c r="W73" s="418"/>
      <c r="X73" s="418"/>
      <c r="Y73" s="419"/>
      <c r="Z73" s="128">
        <v>4</v>
      </c>
      <c r="AA73" s="417" t="s">
        <v>57</v>
      </c>
      <c r="AB73" s="418"/>
      <c r="AC73" s="418"/>
      <c r="AD73" s="419"/>
      <c r="AE73" s="128">
        <v>5</v>
      </c>
      <c r="AF73" s="417" t="s">
        <v>58</v>
      </c>
      <c r="AG73" s="418"/>
      <c r="AH73" s="418"/>
      <c r="AI73" s="419"/>
      <c r="AJ73" s="128">
        <v>6</v>
      </c>
      <c r="AK73" s="417" t="s">
        <v>134</v>
      </c>
      <c r="AL73" s="418"/>
      <c r="AM73" s="418"/>
      <c r="AN73" s="419"/>
      <c r="AO73" s="128">
        <v>7</v>
      </c>
      <c r="AP73" s="417" t="s">
        <v>135</v>
      </c>
      <c r="AQ73" s="418"/>
      <c r="AR73" s="418"/>
      <c r="AS73" s="419"/>
      <c r="AT73" s="128">
        <v>8</v>
      </c>
      <c r="AU73" s="417" t="s">
        <v>61</v>
      </c>
      <c r="AV73" s="418"/>
      <c r="AW73" s="418"/>
      <c r="AX73" s="419"/>
      <c r="AY73" s="128">
        <v>9</v>
      </c>
      <c r="AZ73" s="417" t="s">
        <v>62</v>
      </c>
      <c r="BA73" s="418"/>
      <c r="BB73" s="418"/>
      <c r="BC73" s="421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74" t="s">
        <v>150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143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143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143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143</v>
      </c>
      <c r="C78" s="365"/>
      <c r="D78" s="365"/>
      <c r="E78" s="365" t="s">
        <v>143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143</v>
      </c>
      <c r="C79" s="365"/>
      <c r="D79" s="365"/>
      <c r="E79" s="365"/>
      <c r="F79" s="365"/>
      <c r="G79" s="365"/>
      <c r="H79" s="365" t="s">
        <v>143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143</v>
      </c>
      <c r="F80" s="365"/>
      <c r="G80" s="365"/>
      <c r="H80" s="365" t="s">
        <v>143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143</v>
      </c>
      <c r="C81" s="365"/>
      <c r="D81" s="365"/>
      <c r="E81" s="365" t="s">
        <v>143</v>
      </c>
      <c r="F81" s="365"/>
      <c r="G81" s="365"/>
      <c r="H81" s="365" t="s">
        <v>143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28">
        <v>2</v>
      </c>
      <c r="Q84" s="417" t="s">
        <v>55</v>
      </c>
      <c r="R84" s="418"/>
      <c r="S84" s="418"/>
      <c r="T84" s="419"/>
      <c r="U84" s="128">
        <v>3</v>
      </c>
      <c r="V84" s="417" t="s">
        <v>56</v>
      </c>
      <c r="W84" s="418"/>
      <c r="X84" s="418"/>
      <c r="Y84" s="419"/>
      <c r="Z84" s="128">
        <v>4</v>
      </c>
      <c r="AA84" s="417" t="s">
        <v>57</v>
      </c>
      <c r="AB84" s="418"/>
      <c r="AC84" s="418"/>
      <c r="AD84" s="419"/>
      <c r="AE84" s="128">
        <v>5</v>
      </c>
      <c r="AF84" s="417" t="s">
        <v>58</v>
      </c>
      <c r="AG84" s="418"/>
      <c r="AH84" s="418"/>
      <c r="AI84" s="419"/>
      <c r="AJ84" s="128">
        <v>6</v>
      </c>
      <c r="AK84" s="417" t="s">
        <v>134</v>
      </c>
      <c r="AL84" s="418"/>
      <c r="AM84" s="418"/>
      <c r="AN84" s="419"/>
      <c r="AO84" s="128">
        <v>7</v>
      </c>
      <c r="AP84" s="417" t="s">
        <v>135</v>
      </c>
      <c r="AQ84" s="418"/>
      <c r="AR84" s="418"/>
      <c r="AS84" s="419"/>
      <c r="AT84" s="128">
        <v>8</v>
      </c>
      <c r="AU84" s="417" t="s">
        <v>61</v>
      </c>
      <c r="AV84" s="418"/>
      <c r="AW84" s="418"/>
      <c r="AX84" s="419"/>
      <c r="AY84" s="128">
        <v>9</v>
      </c>
      <c r="AZ84" s="417" t="s">
        <v>62</v>
      </c>
      <c r="BA84" s="418"/>
      <c r="BB84" s="418"/>
      <c r="BC84" s="421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15" t="s">
        <v>151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143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143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143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143</v>
      </c>
      <c r="C89" s="365"/>
      <c r="D89" s="365"/>
      <c r="E89" s="365" t="s">
        <v>143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143</v>
      </c>
      <c r="C90" s="365"/>
      <c r="D90" s="365"/>
      <c r="E90" s="365"/>
      <c r="F90" s="365"/>
      <c r="G90" s="365"/>
      <c r="H90" s="365" t="s">
        <v>143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143</v>
      </c>
      <c r="F91" s="365"/>
      <c r="G91" s="365"/>
      <c r="H91" s="365" t="s">
        <v>143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143</v>
      </c>
      <c r="C92" s="365"/>
      <c r="D92" s="365"/>
      <c r="E92" s="365" t="s">
        <v>143</v>
      </c>
      <c r="F92" s="365"/>
      <c r="G92" s="365"/>
      <c r="H92" s="365" t="s">
        <v>143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28">
        <v>2</v>
      </c>
      <c r="Q94" s="417" t="s">
        <v>55</v>
      </c>
      <c r="R94" s="418"/>
      <c r="S94" s="418"/>
      <c r="T94" s="419"/>
      <c r="U94" s="128">
        <v>3</v>
      </c>
      <c r="V94" s="417" t="s">
        <v>56</v>
      </c>
      <c r="W94" s="418"/>
      <c r="X94" s="418"/>
      <c r="Y94" s="419"/>
      <c r="Z94" s="128">
        <v>4</v>
      </c>
      <c r="AA94" s="417" t="s">
        <v>57</v>
      </c>
      <c r="AB94" s="418"/>
      <c r="AC94" s="418"/>
      <c r="AD94" s="419"/>
      <c r="AE94" s="128">
        <v>5</v>
      </c>
      <c r="AF94" s="417" t="s">
        <v>58</v>
      </c>
      <c r="AG94" s="418"/>
      <c r="AH94" s="418"/>
      <c r="AI94" s="419"/>
      <c r="AJ94" s="128">
        <v>6</v>
      </c>
      <c r="AK94" s="417" t="s">
        <v>134</v>
      </c>
      <c r="AL94" s="418"/>
      <c r="AM94" s="418"/>
      <c r="AN94" s="419"/>
      <c r="AO94" s="128">
        <v>7</v>
      </c>
      <c r="AP94" s="417" t="s">
        <v>135</v>
      </c>
      <c r="AQ94" s="418"/>
      <c r="AR94" s="418"/>
      <c r="AS94" s="419"/>
      <c r="AT94" s="128">
        <v>8</v>
      </c>
      <c r="AU94" s="417" t="s">
        <v>61</v>
      </c>
      <c r="AV94" s="418"/>
      <c r="AW94" s="418"/>
      <c r="AX94" s="419"/>
      <c r="AY94" s="128">
        <v>9</v>
      </c>
      <c r="AZ94" s="417" t="s">
        <v>62</v>
      </c>
      <c r="BA94" s="418"/>
      <c r="BB94" s="418"/>
      <c r="BC94" s="421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2" t="s">
        <v>152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143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143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143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143</v>
      </c>
      <c r="C99" s="365"/>
      <c r="D99" s="365"/>
      <c r="E99" s="365" t="s">
        <v>143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143</v>
      </c>
      <c r="C100" s="365"/>
      <c r="D100" s="365"/>
      <c r="E100" s="365"/>
      <c r="F100" s="365"/>
      <c r="G100" s="365"/>
      <c r="H100" s="365" t="s">
        <v>143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143</v>
      </c>
      <c r="F101" s="365"/>
      <c r="G101" s="365"/>
      <c r="H101" s="365" t="s">
        <v>143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143</v>
      </c>
      <c r="C102" s="365"/>
      <c r="D102" s="365"/>
      <c r="E102" s="365" t="s">
        <v>143</v>
      </c>
      <c r="F102" s="365"/>
      <c r="G102" s="365"/>
      <c r="H102" s="365" t="s">
        <v>143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28">
        <v>2</v>
      </c>
      <c r="Q104" s="417" t="s">
        <v>55</v>
      </c>
      <c r="R104" s="418"/>
      <c r="S104" s="418"/>
      <c r="T104" s="419"/>
      <c r="U104" s="128">
        <v>3</v>
      </c>
      <c r="V104" s="417" t="s">
        <v>56</v>
      </c>
      <c r="W104" s="418"/>
      <c r="X104" s="418"/>
      <c r="Y104" s="419"/>
      <c r="Z104" s="128">
        <v>4</v>
      </c>
      <c r="AA104" s="417" t="s">
        <v>57</v>
      </c>
      <c r="AB104" s="418"/>
      <c r="AC104" s="418"/>
      <c r="AD104" s="419"/>
      <c r="AE104" s="128">
        <v>5</v>
      </c>
      <c r="AF104" s="417" t="s">
        <v>58</v>
      </c>
      <c r="AG104" s="418"/>
      <c r="AH104" s="418"/>
      <c r="AI104" s="419"/>
      <c r="AJ104" s="128">
        <v>6</v>
      </c>
      <c r="AK104" s="417" t="s">
        <v>134</v>
      </c>
      <c r="AL104" s="418"/>
      <c r="AM104" s="418"/>
      <c r="AN104" s="419"/>
      <c r="AO104" s="128">
        <v>7</v>
      </c>
      <c r="AP104" s="417" t="s">
        <v>135</v>
      </c>
      <c r="AQ104" s="418"/>
      <c r="AR104" s="418"/>
      <c r="AS104" s="419"/>
      <c r="AT104" s="128">
        <v>8</v>
      </c>
      <c r="AU104" s="417" t="s">
        <v>61</v>
      </c>
      <c r="AV104" s="418"/>
      <c r="AW104" s="418"/>
      <c r="AX104" s="419"/>
      <c r="AY104" s="128">
        <v>9</v>
      </c>
      <c r="AZ104" s="417" t="s">
        <v>62</v>
      </c>
      <c r="BA104" s="418"/>
      <c r="BB104" s="418"/>
      <c r="BC104" s="421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153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143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143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143</v>
      </c>
      <c r="C109" s="423"/>
      <c r="D109" s="423"/>
      <c r="E109" s="423" t="s">
        <v>143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143</v>
      </c>
      <c r="C110" s="423"/>
      <c r="D110" s="423"/>
      <c r="E110" s="423"/>
      <c r="F110" s="423"/>
      <c r="G110" s="423"/>
      <c r="H110" s="423" t="s">
        <v>143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143</v>
      </c>
      <c r="F111" s="423"/>
      <c r="G111" s="423"/>
      <c r="H111" s="423" t="s">
        <v>143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143</v>
      </c>
      <c r="C112" s="423"/>
      <c r="D112" s="423"/>
      <c r="E112" s="423" t="s">
        <v>143</v>
      </c>
      <c r="F112" s="423"/>
      <c r="G112" s="423"/>
      <c r="H112" s="423" t="s">
        <v>143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28">
        <v>2</v>
      </c>
      <c r="Q114" s="417" t="s">
        <v>55</v>
      </c>
      <c r="R114" s="418"/>
      <c r="S114" s="418"/>
      <c r="T114" s="419"/>
      <c r="U114" s="128">
        <v>3</v>
      </c>
      <c r="V114" s="417" t="s">
        <v>56</v>
      </c>
      <c r="W114" s="418"/>
      <c r="X114" s="418"/>
      <c r="Y114" s="419"/>
      <c r="Z114" s="128">
        <v>4</v>
      </c>
      <c r="AA114" s="417" t="s">
        <v>57</v>
      </c>
      <c r="AB114" s="418"/>
      <c r="AC114" s="418"/>
      <c r="AD114" s="419"/>
      <c r="AE114" s="128">
        <v>5</v>
      </c>
      <c r="AF114" s="417" t="s">
        <v>58</v>
      </c>
      <c r="AG114" s="418"/>
      <c r="AH114" s="418"/>
      <c r="AI114" s="419"/>
      <c r="AJ114" s="128">
        <v>6</v>
      </c>
      <c r="AK114" s="417" t="s">
        <v>134</v>
      </c>
      <c r="AL114" s="418"/>
      <c r="AM114" s="418"/>
      <c r="AN114" s="419"/>
      <c r="AO114" s="128">
        <v>7</v>
      </c>
      <c r="AP114" s="417" t="s">
        <v>135</v>
      </c>
      <c r="AQ114" s="418"/>
      <c r="AR114" s="418"/>
      <c r="AS114" s="419"/>
      <c r="AT114" s="128">
        <v>8</v>
      </c>
      <c r="AU114" s="417" t="s">
        <v>61</v>
      </c>
      <c r="AV114" s="418"/>
      <c r="AW114" s="418"/>
      <c r="AX114" s="419"/>
      <c r="AY114" s="128">
        <v>9</v>
      </c>
      <c r="AZ114" s="417" t="s">
        <v>62</v>
      </c>
      <c r="BA114" s="418"/>
      <c r="BB114" s="418"/>
      <c r="BC114" s="421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154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143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143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143</v>
      </c>
      <c r="C119" s="423"/>
      <c r="D119" s="423"/>
      <c r="E119" s="423" t="s">
        <v>143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143</v>
      </c>
      <c r="C120" s="423"/>
      <c r="D120" s="423"/>
      <c r="E120" s="423"/>
      <c r="F120" s="423"/>
      <c r="G120" s="423"/>
      <c r="H120" s="423" t="s">
        <v>143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143</v>
      </c>
      <c r="F121" s="423"/>
      <c r="G121" s="423"/>
      <c r="H121" s="423" t="s">
        <v>143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143</v>
      </c>
      <c r="C122" s="423"/>
      <c r="D122" s="423"/>
      <c r="E122" s="423" t="s">
        <v>143</v>
      </c>
      <c r="F122" s="423"/>
      <c r="G122" s="423"/>
      <c r="H122" s="423" t="s">
        <v>143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9</v>
      </c>
      <c r="H4" s="147" t="s">
        <v>53</v>
      </c>
      <c r="K4" s="299">
        <f>COUNTIFS(ローデータ!B12:B1011,1,ローデータ!G12:G1011,$G$4)</f>
        <v>33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0</v>
      </c>
      <c r="K10" s="56">
        <f>SUM(B10:J10)</f>
        <v>33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33</v>
      </c>
      <c r="D16" s="56">
        <f>SUM(B16:C16)</f>
        <v>33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25</v>
      </c>
      <c r="C23" s="289"/>
      <c r="D23" s="288">
        <f>COUNTIFS(ローデータ!$B$12:$B$1011,1,ローデータ!$G$12:$G$1011,$G$4,ローデータ!$K$12:$K$1011,D21)</f>
        <v>3</v>
      </c>
      <c r="E23" s="289"/>
      <c r="F23" s="288">
        <f>COUNTIFS(ローデータ!$B$12:$B$1011,1,ローデータ!$G$12:$G$1011,$G$4,ローデータ!$K$12:$K$1011,F21)</f>
        <v>5</v>
      </c>
      <c r="G23" s="290"/>
      <c r="H23" s="289"/>
      <c r="I23" s="56">
        <f>SUM(B23:H23)</f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2</v>
      </c>
      <c r="K29" s="86">
        <f>SUMIFS(ローデータ!N12:N1011,ローデータ!$B$12:$B$1011,1,ローデータ!$G$12:$G$1011,$G$4,ローデータ!$K$12:$K$1011,$B$21)</f>
        <v>15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5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29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1</v>
      </c>
      <c r="C50" s="91">
        <f>SUMIFS(ローデータ!N12:N1011,ローデータ!$B$12:$B$1011,1,ローデータ!$G$12:$G$1011,$G$4,ローデータ!$K$12:$K$1011,$F$21)</f>
        <v>3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2</v>
      </c>
      <c r="I50" s="91">
        <f>SUMIFS(ローデータ!U12:U1011,ローデータ!$B$12:$B$1011,1,ローデータ!$G$12:$G$1011,$G$4,ローデータ!$K$12:$K$1011,$F$21)</f>
        <v>3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5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8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6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310" t="s">
        <v>50</v>
      </c>
      <c r="B68" s="311"/>
      <c r="C68" s="100">
        <f>SUM(C59:C67)</f>
        <v>33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33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0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1</v>
      </c>
      <c r="D76" s="289"/>
      <c r="E76" s="288">
        <f>COUNTIFS(ローデータ!$B$12:$B$1011,1,ローデータ!$G$12:$G$1011,$G$4,ローデータ!$H$12:$H$1011,$A$76,ローデータ!$K$12:$K$1011,E73)</f>
        <v>1</v>
      </c>
      <c r="F76" s="289"/>
      <c r="G76" s="288">
        <f>COUNTIFS(ローデータ!$B$12:$B$1011,1,ローデータ!$G$12:$G$1011,$G$4,ローデータ!$H$12:$H$1011,$A$76,ローデータ!$K$12:$K$1011,G73)</f>
        <v>0</v>
      </c>
      <c r="H76" s="290"/>
      <c r="I76" s="290"/>
      <c r="J76" s="104">
        <f t="shared" si="2"/>
        <v>2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5</v>
      </c>
      <c r="D77" s="289"/>
      <c r="E77" s="288">
        <f>COUNTIFS(ローデータ!$B$12:$B$1011,1,ローデータ!$G$12:$G$1011,$G$4,ローデータ!$H$12:$H$1011,$A$77,ローデータ!$K$12:$K$1011,E73)</f>
        <v>1</v>
      </c>
      <c r="F77" s="289"/>
      <c r="G77" s="288">
        <f>COUNTIFS(ローデータ!$B$12:$B$1011,1,ローデータ!$G$12:$G$1011,$G$4,ローデータ!$H$12:$H$1011,$A$77,ローデータ!$K$12:$K$1011,G73)</f>
        <v>2</v>
      </c>
      <c r="H77" s="290"/>
      <c r="I77" s="290"/>
      <c r="J77" s="104">
        <f t="shared" si="2"/>
        <v>8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5</v>
      </c>
      <c r="D78" s="289"/>
      <c r="E78" s="288">
        <f>COUNTIFS(ローデータ!$B$12:$B$1011,1,ローデータ!$G$12:$G$1011,$G$4,ローデータ!$H$12:$H$1011,$A$78,ローデータ!$K$12:$K$1011,E73)</f>
        <v>1</v>
      </c>
      <c r="F78" s="289"/>
      <c r="G78" s="288">
        <f>COUNTIFS(ローデータ!$B$12:$B$1011,1,ローデータ!$G$12:$G$1011,$G$4,ローデータ!$H$12:$H$1011,$A$78,ローデータ!$K$12:$K$1011,G73)</f>
        <v>1</v>
      </c>
      <c r="H78" s="290"/>
      <c r="I78" s="290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4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2</v>
      </c>
      <c r="H79" s="290"/>
      <c r="I79" s="290"/>
      <c r="J79" s="104">
        <f t="shared" si="2"/>
        <v>6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3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2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5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0</v>
      </c>
      <c r="H82" s="290"/>
      <c r="I82" s="290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0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0</v>
      </c>
      <c r="H83" s="330"/>
      <c r="I83" s="328"/>
      <c r="J83" s="105">
        <f t="shared" si="2"/>
        <v>0</v>
      </c>
    </row>
    <row r="84" spans="1:17" ht="14.1" customHeight="1" thickTop="1" x14ac:dyDescent="0.15">
      <c r="A84" s="310" t="s">
        <v>50</v>
      </c>
      <c r="B84" s="311"/>
      <c r="C84" s="331">
        <f>SUM(C75:D83)</f>
        <v>25</v>
      </c>
      <c r="D84" s="332"/>
      <c r="E84" s="331">
        <f>SUM(E75:F83)</f>
        <v>3</v>
      </c>
      <c r="F84" s="332"/>
      <c r="G84" s="333">
        <f>SUM(G75:I83)</f>
        <v>5</v>
      </c>
      <c r="H84" s="333"/>
      <c r="I84" s="331"/>
      <c r="J84" s="106">
        <f t="shared" si="2"/>
        <v>33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3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5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2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4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4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6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5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2</v>
      </c>
      <c r="M101" s="103">
        <f>SUM(M92:M100)</f>
        <v>15</v>
      </c>
      <c r="N101" s="103">
        <f>SUM(N92:N100)</f>
        <v>7</v>
      </c>
      <c r="O101" s="103">
        <f>SUM(O92:O100)</f>
        <v>5</v>
      </c>
      <c r="P101" s="103">
        <f>SUM(P92:P100)</f>
        <v>0</v>
      </c>
      <c r="Q101" s="103">
        <f t="shared" si="3"/>
        <v>29</v>
      </c>
    </row>
    <row r="102" spans="1:17" ht="14.1" customHeight="1" x14ac:dyDescent="0.15">
      <c r="A102" s="140" t="s">
        <v>50</v>
      </c>
      <c r="B102" s="141"/>
      <c r="C102" s="56">
        <f>SUM(C93:C101)</f>
        <v>23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1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3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3</v>
      </c>
      <c r="G118" s="78"/>
      <c r="H118" s="348" t="s">
        <v>50</v>
      </c>
      <c r="I118" s="349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1</v>
      </c>
      <c r="Q118" s="109">
        <f t="shared" si="5"/>
        <v>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2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48" t="s">
        <v>50</v>
      </c>
      <c r="B136" s="349"/>
      <c r="C136" s="109">
        <f>SUM(C127:C135)</f>
        <v>4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4</v>
      </c>
      <c r="J136" s="109">
        <f>SUM(J127:J135)</f>
        <v>1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3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5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1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1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1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2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2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5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65" t="s">
        <v>50</v>
      </c>
      <c r="B152" s="365"/>
      <c r="C152" s="56">
        <f>SUM(C143:C151)</f>
        <v>1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2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5</v>
      </c>
      <c r="N152" s="56">
        <f t="shared" si="15"/>
        <v>0</v>
      </c>
      <c r="O152" s="56">
        <f t="shared" si="15"/>
        <v>0</v>
      </c>
      <c r="P152" s="56">
        <f t="shared" si="13"/>
        <v>11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25</v>
      </c>
      <c r="G159" s="289"/>
      <c r="H159" s="288">
        <f>COUNTIFS(ローデータ!$B$12:$B$1011,1,ローデータ!$G$12:$G$1011,$G$4,ローデータ!$I$12:$I$1011,$C$14,ローデータ!$K$12:$K$1011,H157)</f>
        <v>3</v>
      </c>
      <c r="I159" s="289"/>
      <c r="J159" s="288">
        <f>COUNTIFS(ローデータ!$B$12:$B$1011,1,ローデータ!$G$12:$G$1011,$G$4,ローデータ!$I$12:$I$1011,$C$14,ローデータ!$K$12:$K$1011,J157)</f>
        <v>5</v>
      </c>
      <c r="K159" s="290"/>
      <c r="L159" s="289"/>
      <c r="M159" s="56">
        <f t="shared" ref="M159:M171" si="16">SUM(F159:L159)</f>
        <v>33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25</v>
      </c>
      <c r="G171" s="289"/>
      <c r="H171" s="288">
        <f>SUM(H159:I170)</f>
        <v>3</v>
      </c>
      <c r="I171" s="289"/>
      <c r="J171" s="288">
        <f>SUM(J159:L170)</f>
        <v>5</v>
      </c>
      <c r="K171" s="290"/>
      <c r="L171" s="289"/>
      <c r="M171" s="56">
        <f t="shared" si="16"/>
        <v>33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25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23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2</v>
      </c>
      <c r="G198" s="90">
        <f>SUMIFS(ローデータ!N12:N1011,ローデータ!$B$12:$B$1011,1,ローデータ!$G$12:$G$1011,$G$4,ローデータ!$I$12:$I$1011,$C$14,ローデータ!$K$12:$K$1011,$B$21)</f>
        <v>15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5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29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2</v>
      </c>
      <c r="G210" s="95">
        <f t="shared" ref="G210:I210" si="19">SUM(G198:G209)</f>
        <v>15</v>
      </c>
      <c r="H210" s="95">
        <f>SUM(H198:H209)</f>
        <v>7</v>
      </c>
      <c r="I210" s="95">
        <f t="shared" si="19"/>
        <v>5</v>
      </c>
      <c r="J210" s="95">
        <f>SUM(J198:J209)</f>
        <v>0</v>
      </c>
      <c r="K210" s="119">
        <f t="shared" si="18"/>
        <v>29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3</v>
      </c>
      <c r="G228" s="56">
        <f>SUM(G216:G227)</f>
        <v>0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4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1</v>
      </c>
      <c r="M246" s="56">
        <f t="shared" si="21"/>
        <v>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4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4</v>
      </c>
      <c r="M266" s="95">
        <f>SUM(M254:M265)</f>
        <v>1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4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2</v>
      </c>
      <c r="M272" s="95">
        <f>SUMIFS(ローデータ!$U$12:$U$1011,ローデータ!$B$12:$B$1011,1,ローデータ!$G$12:$G$1011,$G$4,ローデータ!$I$12:$I$1011,$C$14,ローデータ!$K$12:$K$1011,$F$21)</f>
        <v>3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5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11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1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4</v>
      </c>
      <c r="J284" s="56">
        <f t="shared" si="28"/>
        <v>0</v>
      </c>
      <c r="K284" s="96">
        <f t="shared" si="26"/>
        <v>6</v>
      </c>
      <c r="L284" s="95">
        <f>SUM(L272:L283)</f>
        <v>2</v>
      </c>
      <c r="M284" s="95">
        <f t="shared" ref="M284:R284" si="29">SUM(M272:M283)</f>
        <v>3</v>
      </c>
      <c r="N284" s="95">
        <f t="shared" si="29"/>
        <v>1</v>
      </c>
      <c r="O284" s="95">
        <f t="shared" si="29"/>
        <v>0</v>
      </c>
      <c r="P284" s="95">
        <f t="shared" si="29"/>
        <v>5</v>
      </c>
      <c r="Q284" s="95">
        <f t="shared" si="29"/>
        <v>0</v>
      </c>
      <c r="R284" s="95">
        <f t="shared" si="29"/>
        <v>0</v>
      </c>
      <c r="S284" s="56">
        <f t="shared" si="27"/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15" t="s">
        <v>87</v>
      </c>
      <c r="B3" s="365" t="s">
        <v>108</v>
      </c>
      <c r="C3" s="365"/>
      <c r="D3" s="365"/>
      <c r="E3" s="365" t="s">
        <v>109</v>
      </c>
      <c r="F3" s="365"/>
      <c r="G3" s="365"/>
      <c r="H3" s="365" t="s">
        <v>93</v>
      </c>
      <c r="I3" s="365"/>
      <c r="J3" s="365"/>
      <c r="K3" s="36">
        <v>1</v>
      </c>
      <c r="L3" s="417" t="s">
        <v>54</v>
      </c>
      <c r="M3" s="418"/>
      <c r="N3" s="418"/>
      <c r="O3" s="419"/>
      <c r="P3" s="151">
        <v>2</v>
      </c>
      <c r="Q3" s="417" t="s">
        <v>55</v>
      </c>
      <c r="R3" s="418"/>
      <c r="S3" s="418"/>
      <c r="T3" s="419"/>
      <c r="U3" s="151">
        <v>3</v>
      </c>
      <c r="V3" s="417" t="s">
        <v>56</v>
      </c>
      <c r="W3" s="418"/>
      <c r="X3" s="418"/>
      <c r="Y3" s="419"/>
      <c r="Z3" s="151">
        <v>4</v>
      </c>
      <c r="AA3" s="417" t="s">
        <v>57</v>
      </c>
      <c r="AB3" s="418"/>
      <c r="AC3" s="418"/>
      <c r="AD3" s="419"/>
      <c r="AE3" s="151">
        <v>5</v>
      </c>
      <c r="AF3" s="417" t="s">
        <v>58</v>
      </c>
      <c r="AG3" s="418"/>
      <c r="AH3" s="418"/>
      <c r="AI3" s="419"/>
      <c r="AJ3" s="151">
        <v>6</v>
      </c>
      <c r="AK3" s="417" t="s">
        <v>134</v>
      </c>
      <c r="AL3" s="418"/>
      <c r="AM3" s="418"/>
      <c r="AN3" s="419"/>
      <c r="AO3" s="151">
        <v>7</v>
      </c>
      <c r="AP3" s="417" t="s">
        <v>135</v>
      </c>
      <c r="AQ3" s="418"/>
      <c r="AR3" s="418"/>
      <c r="AS3" s="419"/>
      <c r="AT3" s="151">
        <v>8</v>
      </c>
      <c r="AU3" s="417" t="s">
        <v>61</v>
      </c>
      <c r="AV3" s="418"/>
      <c r="AW3" s="418"/>
      <c r="AX3" s="419"/>
      <c r="AY3" s="151">
        <v>9</v>
      </c>
      <c r="AZ3" s="417" t="s">
        <v>62</v>
      </c>
      <c r="BA3" s="418"/>
      <c r="BB3" s="418"/>
      <c r="BC3" s="421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15"/>
      <c r="B5" s="382" t="s">
        <v>29</v>
      </c>
      <c r="C5" s="382"/>
      <c r="D5" s="382"/>
      <c r="E5" s="382"/>
      <c r="F5" s="382"/>
      <c r="G5" s="382"/>
      <c r="H5" s="382"/>
      <c r="I5" s="382"/>
      <c r="J5" s="382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5"/>
      <c r="B6" s="365"/>
      <c r="C6" s="365"/>
      <c r="D6" s="365"/>
      <c r="E6" s="365" t="s">
        <v>29</v>
      </c>
      <c r="F6" s="365"/>
      <c r="G6" s="365"/>
      <c r="H6" s="365"/>
      <c r="I6" s="365"/>
      <c r="J6" s="365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5"/>
      <c r="B7" s="365"/>
      <c r="C7" s="365"/>
      <c r="D7" s="365"/>
      <c r="E7" s="365"/>
      <c r="F7" s="365"/>
      <c r="G7" s="365"/>
      <c r="H7" s="365" t="s">
        <v>29</v>
      </c>
      <c r="I7" s="365"/>
      <c r="J7" s="365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5"/>
      <c r="B8" s="365" t="s">
        <v>29</v>
      </c>
      <c r="C8" s="365"/>
      <c r="D8" s="365"/>
      <c r="E8" s="365" t="s">
        <v>29</v>
      </c>
      <c r="F8" s="365"/>
      <c r="G8" s="365"/>
      <c r="H8" s="365"/>
      <c r="I8" s="365"/>
      <c r="J8" s="365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5"/>
      <c r="B9" s="365" t="s">
        <v>29</v>
      </c>
      <c r="C9" s="365"/>
      <c r="D9" s="365"/>
      <c r="E9" s="365"/>
      <c r="F9" s="365"/>
      <c r="G9" s="365"/>
      <c r="H9" s="365" t="s">
        <v>29</v>
      </c>
      <c r="I9" s="365"/>
      <c r="J9" s="365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5"/>
      <c r="B10" s="365"/>
      <c r="C10" s="365"/>
      <c r="D10" s="365"/>
      <c r="E10" s="365" t="s">
        <v>29</v>
      </c>
      <c r="F10" s="365"/>
      <c r="G10" s="365"/>
      <c r="H10" s="365" t="s">
        <v>29</v>
      </c>
      <c r="I10" s="365"/>
      <c r="J10" s="365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5"/>
      <c r="B11" s="365" t="s">
        <v>29</v>
      </c>
      <c r="C11" s="365"/>
      <c r="D11" s="365"/>
      <c r="E11" s="365" t="s">
        <v>29</v>
      </c>
      <c r="F11" s="365"/>
      <c r="G11" s="365"/>
      <c r="H11" s="365" t="s">
        <v>29</v>
      </c>
      <c r="I11" s="365"/>
      <c r="J11" s="365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5" t="s">
        <v>108</v>
      </c>
      <c r="C13" s="365"/>
      <c r="D13" s="365"/>
      <c r="E13" s="365" t="s">
        <v>109</v>
      </c>
      <c r="F13" s="365"/>
      <c r="G13" s="365"/>
      <c r="H13" s="365" t="s">
        <v>93</v>
      </c>
      <c r="I13" s="365"/>
      <c r="J13" s="365"/>
      <c r="K13" s="36">
        <v>1</v>
      </c>
      <c r="L13" s="417" t="s">
        <v>54</v>
      </c>
      <c r="M13" s="418"/>
      <c r="N13" s="418"/>
      <c r="O13" s="419"/>
      <c r="P13" s="151">
        <v>2</v>
      </c>
      <c r="Q13" s="417" t="s">
        <v>55</v>
      </c>
      <c r="R13" s="418"/>
      <c r="S13" s="418"/>
      <c r="T13" s="419"/>
      <c r="U13" s="151">
        <v>3</v>
      </c>
      <c r="V13" s="417" t="s">
        <v>56</v>
      </c>
      <c r="W13" s="418"/>
      <c r="X13" s="418"/>
      <c r="Y13" s="419"/>
      <c r="Z13" s="151">
        <v>4</v>
      </c>
      <c r="AA13" s="417" t="s">
        <v>57</v>
      </c>
      <c r="AB13" s="418"/>
      <c r="AC13" s="418"/>
      <c r="AD13" s="419"/>
      <c r="AE13" s="151">
        <v>5</v>
      </c>
      <c r="AF13" s="417" t="s">
        <v>58</v>
      </c>
      <c r="AG13" s="418"/>
      <c r="AH13" s="418"/>
      <c r="AI13" s="419"/>
      <c r="AJ13" s="151">
        <v>6</v>
      </c>
      <c r="AK13" s="417" t="s">
        <v>134</v>
      </c>
      <c r="AL13" s="418"/>
      <c r="AM13" s="418"/>
      <c r="AN13" s="419"/>
      <c r="AO13" s="151">
        <v>7</v>
      </c>
      <c r="AP13" s="417" t="s">
        <v>135</v>
      </c>
      <c r="AQ13" s="418"/>
      <c r="AR13" s="418"/>
      <c r="AS13" s="419"/>
      <c r="AT13" s="151">
        <v>8</v>
      </c>
      <c r="AU13" s="417" t="s">
        <v>61</v>
      </c>
      <c r="AV13" s="418"/>
      <c r="AW13" s="418"/>
      <c r="AX13" s="419"/>
      <c r="AY13" s="151">
        <v>9</v>
      </c>
      <c r="AZ13" s="417" t="s">
        <v>62</v>
      </c>
      <c r="BA13" s="418"/>
      <c r="BB13" s="418"/>
      <c r="BC13" s="421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2" t="s">
        <v>118</v>
      </c>
      <c r="B14" s="416"/>
      <c r="C14" s="416"/>
      <c r="D14" s="416"/>
      <c r="E14" s="416"/>
      <c r="F14" s="416"/>
      <c r="G14" s="416"/>
      <c r="H14" s="416"/>
      <c r="I14" s="416"/>
      <c r="J14" s="416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2"/>
      <c r="B15" s="382" t="s">
        <v>29</v>
      </c>
      <c r="C15" s="382"/>
      <c r="D15" s="382"/>
      <c r="E15" s="382"/>
      <c r="F15" s="382"/>
      <c r="G15" s="382"/>
      <c r="H15" s="382"/>
      <c r="I15" s="382"/>
      <c r="J15" s="382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2"/>
      <c r="B16" s="365"/>
      <c r="C16" s="365"/>
      <c r="D16" s="365"/>
      <c r="E16" s="365" t="s">
        <v>29</v>
      </c>
      <c r="F16" s="365"/>
      <c r="G16" s="365"/>
      <c r="H16" s="365"/>
      <c r="I16" s="365"/>
      <c r="J16" s="365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2"/>
      <c r="B17" s="365"/>
      <c r="C17" s="365"/>
      <c r="D17" s="365"/>
      <c r="E17" s="365"/>
      <c r="F17" s="365"/>
      <c r="G17" s="365"/>
      <c r="H17" s="365" t="s">
        <v>29</v>
      </c>
      <c r="I17" s="365"/>
      <c r="J17" s="365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2"/>
      <c r="B18" s="365" t="s">
        <v>29</v>
      </c>
      <c r="C18" s="365"/>
      <c r="D18" s="365"/>
      <c r="E18" s="365" t="s">
        <v>29</v>
      </c>
      <c r="F18" s="365"/>
      <c r="G18" s="365"/>
      <c r="H18" s="365"/>
      <c r="I18" s="365"/>
      <c r="J18" s="365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2"/>
      <c r="B19" s="365" t="s">
        <v>29</v>
      </c>
      <c r="C19" s="365"/>
      <c r="D19" s="365"/>
      <c r="E19" s="365"/>
      <c r="F19" s="365"/>
      <c r="G19" s="365"/>
      <c r="H19" s="365" t="s">
        <v>29</v>
      </c>
      <c r="I19" s="365"/>
      <c r="J19" s="365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2"/>
      <c r="B20" s="365"/>
      <c r="C20" s="365"/>
      <c r="D20" s="365"/>
      <c r="E20" s="365" t="s">
        <v>29</v>
      </c>
      <c r="F20" s="365"/>
      <c r="G20" s="365"/>
      <c r="H20" s="365" t="s">
        <v>29</v>
      </c>
      <c r="I20" s="365"/>
      <c r="J20" s="365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2"/>
      <c r="B21" s="365" t="s">
        <v>29</v>
      </c>
      <c r="C21" s="365"/>
      <c r="D21" s="365"/>
      <c r="E21" s="365" t="s">
        <v>29</v>
      </c>
      <c r="F21" s="365"/>
      <c r="G21" s="365"/>
      <c r="H21" s="365" t="s">
        <v>29</v>
      </c>
      <c r="I21" s="365"/>
      <c r="J21" s="365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5" t="s">
        <v>108</v>
      </c>
      <c r="C23" s="365"/>
      <c r="D23" s="365"/>
      <c r="E23" s="365" t="s">
        <v>109</v>
      </c>
      <c r="F23" s="365"/>
      <c r="G23" s="365"/>
      <c r="H23" s="365" t="s">
        <v>93</v>
      </c>
      <c r="I23" s="365"/>
      <c r="J23" s="365"/>
      <c r="K23" s="36">
        <v>1</v>
      </c>
      <c r="L23" s="417" t="s">
        <v>54</v>
      </c>
      <c r="M23" s="418"/>
      <c r="N23" s="418"/>
      <c r="O23" s="419"/>
      <c r="P23" s="151">
        <v>2</v>
      </c>
      <c r="Q23" s="417" t="s">
        <v>55</v>
      </c>
      <c r="R23" s="418"/>
      <c r="S23" s="418"/>
      <c r="T23" s="419"/>
      <c r="U23" s="151">
        <v>3</v>
      </c>
      <c r="V23" s="417" t="s">
        <v>56</v>
      </c>
      <c r="W23" s="418"/>
      <c r="X23" s="418"/>
      <c r="Y23" s="419"/>
      <c r="Z23" s="151">
        <v>4</v>
      </c>
      <c r="AA23" s="417" t="s">
        <v>57</v>
      </c>
      <c r="AB23" s="418"/>
      <c r="AC23" s="418"/>
      <c r="AD23" s="419"/>
      <c r="AE23" s="151">
        <v>5</v>
      </c>
      <c r="AF23" s="417" t="s">
        <v>58</v>
      </c>
      <c r="AG23" s="418"/>
      <c r="AH23" s="418"/>
      <c r="AI23" s="419"/>
      <c r="AJ23" s="151">
        <v>6</v>
      </c>
      <c r="AK23" s="417" t="s">
        <v>134</v>
      </c>
      <c r="AL23" s="418"/>
      <c r="AM23" s="418"/>
      <c r="AN23" s="419"/>
      <c r="AO23" s="151">
        <v>7</v>
      </c>
      <c r="AP23" s="417" t="s">
        <v>135</v>
      </c>
      <c r="AQ23" s="418"/>
      <c r="AR23" s="418"/>
      <c r="AS23" s="419"/>
      <c r="AT23" s="151">
        <v>8</v>
      </c>
      <c r="AU23" s="417" t="s">
        <v>61</v>
      </c>
      <c r="AV23" s="418"/>
      <c r="AW23" s="418"/>
      <c r="AX23" s="419"/>
      <c r="AY23" s="151">
        <v>9</v>
      </c>
      <c r="AZ23" s="417" t="s">
        <v>62</v>
      </c>
      <c r="BA23" s="418"/>
      <c r="BB23" s="418"/>
      <c r="BC23" s="421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74" t="s">
        <v>116</v>
      </c>
      <c r="B24" s="416"/>
      <c r="C24" s="416"/>
      <c r="D24" s="416"/>
      <c r="E24" s="416"/>
      <c r="F24" s="416"/>
      <c r="G24" s="416"/>
      <c r="H24" s="416"/>
      <c r="I24" s="416"/>
      <c r="J24" s="416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75"/>
      <c r="B25" s="382" t="s">
        <v>29</v>
      </c>
      <c r="C25" s="382"/>
      <c r="D25" s="382"/>
      <c r="E25" s="382"/>
      <c r="F25" s="382"/>
      <c r="G25" s="382"/>
      <c r="H25" s="382"/>
      <c r="I25" s="382"/>
      <c r="J25" s="382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5"/>
      <c r="B26" s="365"/>
      <c r="C26" s="365"/>
      <c r="D26" s="365"/>
      <c r="E26" s="365" t="s">
        <v>29</v>
      </c>
      <c r="F26" s="365"/>
      <c r="G26" s="365"/>
      <c r="H26" s="365"/>
      <c r="I26" s="365"/>
      <c r="J26" s="365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5"/>
      <c r="B27" s="365"/>
      <c r="C27" s="365"/>
      <c r="D27" s="365"/>
      <c r="E27" s="365"/>
      <c r="F27" s="365"/>
      <c r="G27" s="365"/>
      <c r="H27" s="365" t="s">
        <v>29</v>
      </c>
      <c r="I27" s="365"/>
      <c r="J27" s="365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5"/>
      <c r="B28" s="365" t="s">
        <v>29</v>
      </c>
      <c r="C28" s="365"/>
      <c r="D28" s="365"/>
      <c r="E28" s="365" t="s">
        <v>29</v>
      </c>
      <c r="F28" s="365"/>
      <c r="G28" s="365"/>
      <c r="H28" s="365"/>
      <c r="I28" s="365"/>
      <c r="J28" s="365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5"/>
      <c r="B29" s="365" t="s">
        <v>29</v>
      </c>
      <c r="C29" s="365"/>
      <c r="D29" s="365"/>
      <c r="E29" s="365"/>
      <c r="F29" s="365"/>
      <c r="G29" s="365"/>
      <c r="H29" s="365" t="s">
        <v>29</v>
      </c>
      <c r="I29" s="365"/>
      <c r="J29" s="365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5"/>
      <c r="B30" s="365"/>
      <c r="C30" s="365"/>
      <c r="D30" s="365"/>
      <c r="E30" s="365" t="s">
        <v>29</v>
      </c>
      <c r="F30" s="365"/>
      <c r="G30" s="365"/>
      <c r="H30" s="365" t="s">
        <v>29</v>
      </c>
      <c r="I30" s="365"/>
      <c r="J30" s="365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6"/>
      <c r="B31" s="365" t="s">
        <v>29</v>
      </c>
      <c r="C31" s="365"/>
      <c r="D31" s="365"/>
      <c r="E31" s="365" t="s">
        <v>29</v>
      </c>
      <c r="F31" s="365"/>
      <c r="G31" s="365"/>
      <c r="H31" s="365" t="s">
        <v>29</v>
      </c>
      <c r="I31" s="365"/>
      <c r="J31" s="365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5" t="s">
        <v>108</v>
      </c>
      <c r="C33" s="365"/>
      <c r="D33" s="365"/>
      <c r="E33" s="365" t="s">
        <v>109</v>
      </c>
      <c r="F33" s="365"/>
      <c r="G33" s="365"/>
      <c r="H33" s="365" t="s">
        <v>93</v>
      </c>
      <c r="I33" s="365"/>
      <c r="J33" s="365"/>
      <c r="K33" s="36">
        <v>1</v>
      </c>
      <c r="L33" s="417" t="s">
        <v>54</v>
      </c>
      <c r="M33" s="418"/>
      <c r="N33" s="418"/>
      <c r="O33" s="419"/>
      <c r="P33" s="151">
        <v>2</v>
      </c>
      <c r="Q33" s="417" t="s">
        <v>55</v>
      </c>
      <c r="R33" s="418"/>
      <c r="S33" s="418"/>
      <c r="T33" s="419"/>
      <c r="U33" s="151">
        <v>3</v>
      </c>
      <c r="V33" s="417" t="s">
        <v>56</v>
      </c>
      <c r="W33" s="418"/>
      <c r="X33" s="418"/>
      <c r="Y33" s="419"/>
      <c r="Z33" s="151">
        <v>4</v>
      </c>
      <c r="AA33" s="417" t="s">
        <v>57</v>
      </c>
      <c r="AB33" s="418"/>
      <c r="AC33" s="418"/>
      <c r="AD33" s="419"/>
      <c r="AE33" s="151">
        <v>5</v>
      </c>
      <c r="AF33" s="417" t="s">
        <v>58</v>
      </c>
      <c r="AG33" s="418"/>
      <c r="AH33" s="418"/>
      <c r="AI33" s="419"/>
      <c r="AJ33" s="151">
        <v>6</v>
      </c>
      <c r="AK33" s="417" t="s">
        <v>134</v>
      </c>
      <c r="AL33" s="418"/>
      <c r="AM33" s="418"/>
      <c r="AN33" s="419"/>
      <c r="AO33" s="151">
        <v>7</v>
      </c>
      <c r="AP33" s="417" t="s">
        <v>135</v>
      </c>
      <c r="AQ33" s="418"/>
      <c r="AR33" s="418"/>
      <c r="AS33" s="419"/>
      <c r="AT33" s="151">
        <v>8</v>
      </c>
      <c r="AU33" s="417" t="s">
        <v>61</v>
      </c>
      <c r="AV33" s="418"/>
      <c r="AW33" s="418"/>
      <c r="AX33" s="419"/>
      <c r="AY33" s="151">
        <v>9</v>
      </c>
      <c r="AZ33" s="417" t="s">
        <v>62</v>
      </c>
      <c r="BA33" s="418"/>
      <c r="BB33" s="418"/>
      <c r="BC33" s="421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74" t="s">
        <v>117</v>
      </c>
      <c r="B34" s="416"/>
      <c r="C34" s="416"/>
      <c r="D34" s="416"/>
      <c r="E34" s="416"/>
      <c r="F34" s="416"/>
      <c r="G34" s="416"/>
      <c r="H34" s="416"/>
      <c r="I34" s="416"/>
      <c r="J34" s="416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75"/>
      <c r="B35" s="382" t="s">
        <v>29</v>
      </c>
      <c r="C35" s="382"/>
      <c r="D35" s="382"/>
      <c r="E35" s="382"/>
      <c r="F35" s="382"/>
      <c r="G35" s="382"/>
      <c r="H35" s="382"/>
      <c r="I35" s="382"/>
      <c r="J35" s="382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5"/>
      <c r="B36" s="365"/>
      <c r="C36" s="365"/>
      <c r="D36" s="365"/>
      <c r="E36" s="365" t="s">
        <v>29</v>
      </c>
      <c r="F36" s="365"/>
      <c r="G36" s="365"/>
      <c r="H36" s="365"/>
      <c r="I36" s="365"/>
      <c r="J36" s="365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5"/>
      <c r="B37" s="365"/>
      <c r="C37" s="365"/>
      <c r="D37" s="365"/>
      <c r="E37" s="365"/>
      <c r="F37" s="365"/>
      <c r="G37" s="365"/>
      <c r="H37" s="365" t="s">
        <v>29</v>
      </c>
      <c r="I37" s="365"/>
      <c r="J37" s="365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5"/>
      <c r="B38" s="365" t="s">
        <v>29</v>
      </c>
      <c r="C38" s="365"/>
      <c r="D38" s="365"/>
      <c r="E38" s="365" t="s">
        <v>29</v>
      </c>
      <c r="F38" s="365"/>
      <c r="G38" s="365"/>
      <c r="H38" s="365"/>
      <c r="I38" s="365"/>
      <c r="J38" s="365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5"/>
      <c r="B39" s="365" t="s">
        <v>29</v>
      </c>
      <c r="C39" s="365"/>
      <c r="D39" s="365"/>
      <c r="E39" s="365"/>
      <c r="F39" s="365"/>
      <c r="G39" s="365"/>
      <c r="H39" s="365" t="s">
        <v>29</v>
      </c>
      <c r="I39" s="365"/>
      <c r="J39" s="365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5"/>
      <c r="B40" s="365"/>
      <c r="C40" s="365"/>
      <c r="D40" s="365"/>
      <c r="E40" s="365" t="s">
        <v>29</v>
      </c>
      <c r="F40" s="365"/>
      <c r="G40" s="365"/>
      <c r="H40" s="365" t="s">
        <v>29</v>
      </c>
      <c r="I40" s="365"/>
      <c r="J40" s="365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6"/>
      <c r="B41" s="365" t="s">
        <v>29</v>
      </c>
      <c r="C41" s="365"/>
      <c r="D41" s="365"/>
      <c r="E41" s="365" t="s">
        <v>29</v>
      </c>
      <c r="F41" s="365"/>
      <c r="G41" s="365"/>
      <c r="H41" s="365" t="s">
        <v>29</v>
      </c>
      <c r="I41" s="365"/>
      <c r="J41" s="365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5" t="s">
        <v>108</v>
      </c>
      <c r="C43" s="365"/>
      <c r="D43" s="365"/>
      <c r="E43" s="365" t="s">
        <v>109</v>
      </c>
      <c r="F43" s="365"/>
      <c r="G43" s="365"/>
      <c r="H43" s="365" t="s">
        <v>93</v>
      </c>
      <c r="I43" s="365"/>
      <c r="J43" s="365"/>
      <c r="K43" s="36">
        <v>1</v>
      </c>
      <c r="L43" s="417" t="s">
        <v>54</v>
      </c>
      <c r="M43" s="418"/>
      <c r="N43" s="418"/>
      <c r="O43" s="419"/>
      <c r="P43" s="151">
        <v>2</v>
      </c>
      <c r="Q43" s="417" t="s">
        <v>55</v>
      </c>
      <c r="R43" s="418"/>
      <c r="S43" s="418"/>
      <c r="T43" s="419"/>
      <c r="U43" s="151">
        <v>3</v>
      </c>
      <c r="V43" s="417" t="s">
        <v>56</v>
      </c>
      <c r="W43" s="418"/>
      <c r="X43" s="418"/>
      <c r="Y43" s="419"/>
      <c r="Z43" s="151">
        <v>4</v>
      </c>
      <c r="AA43" s="417" t="s">
        <v>57</v>
      </c>
      <c r="AB43" s="418"/>
      <c r="AC43" s="418"/>
      <c r="AD43" s="419"/>
      <c r="AE43" s="151">
        <v>5</v>
      </c>
      <c r="AF43" s="417" t="s">
        <v>58</v>
      </c>
      <c r="AG43" s="418"/>
      <c r="AH43" s="418"/>
      <c r="AI43" s="419"/>
      <c r="AJ43" s="151">
        <v>6</v>
      </c>
      <c r="AK43" s="417" t="s">
        <v>134</v>
      </c>
      <c r="AL43" s="418"/>
      <c r="AM43" s="418"/>
      <c r="AN43" s="419"/>
      <c r="AO43" s="151">
        <v>7</v>
      </c>
      <c r="AP43" s="417" t="s">
        <v>135</v>
      </c>
      <c r="AQ43" s="418"/>
      <c r="AR43" s="418"/>
      <c r="AS43" s="419"/>
      <c r="AT43" s="151">
        <v>8</v>
      </c>
      <c r="AU43" s="417" t="s">
        <v>61</v>
      </c>
      <c r="AV43" s="418"/>
      <c r="AW43" s="418"/>
      <c r="AX43" s="419"/>
      <c r="AY43" s="151">
        <v>9</v>
      </c>
      <c r="AZ43" s="417" t="s">
        <v>62</v>
      </c>
      <c r="BA43" s="418"/>
      <c r="BB43" s="418"/>
      <c r="BC43" s="421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15" t="s">
        <v>110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15"/>
      <c r="B45" s="382" t="s">
        <v>29</v>
      </c>
      <c r="C45" s="382"/>
      <c r="D45" s="382"/>
      <c r="E45" s="382"/>
      <c r="F45" s="382"/>
      <c r="G45" s="382"/>
      <c r="H45" s="382"/>
      <c r="I45" s="382"/>
      <c r="J45" s="382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5"/>
      <c r="B46" s="365"/>
      <c r="C46" s="365"/>
      <c r="D46" s="365"/>
      <c r="E46" s="365" t="s">
        <v>29</v>
      </c>
      <c r="F46" s="365"/>
      <c r="G46" s="365"/>
      <c r="H46" s="365"/>
      <c r="I46" s="365"/>
      <c r="J46" s="365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5"/>
      <c r="B47" s="365"/>
      <c r="C47" s="365"/>
      <c r="D47" s="365"/>
      <c r="E47" s="365"/>
      <c r="F47" s="365"/>
      <c r="G47" s="365"/>
      <c r="H47" s="365" t="s">
        <v>29</v>
      </c>
      <c r="I47" s="365"/>
      <c r="J47" s="365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5"/>
      <c r="B48" s="365" t="s">
        <v>29</v>
      </c>
      <c r="C48" s="365"/>
      <c r="D48" s="365"/>
      <c r="E48" s="365" t="s">
        <v>29</v>
      </c>
      <c r="F48" s="365"/>
      <c r="G48" s="365"/>
      <c r="H48" s="365"/>
      <c r="I48" s="365"/>
      <c r="J48" s="365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5"/>
      <c r="B49" s="365" t="s">
        <v>29</v>
      </c>
      <c r="C49" s="365"/>
      <c r="D49" s="365"/>
      <c r="E49" s="365"/>
      <c r="F49" s="365"/>
      <c r="G49" s="365"/>
      <c r="H49" s="365" t="s">
        <v>29</v>
      </c>
      <c r="I49" s="365"/>
      <c r="J49" s="365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5"/>
      <c r="B50" s="365"/>
      <c r="C50" s="365"/>
      <c r="D50" s="365"/>
      <c r="E50" s="365" t="s">
        <v>29</v>
      </c>
      <c r="F50" s="365"/>
      <c r="G50" s="365"/>
      <c r="H50" s="365" t="s">
        <v>29</v>
      </c>
      <c r="I50" s="365"/>
      <c r="J50" s="365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5"/>
      <c r="B51" s="365" t="s">
        <v>29</v>
      </c>
      <c r="C51" s="365"/>
      <c r="D51" s="365"/>
      <c r="E51" s="365" t="s">
        <v>29</v>
      </c>
      <c r="F51" s="365"/>
      <c r="G51" s="365"/>
      <c r="H51" s="365" t="s">
        <v>29</v>
      </c>
      <c r="I51" s="365"/>
      <c r="J51" s="365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5" t="s">
        <v>108</v>
      </c>
      <c r="C53" s="365"/>
      <c r="D53" s="365"/>
      <c r="E53" s="365" t="s">
        <v>109</v>
      </c>
      <c r="F53" s="365"/>
      <c r="G53" s="365"/>
      <c r="H53" s="365" t="s">
        <v>93</v>
      </c>
      <c r="I53" s="365"/>
      <c r="J53" s="365"/>
      <c r="K53" s="36">
        <v>1</v>
      </c>
      <c r="L53" s="417" t="s">
        <v>54</v>
      </c>
      <c r="M53" s="418"/>
      <c r="N53" s="418"/>
      <c r="O53" s="419"/>
      <c r="P53" s="151">
        <v>2</v>
      </c>
      <c r="Q53" s="417" t="s">
        <v>55</v>
      </c>
      <c r="R53" s="418"/>
      <c r="S53" s="418"/>
      <c r="T53" s="419"/>
      <c r="U53" s="151">
        <v>3</v>
      </c>
      <c r="V53" s="417" t="s">
        <v>56</v>
      </c>
      <c r="W53" s="418"/>
      <c r="X53" s="418"/>
      <c r="Y53" s="419"/>
      <c r="Z53" s="151">
        <v>4</v>
      </c>
      <c r="AA53" s="417" t="s">
        <v>57</v>
      </c>
      <c r="AB53" s="418"/>
      <c r="AC53" s="418"/>
      <c r="AD53" s="419"/>
      <c r="AE53" s="151">
        <v>5</v>
      </c>
      <c r="AF53" s="417" t="s">
        <v>58</v>
      </c>
      <c r="AG53" s="418"/>
      <c r="AH53" s="418"/>
      <c r="AI53" s="419"/>
      <c r="AJ53" s="151">
        <v>6</v>
      </c>
      <c r="AK53" s="417" t="s">
        <v>134</v>
      </c>
      <c r="AL53" s="418"/>
      <c r="AM53" s="418"/>
      <c r="AN53" s="419"/>
      <c r="AO53" s="151">
        <v>7</v>
      </c>
      <c r="AP53" s="417" t="s">
        <v>135</v>
      </c>
      <c r="AQ53" s="418"/>
      <c r="AR53" s="418"/>
      <c r="AS53" s="419"/>
      <c r="AT53" s="151">
        <v>8</v>
      </c>
      <c r="AU53" s="417" t="s">
        <v>61</v>
      </c>
      <c r="AV53" s="418"/>
      <c r="AW53" s="418"/>
      <c r="AX53" s="419"/>
      <c r="AY53" s="151">
        <v>9</v>
      </c>
      <c r="AZ53" s="417" t="s">
        <v>62</v>
      </c>
      <c r="BA53" s="418"/>
      <c r="BB53" s="418"/>
      <c r="BC53" s="421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2" t="s">
        <v>119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2"/>
      <c r="B55" s="382" t="s">
        <v>29</v>
      </c>
      <c r="C55" s="382"/>
      <c r="D55" s="382"/>
      <c r="E55" s="382"/>
      <c r="F55" s="382"/>
      <c r="G55" s="382"/>
      <c r="H55" s="382"/>
      <c r="I55" s="382"/>
      <c r="J55" s="382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2"/>
      <c r="B56" s="365"/>
      <c r="C56" s="365"/>
      <c r="D56" s="365"/>
      <c r="E56" s="365" t="s">
        <v>29</v>
      </c>
      <c r="F56" s="365"/>
      <c r="G56" s="365"/>
      <c r="H56" s="365"/>
      <c r="I56" s="365"/>
      <c r="J56" s="365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2"/>
      <c r="B57" s="365"/>
      <c r="C57" s="365"/>
      <c r="D57" s="365"/>
      <c r="E57" s="365"/>
      <c r="F57" s="365"/>
      <c r="G57" s="365"/>
      <c r="H57" s="365" t="s">
        <v>29</v>
      </c>
      <c r="I57" s="365"/>
      <c r="J57" s="365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2"/>
      <c r="B58" s="365" t="s">
        <v>29</v>
      </c>
      <c r="C58" s="365"/>
      <c r="D58" s="365"/>
      <c r="E58" s="365" t="s">
        <v>29</v>
      </c>
      <c r="F58" s="365"/>
      <c r="G58" s="365"/>
      <c r="H58" s="365"/>
      <c r="I58" s="365"/>
      <c r="J58" s="365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2"/>
      <c r="B59" s="365" t="s">
        <v>29</v>
      </c>
      <c r="C59" s="365"/>
      <c r="D59" s="365"/>
      <c r="E59" s="365"/>
      <c r="F59" s="365"/>
      <c r="G59" s="365"/>
      <c r="H59" s="365" t="s">
        <v>29</v>
      </c>
      <c r="I59" s="365"/>
      <c r="J59" s="365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2"/>
      <c r="B60" s="365"/>
      <c r="C60" s="365"/>
      <c r="D60" s="365"/>
      <c r="E60" s="365" t="s">
        <v>29</v>
      </c>
      <c r="F60" s="365"/>
      <c r="G60" s="365"/>
      <c r="H60" s="365" t="s">
        <v>29</v>
      </c>
      <c r="I60" s="365"/>
      <c r="J60" s="365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2"/>
      <c r="B61" s="365" t="s">
        <v>29</v>
      </c>
      <c r="C61" s="365"/>
      <c r="D61" s="365"/>
      <c r="E61" s="365" t="s">
        <v>29</v>
      </c>
      <c r="F61" s="365"/>
      <c r="G61" s="365"/>
      <c r="H61" s="365" t="s">
        <v>29</v>
      </c>
      <c r="I61" s="365"/>
      <c r="J61" s="365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5" t="s">
        <v>108</v>
      </c>
      <c r="C63" s="365"/>
      <c r="D63" s="365"/>
      <c r="E63" s="365" t="s">
        <v>109</v>
      </c>
      <c r="F63" s="365"/>
      <c r="G63" s="365"/>
      <c r="H63" s="365" t="s">
        <v>93</v>
      </c>
      <c r="I63" s="365"/>
      <c r="J63" s="365"/>
      <c r="K63" s="36">
        <v>1</v>
      </c>
      <c r="L63" s="417" t="s">
        <v>54</v>
      </c>
      <c r="M63" s="418"/>
      <c r="N63" s="418"/>
      <c r="O63" s="419"/>
      <c r="P63" s="151">
        <v>2</v>
      </c>
      <c r="Q63" s="417" t="s">
        <v>55</v>
      </c>
      <c r="R63" s="418"/>
      <c r="S63" s="418"/>
      <c r="T63" s="419"/>
      <c r="U63" s="151">
        <v>3</v>
      </c>
      <c r="V63" s="417" t="s">
        <v>56</v>
      </c>
      <c r="W63" s="418"/>
      <c r="X63" s="418"/>
      <c r="Y63" s="419"/>
      <c r="Z63" s="151">
        <v>4</v>
      </c>
      <c r="AA63" s="417" t="s">
        <v>57</v>
      </c>
      <c r="AB63" s="418"/>
      <c r="AC63" s="418"/>
      <c r="AD63" s="419"/>
      <c r="AE63" s="151">
        <v>5</v>
      </c>
      <c r="AF63" s="417" t="s">
        <v>58</v>
      </c>
      <c r="AG63" s="418"/>
      <c r="AH63" s="418"/>
      <c r="AI63" s="419"/>
      <c r="AJ63" s="151">
        <v>6</v>
      </c>
      <c r="AK63" s="417" t="s">
        <v>134</v>
      </c>
      <c r="AL63" s="418"/>
      <c r="AM63" s="418"/>
      <c r="AN63" s="419"/>
      <c r="AO63" s="151">
        <v>7</v>
      </c>
      <c r="AP63" s="417" t="s">
        <v>135</v>
      </c>
      <c r="AQ63" s="418"/>
      <c r="AR63" s="418"/>
      <c r="AS63" s="419"/>
      <c r="AT63" s="151">
        <v>8</v>
      </c>
      <c r="AU63" s="417" t="s">
        <v>61</v>
      </c>
      <c r="AV63" s="418"/>
      <c r="AW63" s="418"/>
      <c r="AX63" s="419"/>
      <c r="AY63" s="151">
        <v>9</v>
      </c>
      <c r="AZ63" s="417" t="s">
        <v>62</v>
      </c>
      <c r="BA63" s="418"/>
      <c r="BB63" s="418"/>
      <c r="BC63" s="421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74" t="s">
        <v>120</v>
      </c>
      <c r="B64" s="416"/>
      <c r="C64" s="416"/>
      <c r="D64" s="416"/>
      <c r="E64" s="416"/>
      <c r="F64" s="416"/>
      <c r="G64" s="416"/>
      <c r="H64" s="416"/>
      <c r="I64" s="416"/>
      <c r="J64" s="416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75"/>
      <c r="B65" s="382" t="s">
        <v>29</v>
      </c>
      <c r="C65" s="382"/>
      <c r="D65" s="382"/>
      <c r="E65" s="382"/>
      <c r="F65" s="382"/>
      <c r="G65" s="382"/>
      <c r="H65" s="382"/>
      <c r="I65" s="382"/>
      <c r="J65" s="382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5"/>
      <c r="B66" s="365"/>
      <c r="C66" s="365"/>
      <c r="D66" s="365"/>
      <c r="E66" s="365" t="s">
        <v>29</v>
      </c>
      <c r="F66" s="365"/>
      <c r="G66" s="365"/>
      <c r="H66" s="365"/>
      <c r="I66" s="365"/>
      <c r="J66" s="365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5"/>
      <c r="B67" s="365"/>
      <c r="C67" s="365"/>
      <c r="D67" s="365"/>
      <c r="E67" s="365"/>
      <c r="F67" s="365"/>
      <c r="G67" s="365"/>
      <c r="H67" s="365" t="s">
        <v>29</v>
      </c>
      <c r="I67" s="365"/>
      <c r="J67" s="365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5"/>
      <c r="B68" s="365" t="s">
        <v>29</v>
      </c>
      <c r="C68" s="365"/>
      <c r="D68" s="365"/>
      <c r="E68" s="365" t="s">
        <v>29</v>
      </c>
      <c r="F68" s="365"/>
      <c r="G68" s="365"/>
      <c r="H68" s="365"/>
      <c r="I68" s="365"/>
      <c r="J68" s="365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5"/>
      <c r="B69" s="365" t="s">
        <v>29</v>
      </c>
      <c r="C69" s="365"/>
      <c r="D69" s="365"/>
      <c r="E69" s="365"/>
      <c r="F69" s="365"/>
      <c r="G69" s="365"/>
      <c r="H69" s="365" t="s">
        <v>29</v>
      </c>
      <c r="I69" s="365"/>
      <c r="J69" s="365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5"/>
      <c r="B70" s="365"/>
      <c r="C70" s="365"/>
      <c r="D70" s="365"/>
      <c r="E70" s="365" t="s">
        <v>29</v>
      </c>
      <c r="F70" s="365"/>
      <c r="G70" s="365"/>
      <c r="H70" s="365" t="s">
        <v>29</v>
      </c>
      <c r="I70" s="365"/>
      <c r="J70" s="365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6"/>
      <c r="B71" s="365" t="s">
        <v>29</v>
      </c>
      <c r="C71" s="365"/>
      <c r="D71" s="365"/>
      <c r="E71" s="365" t="s">
        <v>29</v>
      </c>
      <c r="F71" s="365"/>
      <c r="G71" s="365"/>
      <c r="H71" s="365" t="s">
        <v>29</v>
      </c>
      <c r="I71" s="365"/>
      <c r="J71" s="365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5" t="s">
        <v>108</v>
      </c>
      <c r="C73" s="365"/>
      <c r="D73" s="365"/>
      <c r="E73" s="365" t="s">
        <v>109</v>
      </c>
      <c r="F73" s="365"/>
      <c r="G73" s="365"/>
      <c r="H73" s="365" t="s">
        <v>93</v>
      </c>
      <c r="I73" s="365"/>
      <c r="J73" s="365"/>
      <c r="K73" s="36">
        <v>1</v>
      </c>
      <c r="L73" s="417" t="s">
        <v>54</v>
      </c>
      <c r="M73" s="418"/>
      <c r="N73" s="418"/>
      <c r="O73" s="419"/>
      <c r="P73" s="151">
        <v>2</v>
      </c>
      <c r="Q73" s="417" t="s">
        <v>55</v>
      </c>
      <c r="R73" s="418"/>
      <c r="S73" s="418"/>
      <c r="T73" s="419"/>
      <c r="U73" s="151">
        <v>3</v>
      </c>
      <c r="V73" s="417" t="s">
        <v>56</v>
      </c>
      <c r="W73" s="418"/>
      <c r="X73" s="418"/>
      <c r="Y73" s="419"/>
      <c r="Z73" s="151">
        <v>4</v>
      </c>
      <c r="AA73" s="417" t="s">
        <v>57</v>
      </c>
      <c r="AB73" s="418"/>
      <c r="AC73" s="418"/>
      <c r="AD73" s="419"/>
      <c r="AE73" s="151">
        <v>5</v>
      </c>
      <c r="AF73" s="417" t="s">
        <v>58</v>
      </c>
      <c r="AG73" s="418"/>
      <c r="AH73" s="418"/>
      <c r="AI73" s="419"/>
      <c r="AJ73" s="151">
        <v>6</v>
      </c>
      <c r="AK73" s="417" t="s">
        <v>134</v>
      </c>
      <c r="AL73" s="418"/>
      <c r="AM73" s="418"/>
      <c r="AN73" s="419"/>
      <c r="AO73" s="151">
        <v>7</v>
      </c>
      <c r="AP73" s="417" t="s">
        <v>135</v>
      </c>
      <c r="AQ73" s="418"/>
      <c r="AR73" s="418"/>
      <c r="AS73" s="419"/>
      <c r="AT73" s="151">
        <v>8</v>
      </c>
      <c r="AU73" s="417" t="s">
        <v>61</v>
      </c>
      <c r="AV73" s="418"/>
      <c r="AW73" s="418"/>
      <c r="AX73" s="419"/>
      <c r="AY73" s="151">
        <v>9</v>
      </c>
      <c r="AZ73" s="417" t="s">
        <v>62</v>
      </c>
      <c r="BA73" s="418"/>
      <c r="BB73" s="418"/>
      <c r="BC73" s="421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74" t="s">
        <v>121</v>
      </c>
      <c r="B74" s="416"/>
      <c r="C74" s="416"/>
      <c r="D74" s="416"/>
      <c r="E74" s="416"/>
      <c r="F74" s="416"/>
      <c r="G74" s="416"/>
      <c r="H74" s="416"/>
      <c r="I74" s="416"/>
      <c r="J74" s="416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75"/>
      <c r="B75" s="382" t="s">
        <v>29</v>
      </c>
      <c r="C75" s="382"/>
      <c r="D75" s="382"/>
      <c r="E75" s="382"/>
      <c r="F75" s="382"/>
      <c r="G75" s="382"/>
      <c r="H75" s="382"/>
      <c r="I75" s="382"/>
      <c r="J75" s="382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5"/>
      <c r="B76" s="365"/>
      <c r="C76" s="365"/>
      <c r="D76" s="365"/>
      <c r="E76" s="365" t="s">
        <v>29</v>
      </c>
      <c r="F76" s="365"/>
      <c r="G76" s="365"/>
      <c r="H76" s="365"/>
      <c r="I76" s="365"/>
      <c r="J76" s="365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5"/>
      <c r="B77" s="365"/>
      <c r="C77" s="365"/>
      <c r="D77" s="365"/>
      <c r="E77" s="365"/>
      <c r="F77" s="365"/>
      <c r="G77" s="365"/>
      <c r="H77" s="365" t="s">
        <v>29</v>
      </c>
      <c r="I77" s="365"/>
      <c r="J77" s="365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5"/>
      <c r="B78" s="365" t="s">
        <v>29</v>
      </c>
      <c r="C78" s="365"/>
      <c r="D78" s="365"/>
      <c r="E78" s="365" t="s">
        <v>29</v>
      </c>
      <c r="F78" s="365"/>
      <c r="G78" s="365"/>
      <c r="H78" s="365"/>
      <c r="I78" s="365"/>
      <c r="J78" s="365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5"/>
      <c r="B79" s="365" t="s">
        <v>29</v>
      </c>
      <c r="C79" s="365"/>
      <c r="D79" s="365"/>
      <c r="E79" s="365"/>
      <c r="F79" s="365"/>
      <c r="G79" s="365"/>
      <c r="H79" s="365" t="s">
        <v>29</v>
      </c>
      <c r="I79" s="365"/>
      <c r="J79" s="365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5"/>
      <c r="B80" s="365"/>
      <c r="C80" s="365"/>
      <c r="D80" s="365"/>
      <c r="E80" s="365" t="s">
        <v>29</v>
      </c>
      <c r="F80" s="365"/>
      <c r="G80" s="365"/>
      <c r="H80" s="365" t="s">
        <v>29</v>
      </c>
      <c r="I80" s="365"/>
      <c r="J80" s="365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6"/>
      <c r="B81" s="365" t="s">
        <v>29</v>
      </c>
      <c r="C81" s="365"/>
      <c r="D81" s="365"/>
      <c r="E81" s="365" t="s">
        <v>29</v>
      </c>
      <c r="F81" s="365"/>
      <c r="G81" s="365"/>
      <c r="H81" s="365" t="s">
        <v>29</v>
      </c>
      <c r="I81" s="365"/>
      <c r="J81" s="365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5" t="s">
        <v>108</v>
      </c>
      <c r="C84" s="365"/>
      <c r="D84" s="365"/>
      <c r="E84" s="365" t="s">
        <v>109</v>
      </c>
      <c r="F84" s="365"/>
      <c r="G84" s="365"/>
      <c r="H84" s="365" t="s">
        <v>93</v>
      </c>
      <c r="I84" s="365"/>
      <c r="J84" s="365"/>
      <c r="K84" s="36">
        <v>1</v>
      </c>
      <c r="L84" s="417" t="s">
        <v>54</v>
      </c>
      <c r="M84" s="418"/>
      <c r="N84" s="418"/>
      <c r="O84" s="419"/>
      <c r="P84" s="151">
        <v>2</v>
      </c>
      <c r="Q84" s="417" t="s">
        <v>55</v>
      </c>
      <c r="R84" s="418"/>
      <c r="S84" s="418"/>
      <c r="T84" s="419"/>
      <c r="U84" s="151">
        <v>3</v>
      </c>
      <c r="V84" s="417" t="s">
        <v>56</v>
      </c>
      <c r="W84" s="418"/>
      <c r="X84" s="418"/>
      <c r="Y84" s="419"/>
      <c r="Z84" s="151">
        <v>4</v>
      </c>
      <c r="AA84" s="417" t="s">
        <v>57</v>
      </c>
      <c r="AB84" s="418"/>
      <c r="AC84" s="418"/>
      <c r="AD84" s="419"/>
      <c r="AE84" s="151">
        <v>5</v>
      </c>
      <c r="AF84" s="417" t="s">
        <v>58</v>
      </c>
      <c r="AG84" s="418"/>
      <c r="AH84" s="418"/>
      <c r="AI84" s="419"/>
      <c r="AJ84" s="151">
        <v>6</v>
      </c>
      <c r="AK84" s="417" t="s">
        <v>134</v>
      </c>
      <c r="AL84" s="418"/>
      <c r="AM84" s="418"/>
      <c r="AN84" s="419"/>
      <c r="AO84" s="151">
        <v>7</v>
      </c>
      <c r="AP84" s="417" t="s">
        <v>135</v>
      </c>
      <c r="AQ84" s="418"/>
      <c r="AR84" s="418"/>
      <c r="AS84" s="419"/>
      <c r="AT84" s="151">
        <v>8</v>
      </c>
      <c r="AU84" s="417" t="s">
        <v>61</v>
      </c>
      <c r="AV84" s="418"/>
      <c r="AW84" s="418"/>
      <c r="AX84" s="419"/>
      <c r="AY84" s="151">
        <v>9</v>
      </c>
      <c r="AZ84" s="417" t="s">
        <v>62</v>
      </c>
      <c r="BA84" s="418"/>
      <c r="BB84" s="418"/>
      <c r="BC84" s="421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15" t="s">
        <v>122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15"/>
      <c r="B86" s="382" t="s">
        <v>29</v>
      </c>
      <c r="C86" s="382"/>
      <c r="D86" s="382"/>
      <c r="E86" s="382"/>
      <c r="F86" s="382"/>
      <c r="G86" s="382"/>
      <c r="H86" s="382"/>
      <c r="I86" s="382"/>
      <c r="J86" s="382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5"/>
      <c r="B87" s="365"/>
      <c r="C87" s="365"/>
      <c r="D87" s="365"/>
      <c r="E87" s="365" t="s">
        <v>29</v>
      </c>
      <c r="F87" s="365"/>
      <c r="G87" s="365"/>
      <c r="H87" s="365"/>
      <c r="I87" s="365"/>
      <c r="J87" s="365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5"/>
      <c r="B88" s="365"/>
      <c r="C88" s="365"/>
      <c r="D88" s="365"/>
      <c r="E88" s="365"/>
      <c r="F88" s="365"/>
      <c r="G88" s="365"/>
      <c r="H88" s="365" t="s">
        <v>29</v>
      </c>
      <c r="I88" s="365"/>
      <c r="J88" s="365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5"/>
      <c r="B89" s="365" t="s">
        <v>29</v>
      </c>
      <c r="C89" s="365"/>
      <c r="D89" s="365"/>
      <c r="E89" s="365" t="s">
        <v>29</v>
      </c>
      <c r="F89" s="365"/>
      <c r="G89" s="365"/>
      <c r="H89" s="365"/>
      <c r="I89" s="365"/>
      <c r="J89" s="365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5"/>
      <c r="B90" s="365" t="s">
        <v>29</v>
      </c>
      <c r="C90" s="365"/>
      <c r="D90" s="365"/>
      <c r="E90" s="365"/>
      <c r="F90" s="365"/>
      <c r="G90" s="365"/>
      <c r="H90" s="365" t="s">
        <v>29</v>
      </c>
      <c r="I90" s="365"/>
      <c r="J90" s="365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5"/>
      <c r="B91" s="365"/>
      <c r="C91" s="365"/>
      <c r="D91" s="365"/>
      <c r="E91" s="365" t="s">
        <v>29</v>
      </c>
      <c r="F91" s="365"/>
      <c r="G91" s="365"/>
      <c r="H91" s="365" t="s">
        <v>29</v>
      </c>
      <c r="I91" s="365"/>
      <c r="J91" s="365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5"/>
      <c r="B92" s="365" t="s">
        <v>29</v>
      </c>
      <c r="C92" s="365"/>
      <c r="D92" s="365"/>
      <c r="E92" s="365" t="s">
        <v>29</v>
      </c>
      <c r="F92" s="365"/>
      <c r="G92" s="365"/>
      <c r="H92" s="365" t="s">
        <v>29</v>
      </c>
      <c r="I92" s="365"/>
      <c r="J92" s="365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5" t="s">
        <v>108</v>
      </c>
      <c r="C94" s="365"/>
      <c r="D94" s="365"/>
      <c r="E94" s="365" t="s">
        <v>109</v>
      </c>
      <c r="F94" s="365"/>
      <c r="G94" s="365"/>
      <c r="H94" s="365" t="s">
        <v>93</v>
      </c>
      <c r="I94" s="365"/>
      <c r="J94" s="365"/>
      <c r="K94" s="36">
        <v>1</v>
      </c>
      <c r="L94" s="417" t="s">
        <v>54</v>
      </c>
      <c r="M94" s="418"/>
      <c r="N94" s="418"/>
      <c r="O94" s="419"/>
      <c r="P94" s="151">
        <v>2</v>
      </c>
      <c r="Q94" s="417" t="s">
        <v>55</v>
      </c>
      <c r="R94" s="418"/>
      <c r="S94" s="418"/>
      <c r="T94" s="419"/>
      <c r="U94" s="151">
        <v>3</v>
      </c>
      <c r="V94" s="417" t="s">
        <v>56</v>
      </c>
      <c r="W94" s="418"/>
      <c r="X94" s="418"/>
      <c r="Y94" s="419"/>
      <c r="Z94" s="151">
        <v>4</v>
      </c>
      <c r="AA94" s="417" t="s">
        <v>57</v>
      </c>
      <c r="AB94" s="418"/>
      <c r="AC94" s="418"/>
      <c r="AD94" s="419"/>
      <c r="AE94" s="151">
        <v>5</v>
      </c>
      <c r="AF94" s="417" t="s">
        <v>58</v>
      </c>
      <c r="AG94" s="418"/>
      <c r="AH94" s="418"/>
      <c r="AI94" s="419"/>
      <c r="AJ94" s="151">
        <v>6</v>
      </c>
      <c r="AK94" s="417" t="s">
        <v>134</v>
      </c>
      <c r="AL94" s="418"/>
      <c r="AM94" s="418"/>
      <c r="AN94" s="419"/>
      <c r="AO94" s="151">
        <v>7</v>
      </c>
      <c r="AP94" s="417" t="s">
        <v>135</v>
      </c>
      <c r="AQ94" s="418"/>
      <c r="AR94" s="418"/>
      <c r="AS94" s="419"/>
      <c r="AT94" s="151">
        <v>8</v>
      </c>
      <c r="AU94" s="417" t="s">
        <v>61</v>
      </c>
      <c r="AV94" s="418"/>
      <c r="AW94" s="418"/>
      <c r="AX94" s="419"/>
      <c r="AY94" s="151">
        <v>9</v>
      </c>
      <c r="AZ94" s="417" t="s">
        <v>62</v>
      </c>
      <c r="BA94" s="418"/>
      <c r="BB94" s="418"/>
      <c r="BC94" s="421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2" t="s">
        <v>123</v>
      </c>
      <c r="B95" s="416"/>
      <c r="C95" s="416"/>
      <c r="D95" s="416"/>
      <c r="E95" s="416"/>
      <c r="F95" s="416"/>
      <c r="G95" s="416"/>
      <c r="H95" s="416"/>
      <c r="I95" s="416"/>
      <c r="J95" s="416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2"/>
      <c r="B96" s="382" t="s">
        <v>29</v>
      </c>
      <c r="C96" s="382"/>
      <c r="D96" s="382"/>
      <c r="E96" s="382"/>
      <c r="F96" s="382"/>
      <c r="G96" s="382"/>
      <c r="H96" s="382"/>
      <c r="I96" s="382"/>
      <c r="J96" s="382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2"/>
      <c r="B97" s="365"/>
      <c r="C97" s="365"/>
      <c r="D97" s="365"/>
      <c r="E97" s="365" t="s">
        <v>29</v>
      </c>
      <c r="F97" s="365"/>
      <c r="G97" s="365"/>
      <c r="H97" s="365"/>
      <c r="I97" s="365"/>
      <c r="J97" s="365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2"/>
      <c r="B98" s="365"/>
      <c r="C98" s="365"/>
      <c r="D98" s="365"/>
      <c r="E98" s="365"/>
      <c r="F98" s="365"/>
      <c r="G98" s="365"/>
      <c r="H98" s="365" t="s">
        <v>29</v>
      </c>
      <c r="I98" s="365"/>
      <c r="J98" s="365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2"/>
      <c r="B99" s="365" t="s">
        <v>29</v>
      </c>
      <c r="C99" s="365"/>
      <c r="D99" s="365"/>
      <c r="E99" s="365" t="s">
        <v>29</v>
      </c>
      <c r="F99" s="365"/>
      <c r="G99" s="365"/>
      <c r="H99" s="365"/>
      <c r="I99" s="365"/>
      <c r="J99" s="365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2"/>
      <c r="B100" s="365" t="s">
        <v>29</v>
      </c>
      <c r="C100" s="365"/>
      <c r="D100" s="365"/>
      <c r="E100" s="365"/>
      <c r="F100" s="365"/>
      <c r="G100" s="365"/>
      <c r="H100" s="365" t="s">
        <v>29</v>
      </c>
      <c r="I100" s="365"/>
      <c r="J100" s="365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2"/>
      <c r="B101" s="365"/>
      <c r="C101" s="365"/>
      <c r="D101" s="365"/>
      <c r="E101" s="365" t="s">
        <v>29</v>
      </c>
      <c r="F101" s="365"/>
      <c r="G101" s="365"/>
      <c r="H101" s="365" t="s">
        <v>29</v>
      </c>
      <c r="I101" s="365"/>
      <c r="J101" s="365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2"/>
      <c r="B102" s="365" t="s">
        <v>29</v>
      </c>
      <c r="C102" s="365"/>
      <c r="D102" s="365"/>
      <c r="E102" s="365" t="s">
        <v>29</v>
      </c>
      <c r="F102" s="365"/>
      <c r="G102" s="365"/>
      <c r="H102" s="365" t="s">
        <v>29</v>
      </c>
      <c r="I102" s="365"/>
      <c r="J102" s="365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3" t="s">
        <v>108</v>
      </c>
      <c r="C104" s="423"/>
      <c r="D104" s="423"/>
      <c r="E104" s="423" t="s">
        <v>109</v>
      </c>
      <c r="F104" s="423"/>
      <c r="G104" s="423"/>
      <c r="H104" s="423" t="s">
        <v>93</v>
      </c>
      <c r="I104" s="423"/>
      <c r="J104" s="423"/>
      <c r="K104" s="36">
        <v>1</v>
      </c>
      <c r="L104" s="417" t="s">
        <v>54</v>
      </c>
      <c r="M104" s="418"/>
      <c r="N104" s="418"/>
      <c r="O104" s="419"/>
      <c r="P104" s="151">
        <v>2</v>
      </c>
      <c r="Q104" s="417" t="s">
        <v>55</v>
      </c>
      <c r="R104" s="418"/>
      <c r="S104" s="418"/>
      <c r="T104" s="419"/>
      <c r="U104" s="151">
        <v>3</v>
      </c>
      <c r="V104" s="417" t="s">
        <v>56</v>
      </c>
      <c r="W104" s="418"/>
      <c r="X104" s="418"/>
      <c r="Y104" s="419"/>
      <c r="Z104" s="151">
        <v>4</v>
      </c>
      <c r="AA104" s="417" t="s">
        <v>57</v>
      </c>
      <c r="AB104" s="418"/>
      <c r="AC104" s="418"/>
      <c r="AD104" s="419"/>
      <c r="AE104" s="151">
        <v>5</v>
      </c>
      <c r="AF104" s="417" t="s">
        <v>58</v>
      </c>
      <c r="AG104" s="418"/>
      <c r="AH104" s="418"/>
      <c r="AI104" s="419"/>
      <c r="AJ104" s="151">
        <v>6</v>
      </c>
      <c r="AK104" s="417" t="s">
        <v>134</v>
      </c>
      <c r="AL104" s="418"/>
      <c r="AM104" s="418"/>
      <c r="AN104" s="419"/>
      <c r="AO104" s="151">
        <v>7</v>
      </c>
      <c r="AP104" s="417" t="s">
        <v>135</v>
      </c>
      <c r="AQ104" s="418"/>
      <c r="AR104" s="418"/>
      <c r="AS104" s="419"/>
      <c r="AT104" s="151">
        <v>8</v>
      </c>
      <c r="AU104" s="417" t="s">
        <v>61</v>
      </c>
      <c r="AV104" s="418"/>
      <c r="AW104" s="418"/>
      <c r="AX104" s="419"/>
      <c r="AY104" s="151">
        <v>9</v>
      </c>
      <c r="AZ104" s="417" t="s">
        <v>62</v>
      </c>
      <c r="BA104" s="418"/>
      <c r="BB104" s="418"/>
      <c r="BC104" s="421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5" t="s">
        <v>111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6"/>
      <c r="B107" s="423"/>
      <c r="C107" s="423"/>
      <c r="D107" s="423"/>
      <c r="E107" s="423" t="s">
        <v>29</v>
      </c>
      <c r="F107" s="423"/>
      <c r="G107" s="423"/>
      <c r="H107" s="423"/>
      <c r="I107" s="423"/>
      <c r="J107" s="423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3"/>
      <c r="C108" s="423"/>
      <c r="D108" s="423"/>
      <c r="E108" s="423"/>
      <c r="F108" s="423"/>
      <c r="G108" s="423"/>
      <c r="H108" s="423" t="s">
        <v>29</v>
      </c>
      <c r="I108" s="423"/>
      <c r="J108" s="423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3" t="s">
        <v>29</v>
      </c>
      <c r="C109" s="423"/>
      <c r="D109" s="423"/>
      <c r="E109" s="423" t="s">
        <v>29</v>
      </c>
      <c r="F109" s="423"/>
      <c r="G109" s="423"/>
      <c r="H109" s="423"/>
      <c r="I109" s="423"/>
      <c r="J109" s="423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3" t="s">
        <v>29</v>
      </c>
      <c r="C110" s="423"/>
      <c r="D110" s="423"/>
      <c r="E110" s="423"/>
      <c r="F110" s="423"/>
      <c r="G110" s="423"/>
      <c r="H110" s="423" t="s">
        <v>29</v>
      </c>
      <c r="I110" s="423"/>
      <c r="J110" s="423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3"/>
      <c r="C111" s="423"/>
      <c r="D111" s="423"/>
      <c r="E111" s="423" t="s">
        <v>29</v>
      </c>
      <c r="F111" s="423"/>
      <c r="G111" s="423"/>
      <c r="H111" s="423" t="s">
        <v>29</v>
      </c>
      <c r="I111" s="423"/>
      <c r="J111" s="423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3" t="s">
        <v>29</v>
      </c>
      <c r="C112" s="423"/>
      <c r="D112" s="423"/>
      <c r="E112" s="423" t="s">
        <v>29</v>
      </c>
      <c r="F112" s="423"/>
      <c r="G112" s="423"/>
      <c r="H112" s="423" t="s">
        <v>29</v>
      </c>
      <c r="I112" s="423"/>
      <c r="J112" s="423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3" t="s">
        <v>108</v>
      </c>
      <c r="C114" s="423"/>
      <c r="D114" s="423"/>
      <c r="E114" s="423" t="s">
        <v>109</v>
      </c>
      <c r="F114" s="423"/>
      <c r="G114" s="423"/>
      <c r="H114" s="423" t="s">
        <v>93</v>
      </c>
      <c r="I114" s="423"/>
      <c r="J114" s="423"/>
      <c r="K114" s="36">
        <v>1</v>
      </c>
      <c r="L114" s="417" t="s">
        <v>54</v>
      </c>
      <c r="M114" s="418"/>
      <c r="N114" s="418"/>
      <c r="O114" s="419"/>
      <c r="P114" s="151">
        <v>2</v>
      </c>
      <c r="Q114" s="417" t="s">
        <v>55</v>
      </c>
      <c r="R114" s="418"/>
      <c r="S114" s="418"/>
      <c r="T114" s="419"/>
      <c r="U114" s="151">
        <v>3</v>
      </c>
      <c r="V114" s="417" t="s">
        <v>56</v>
      </c>
      <c r="W114" s="418"/>
      <c r="X114" s="418"/>
      <c r="Y114" s="419"/>
      <c r="Z114" s="151">
        <v>4</v>
      </c>
      <c r="AA114" s="417" t="s">
        <v>57</v>
      </c>
      <c r="AB114" s="418"/>
      <c r="AC114" s="418"/>
      <c r="AD114" s="419"/>
      <c r="AE114" s="151">
        <v>5</v>
      </c>
      <c r="AF114" s="417" t="s">
        <v>58</v>
      </c>
      <c r="AG114" s="418"/>
      <c r="AH114" s="418"/>
      <c r="AI114" s="419"/>
      <c r="AJ114" s="151">
        <v>6</v>
      </c>
      <c r="AK114" s="417" t="s">
        <v>134</v>
      </c>
      <c r="AL114" s="418"/>
      <c r="AM114" s="418"/>
      <c r="AN114" s="419"/>
      <c r="AO114" s="151">
        <v>7</v>
      </c>
      <c r="AP114" s="417" t="s">
        <v>135</v>
      </c>
      <c r="AQ114" s="418"/>
      <c r="AR114" s="418"/>
      <c r="AS114" s="419"/>
      <c r="AT114" s="151">
        <v>8</v>
      </c>
      <c r="AU114" s="417" t="s">
        <v>61</v>
      </c>
      <c r="AV114" s="418"/>
      <c r="AW114" s="418"/>
      <c r="AX114" s="419"/>
      <c r="AY114" s="151">
        <v>9</v>
      </c>
      <c r="AZ114" s="417" t="s">
        <v>62</v>
      </c>
      <c r="BA114" s="418"/>
      <c r="BB114" s="418"/>
      <c r="BC114" s="421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5" t="s">
        <v>68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6"/>
      <c r="B117" s="423"/>
      <c r="C117" s="423"/>
      <c r="D117" s="423"/>
      <c r="E117" s="423" t="s">
        <v>29</v>
      </c>
      <c r="F117" s="423"/>
      <c r="G117" s="423"/>
      <c r="H117" s="423"/>
      <c r="I117" s="423"/>
      <c r="J117" s="423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3"/>
      <c r="C118" s="423"/>
      <c r="D118" s="423"/>
      <c r="E118" s="423"/>
      <c r="F118" s="423"/>
      <c r="G118" s="423"/>
      <c r="H118" s="423" t="s">
        <v>29</v>
      </c>
      <c r="I118" s="423"/>
      <c r="J118" s="423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3" t="s">
        <v>29</v>
      </c>
      <c r="C119" s="423"/>
      <c r="D119" s="423"/>
      <c r="E119" s="423" t="s">
        <v>29</v>
      </c>
      <c r="F119" s="423"/>
      <c r="G119" s="423"/>
      <c r="H119" s="423"/>
      <c r="I119" s="423"/>
      <c r="J119" s="423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3" t="s">
        <v>29</v>
      </c>
      <c r="C120" s="423"/>
      <c r="D120" s="423"/>
      <c r="E120" s="423"/>
      <c r="F120" s="423"/>
      <c r="G120" s="423"/>
      <c r="H120" s="423" t="s">
        <v>29</v>
      </c>
      <c r="I120" s="423"/>
      <c r="J120" s="423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3"/>
      <c r="C121" s="423"/>
      <c r="D121" s="423"/>
      <c r="E121" s="423" t="s">
        <v>29</v>
      </c>
      <c r="F121" s="423"/>
      <c r="G121" s="423"/>
      <c r="H121" s="423" t="s">
        <v>29</v>
      </c>
      <c r="I121" s="423"/>
      <c r="J121" s="423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3" t="s">
        <v>29</v>
      </c>
      <c r="C122" s="423"/>
      <c r="D122" s="423"/>
      <c r="E122" s="423" t="s">
        <v>29</v>
      </c>
      <c r="F122" s="423"/>
      <c r="G122" s="423"/>
      <c r="H122" s="423" t="s">
        <v>29</v>
      </c>
      <c r="I122" s="423"/>
      <c r="J122" s="423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88" t="str">
        <f>ローデータ!B2</f>
        <v>東住吉区</v>
      </c>
      <c r="C2" s="290"/>
      <c r="D2" s="290"/>
      <c r="E2" s="289"/>
      <c r="G2" s="303" t="s">
        <v>52</v>
      </c>
      <c r="H2" s="303"/>
      <c r="K2" s="406" t="s">
        <v>94</v>
      </c>
      <c r="L2" s="303"/>
    </row>
    <row r="3" spans="1:19" ht="14.1" customHeight="1" x14ac:dyDescent="0.15">
      <c r="A3" s="266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303"/>
      <c r="H3" s="303"/>
      <c r="K3" s="303"/>
      <c r="L3" s="303"/>
    </row>
    <row r="4" spans="1:19" ht="14.1" customHeight="1" x14ac:dyDescent="0.15">
      <c r="A4" s="267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10</v>
      </c>
      <c r="H4" s="147" t="s">
        <v>53</v>
      </c>
      <c r="K4" s="299">
        <f>COUNTIFS(ローデータ!B12:B1011,1,ローデータ!G12:G1011,$G$4)</f>
        <v>36</v>
      </c>
      <c r="L4" s="29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30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66" t="s">
        <v>50</v>
      </c>
    </row>
    <row r="9" spans="1:19" ht="14.1" customHeight="1" x14ac:dyDescent="0.15">
      <c r="A9" s="232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67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6</v>
      </c>
      <c r="J10" s="56">
        <f>COUNTIFS(ローデータ!$B$12:$B$1011,1,ローデータ!$G$12:$G$1011,$G$4,ローデータ!$H$12:$H$1011,J8)</f>
        <v>3</v>
      </c>
      <c r="K10" s="56">
        <f>SUM(B10:J10)</f>
        <v>36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30"/>
      <c r="B14" s="144">
        <v>1</v>
      </c>
      <c r="C14" s="144">
        <v>2</v>
      </c>
      <c r="D14" s="266" t="s">
        <v>50</v>
      </c>
      <c r="F14" s="230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49" t="s">
        <v>50</v>
      </c>
    </row>
    <row r="15" spans="1:19" ht="14.1" customHeight="1" x14ac:dyDescent="0.15">
      <c r="A15" s="232"/>
      <c r="B15" s="147" t="s">
        <v>63</v>
      </c>
      <c r="C15" s="147" t="s">
        <v>64</v>
      </c>
      <c r="D15" s="267"/>
      <c r="F15" s="231"/>
      <c r="G15" s="277" t="s">
        <v>95</v>
      </c>
      <c r="H15" s="247" t="s">
        <v>76</v>
      </c>
      <c r="I15" s="247" t="s">
        <v>77</v>
      </c>
      <c r="J15" s="277" t="s">
        <v>110</v>
      </c>
      <c r="K15" s="247" t="s">
        <v>78</v>
      </c>
      <c r="L15" s="247" t="s">
        <v>79</v>
      </c>
      <c r="M15" s="247" t="s">
        <v>80</v>
      </c>
      <c r="N15" s="247" t="s">
        <v>81</v>
      </c>
      <c r="O15" s="247" t="s">
        <v>82</v>
      </c>
      <c r="P15" s="272" t="s">
        <v>111</v>
      </c>
      <c r="Q15" s="247" t="s">
        <v>83</v>
      </c>
      <c r="R15" s="291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36</v>
      </c>
      <c r="D16" s="56">
        <f>SUM(B16:C16)</f>
        <v>36</v>
      </c>
      <c r="F16" s="231"/>
      <c r="G16" s="304"/>
      <c r="H16" s="305"/>
      <c r="I16" s="305"/>
      <c r="J16" s="304"/>
      <c r="K16" s="305"/>
      <c r="L16" s="305"/>
      <c r="M16" s="305"/>
      <c r="N16" s="305"/>
      <c r="O16" s="305"/>
      <c r="P16" s="306"/>
      <c r="Q16" s="305"/>
      <c r="R16" s="291"/>
    </row>
    <row r="17" spans="1:19" ht="14.1" customHeight="1" x14ac:dyDescent="0.15">
      <c r="A17" s="152"/>
      <c r="B17" s="9"/>
      <c r="C17" s="9"/>
      <c r="D17" s="9"/>
      <c r="F17" s="232"/>
      <c r="G17" s="281"/>
      <c r="H17" s="248"/>
      <c r="I17" s="248"/>
      <c r="J17" s="281"/>
      <c r="K17" s="248"/>
      <c r="L17" s="248"/>
      <c r="M17" s="248"/>
      <c r="N17" s="248"/>
      <c r="O17" s="248"/>
      <c r="P17" s="273"/>
      <c r="Q17" s="248"/>
      <c r="R17" s="250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0"/>
      <c r="B21" s="292">
        <v>1</v>
      </c>
      <c r="C21" s="241"/>
      <c r="D21" s="292">
        <v>2</v>
      </c>
      <c r="E21" s="241"/>
      <c r="F21" s="292">
        <v>3</v>
      </c>
      <c r="G21" s="240"/>
      <c r="H21" s="241"/>
      <c r="I21" s="26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2"/>
      <c r="B22" s="300" t="s">
        <v>72</v>
      </c>
      <c r="C22" s="301"/>
      <c r="D22" s="300" t="s">
        <v>74</v>
      </c>
      <c r="E22" s="301"/>
      <c r="F22" s="300" t="s">
        <v>84</v>
      </c>
      <c r="G22" s="302"/>
      <c r="H22" s="301"/>
      <c r="I22" s="26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88">
        <f>COUNTIFS(ローデータ!$B$12:$B$1011,1,ローデータ!$G$12:$G$1011,$G$4,ローデータ!$K$12:$K$1011,B21)</f>
        <v>24</v>
      </c>
      <c r="C23" s="289"/>
      <c r="D23" s="288">
        <f>COUNTIFS(ローデータ!$B$12:$B$1011,1,ローデータ!$G$12:$G$1011,$G$4,ローデータ!$K$12:$K$1011,D21)</f>
        <v>8</v>
      </c>
      <c r="E23" s="289"/>
      <c r="F23" s="288">
        <f>COUNTIFS(ローデータ!$B$12:$B$1011,1,ローデータ!$G$12:$G$1011,$G$4,ローデータ!$K$12:$K$1011,F21)</f>
        <v>4</v>
      </c>
      <c r="G23" s="290"/>
      <c r="H23" s="289"/>
      <c r="I23" s="56">
        <f>SUM(B23:H23)</f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30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49" t="s">
        <v>50</v>
      </c>
      <c r="I27" s="268"/>
      <c r="J27" s="284" t="s">
        <v>96</v>
      </c>
      <c r="K27" s="286" t="s">
        <v>97</v>
      </c>
      <c r="L27" s="282" t="s">
        <v>98</v>
      </c>
      <c r="M27" s="286" t="s">
        <v>99</v>
      </c>
      <c r="N27" s="282" t="s">
        <v>100</v>
      </c>
      <c r="O27" s="276" t="s">
        <v>50</v>
      </c>
    </row>
    <row r="28" spans="1:19" ht="14.1" customHeight="1" x14ac:dyDescent="0.15">
      <c r="A28" s="231"/>
      <c r="B28" s="247" t="s">
        <v>65</v>
      </c>
      <c r="C28" s="247" t="s">
        <v>66</v>
      </c>
      <c r="D28" s="277" t="s">
        <v>101</v>
      </c>
      <c r="E28" s="279" t="s">
        <v>102</v>
      </c>
      <c r="F28" s="280" t="s">
        <v>103</v>
      </c>
      <c r="G28" s="291"/>
      <c r="H28" s="39"/>
      <c r="I28" s="269"/>
      <c r="J28" s="285"/>
      <c r="K28" s="287"/>
      <c r="L28" s="283"/>
      <c r="M28" s="287"/>
      <c r="N28" s="283"/>
      <c r="O28" s="276"/>
    </row>
    <row r="29" spans="1:19" ht="14.1" customHeight="1" x14ac:dyDescent="0.15">
      <c r="A29" s="232"/>
      <c r="B29" s="248"/>
      <c r="C29" s="248"/>
      <c r="D29" s="278"/>
      <c r="E29" s="243"/>
      <c r="F29" s="281"/>
      <c r="G29" s="250"/>
      <c r="H29" s="39"/>
      <c r="I29" s="148" t="s">
        <v>51</v>
      </c>
      <c r="J29" s="86">
        <f>SUMIFS(ローデータ!M12:M1011,ローデータ!$B$12:$B$1011,1,ローデータ!$G$12:$G$1011,$G$4,ローデータ!$K$12:$K$1011,$B$21)</f>
        <v>9</v>
      </c>
      <c r="K29" s="86">
        <f>SUMIFS(ローデータ!N12:N1011,ローデータ!$B$12:$B$1011,1,ローデータ!$G$12:$G$1011,$G$4,ローデータ!$K$12:$K$1011,$B$21)</f>
        <v>10</v>
      </c>
      <c r="L29" s="86">
        <f>SUMIFS(ローデータ!O12:O1011,ローデータ!$B$12:$B$1011,1,ローデータ!$G$12:$G$1011,$G$4,ローデータ!$K$12:$K$1011,$B$21)</f>
        <v>5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30"/>
      <c r="B34" s="144">
        <v>1</v>
      </c>
      <c r="C34" s="144">
        <v>2</v>
      </c>
      <c r="D34" s="144">
        <v>3</v>
      </c>
      <c r="E34" s="266" t="s">
        <v>50</v>
      </c>
      <c r="F34" s="39"/>
      <c r="I34" s="268"/>
      <c r="J34" s="270" t="s">
        <v>104</v>
      </c>
      <c r="K34" s="228" t="s">
        <v>105</v>
      </c>
      <c r="L34" s="228" t="s">
        <v>98</v>
      </c>
      <c r="M34" s="228" t="s">
        <v>106</v>
      </c>
      <c r="N34" s="244" t="s">
        <v>107</v>
      </c>
      <c r="O34" s="228" t="s">
        <v>36</v>
      </c>
      <c r="P34" s="244" t="s">
        <v>30</v>
      </c>
      <c r="Q34" s="249" t="s">
        <v>50</v>
      </c>
    </row>
    <row r="35" spans="1:17" ht="14.1" customHeight="1" x14ac:dyDescent="0.15">
      <c r="A35" s="232"/>
      <c r="B35" s="147" t="s">
        <v>67</v>
      </c>
      <c r="C35" s="147" t="s">
        <v>66</v>
      </c>
      <c r="D35" s="147" t="s">
        <v>68</v>
      </c>
      <c r="E35" s="267"/>
      <c r="G35" s="39"/>
      <c r="I35" s="269"/>
      <c r="J35" s="271"/>
      <c r="K35" s="229"/>
      <c r="L35" s="229"/>
      <c r="M35" s="229"/>
      <c r="N35" s="245"/>
      <c r="O35" s="229"/>
      <c r="P35" s="245"/>
      <c r="Q35" s="250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3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1"/>
      <c r="B40" s="254" t="s">
        <v>16</v>
      </c>
      <c r="C40" s="255"/>
      <c r="D40" s="255"/>
      <c r="E40" s="255"/>
      <c r="F40" s="256"/>
      <c r="G40" s="257" t="s">
        <v>50</v>
      </c>
      <c r="H40" s="260" t="s">
        <v>13</v>
      </c>
      <c r="I40" s="261"/>
      <c r="J40" s="262"/>
      <c r="K40" s="263" t="s">
        <v>50</v>
      </c>
    </row>
    <row r="41" spans="1:17" ht="14.1" customHeight="1" x14ac:dyDescent="0.15">
      <c r="A41" s="25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58"/>
      <c r="H41" s="64">
        <v>1</v>
      </c>
      <c r="I41" s="63">
        <v>2</v>
      </c>
      <c r="J41" s="63">
        <v>3</v>
      </c>
      <c r="K41" s="264"/>
      <c r="M41" s="39"/>
      <c r="N41" s="39"/>
      <c r="O41" s="39"/>
      <c r="P41" s="39"/>
    </row>
    <row r="42" spans="1:17" ht="14.1" customHeight="1" x14ac:dyDescent="0.15">
      <c r="A42" s="252"/>
      <c r="B42" s="247" t="s">
        <v>65</v>
      </c>
      <c r="C42" s="247" t="s">
        <v>66</v>
      </c>
      <c r="D42" s="272" t="s">
        <v>101</v>
      </c>
      <c r="E42" s="274" t="s">
        <v>102</v>
      </c>
      <c r="F42" s="224" t="s">
        <v>103</v>
      </c>
      <c r="G42" s="258"/>
      <c r="H42" s="226" t="s">
        <v>67</v>
      </c>
      <c r="I42" s="246" t="s">
        <v>66</v>
      </c>
      <c r="J42" s="246" t="s">
        <v>68</v>
      </c>
      <c r="K42" s="264"/>
      <c r="M42" s="39"/>
      <c r="N42" s="39"/>
      <c r="O42" s="39"/>
      <c r="P42" s="39"/>
    </row>
    <row r="43" spans="1:17" ht="14.1" customHeight="1" x14ac:dyDescent="0.15">
      <c r="A43" s="253"/>
      <c r="B43" s="248"/>
      <c r="C43" s="248"/>
      <c r="D43" s="273"/>
      <c r="E43" s="275"/>
      <c r="F43" s="225"/>
      <c r="G43" s="259"/>
      <c r="H43" s="227"/>
      <c r="I43" s="225"/>
      <c r="J43" s="225"/>
      <c r="K43" s="265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4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4</v>
      </c>
      <c r="H44" s="89">
        <f>COUNTIFS(ローデータ!$B$12:$B$1011,1,ローデータ!$G$12:$G$1011,$G$4,ローデータ!$K$12:$K$1011,$F$21,ローデータ!$S$12:$S$1011,H41)</f>
        <v>4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4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0"/>
      <c r="B47" s="233" t="s">
        <v>165</v>
      </c>
      <c r="C47" s="234"/>
      <c r="D47" s="234"/>
      <c r="E47" s="234"/>
      <c r="F47" s="235"/>
      <c r="G47" s="236" t="s">
        <v>50</v>
      </c>
      <c r="H47" s="239" t="s">
        <v>71</v>
      </c>
      <c r="I47" s="240"/>
      <c r="J47" s="240"/>
      <c r="K47" s="240"/>
      <c r="L47" s="240"/>
      <c r="M47" s="240"/>
      <c r="N47" s="241"/>
      <c r="O47" s="211" t="s">
        <v>50</v>
      </c>
    </row>
    <row r="48" spans="1:17" ht="14.1" customHeight="1" x14ac:dyDescent="0.15">
      <c r="A48" s="231"/>
      <c r="B48" s="214" t="s">
        <v>96</v>
      </c>
      <c r="C48" s="216" t="s">
        <v>97</v>
      </c>
      <c r="D48" s="218" t="s">
        <v>98</v>
      </c>
      <c r="E48" s="216" t="s">
        <v>99</v>
      </c>
      <c r="F48" s="218" t="s">
        <v>100</v>
      </c>
      <c r="G48" s="237"/>
      <c r="H48" s="220" t="s">
        <v>104</v>
      </c>
      <c r="I48" s="222" t="s">
        <v>105</v>
      </c>
      <c r="J48" s="222" t="s">
        <v>98</v>
      </c>
      <c r="K48" s="222" t="s">
        <v>106</v>
      </c>
      <c r="L48" s="242" t="s">
        <v>107</v>
      </c>
      <c r="M48" s="222" t="s">
        <v>36</v>
      </c>
      <c r="N48" s="242" t="s">
        <v>30</v>
      </c>
      <c r="O48" s="212"/>
    </row>
    <row r="49" spans="1:15" ht="14.1" customHeight="1" x14ac:dyDescent="0.15">
      <c r="A49" s="232"/>
      <c r="B49" s="215"/>
      <c r="C49" s="217"/>
      <c r="D49" s="219"/>
      <c r="E49" s="217"/>
      <c r="F49" s="219"/>
      <c r="G49" s="238"/>
      <c r="H49" s="221"/>
      <c r="I49" s="223"/>
      <c r="J49" s="223"/>
      <c r="K49" s="223"/>
      <c r="L49" s="243"/>
      <c r="M49" s="223"/>
      <c r="N49" s="243"/>
      <c r="O49" s="213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5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1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1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9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12"/>
      <c r="B54" s="313"/>
      <c r="C54" s="69" t="s">
        <v>85</v>
      </c>
      <c r="D54" s="318" t="s">
        <v>86</v>
      </c>
      <c r="E54" s="261"/>
      <c r="F54" s="261"/>
      <c r="G54" s="261"/>
      <c r="H54" s="261"/>
      <c r="I54" s="261"/>
      <c r="J54" s="261"/>
      <c r="K54" s="261"/>
      <c r="L54" s="261"/>
      <c r="M54" s="261"/>
      <c r="N54" s="319"/>
      <c r="O54" s="263" t="s">
        <v>50</v>
      </c>
    </row>
    <row r="55" spans="1:15" ht="14.1" customHeight="1" x14ac:dyDescent="0.15">
      <c r="A55" s="314"/>
      <c r="B55" s="315"/>
      <c r="C55" s="266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64"/>
    </row>
    <row r="56" spans="1:15" ht="14.1" customHeight="1" x14ac:dyDescent="0.15">
      <c r="A56" s="314"/>
      <c r="B56" s="315"/>
      <c r="C56" s="320"/>
      <c r="D56" s="277" t="s">
        <v>95</v>
      </c>
      <c r="E56" s="247" t="s">
        <v>76</v>
      </c>
      <c r="F56" s="247" t="s">
        <v>77</v>
      </c>
      <c r="G56" s="277" t="s">
        <v>110</v>
      </c>
      <c r="H56" s="247" t="s">
        <v>78</v>
      </c>
      <c r="I56" s="247" t="s">
        <v>79</v>
      </c>
      <c r="J56" s="247" t="s">
        <v>80</v>
      </c>
      <c r="K56" s="247" t="s">
        <v>81</v>
      </c>
      <c r="L56" s="247" t="s">
        <v>82</v>
      </c>
      <c r="M56" s="272" t="s">
        <v>111</v>
      </c>
      <c r="N56" s="307" t="s">
        <v>83</v>
      </c>
      <c r="O56" s="264"/>
    </row>
    <row r="57" spans="1:15" ht="14.1" customHeight="1" x14ac:dyDescent="0.15">
      <c r="A57" s="314"/>
      <c r="B57" s="315"/>
      <c r="C57" s="320"/>
      <c r="D57" s="304"/>
      <c r="E57" s="305"/>
      <c r="F57" s="305"/>
      <c r="G57" s="304"/>
      <c r="H57" s="305"/>
      <c r="I57" s="305"/>
      <c r="J57" s="305"/>
      <c r="K57" s="305"/>
      <c r="L57" s="305"/>
      <c r="M57" s="306"/>
      <c r="N57" s="308"/>
      <c r="O57" s="264"/>
    </row>
    <row r="58" spans="1:15" ht="14.1" customHeight="1" x14ac:dyDescent="0.15">
      <c r="A58" s="316"/>
      <c r="B58" s="317"/>
      <c r="C58" s="267"/>
      <c r="D58" s="281"/>
      <c r="E58" s="248"/>
      <c r="F58" s="248"/>
      <c r="G58" s="281"/>
      <c r="H58" s="248"/>
      <c r="I58" s="248"/>
      <c r="J58" s="248"/>
      <c r="K58" s="248"/>
      <c r="L58" s="248"/>
      <c r="M58" s="273"/>
      <c r="N58" s="309"/>
      <c r="O58" s="265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5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6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6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6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3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3</v>
      </c>
    </row>
    <row r="68" spans="1:15" ht="14.1" customHeight="1" thickTop="1" x14ac:dyDescent="0.15">
      <c r="A68" s="310" t="s">
        <v>50</v>
      </c>
      <c r="B68" s="311"/>
      <c r="C68" s="100">
        <f>SUM(C59:C67)</f>
        <v>36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12"/>
      <c r="B72" s="313"/>
      <c r="C72" s="321" t="s">
        <v>25</v>
      </c>
      <c r="D72" s="321"/>
      <c r="E72" s="321"/>
      <c r="F72" s="321"/>
      <c r="G72" s="321"/>
      <c r="H72" s="321"/>
      <c r="I72" s="318"/>
      <c r="J72" s="322" t="s">
        <v>50</v>
      </c>
    </row>
    <row r="73" spans="1:15" ht="14.1" customHeight="1" x14ac:dyDescent="0.15">
      <c r="A73" s="314"/>
      <c r="B73" s="315"/>
      <c r="C73" s="303">
        <v>1</v>
      </c>
      <c r="D73" s="303"/>
      <c r="E73" s="303">
        <v>2</v>
      </c>
      <c r="F73" s="303"/>
      <c r="G73" s="303">
        <v>3</v>
      </c>
      <c r="H73" s="303"/>
      <c r="I73" s="292"/>
      <c r="J73" s="323"/>
    </row>
    <row r="74" spans="1:15" ht="14.1" customHeight="1" x14ac:dyDescent="0.15">
      <c r="A74" s="316"/>
      <c r="B74" s="317"/>
      <c r="C74" s="325" t="s">
        <v>72</v>
      </c>
      <c r="D74" s="326"/>
      <c r="E74" s="325" t="s">
        <v>74</v>
      </c>
      <c r="F74" s="326"/>
      <c r="G74" s="325" t="s">
        <v>84</v>
      </c>
      <c r="H74" s="327"/>
      <c r="I74" s="327"/>
      <c r="J74" s="324"/>
    </row>
    <row r="75" spans="1:15" ht="14.1" customHeight="1" x14ac:dyDescent="0.15">
      <c r="A75" s="148">
        <v>1</v>
      </c>
      <c r="B75" s="50" t="s">
        <v>54</v>
      </c>
      <c r="C75" s="288">
        <f>COUNTIFS(ローデータ!$B$12:$B$1011,1,ローデータ!$G$12:$G$1011,$G$4,ローデータ!$H$12:$H$1011,$A$75,ローデータ!$K$12:$K$1011,C73)</f>
        <v>0</v>
      </c>
      <c r="D75" s="289"/>
      <c r="E75" s="288">
        <f>COUNTIFS(ローデータ!$B$12:$B$1011,1,ローデータ!$G$12:$G$1011,$G$4,ローデータ!$H$12:$H$1011,$A$75,ローデータ!$K$12:$K$1011,E73)</f>
        <v>1</v>
      </c>
      <c r="F75" s="289"/>
      <c r="G75" s="288">
        <f>COUNTIFS(ローデータ!$B$12:$B$1011,1,ローデータ!$G$12:$G$1011,$G$4,ローデータ!$H$12:$H$1011,$A$75,ローデータ!$K$12:$K$1011,G73)</f>
        <v>0</v>
      </c>
      <c r="H75" s="290"/>
      <c r="I75" s="290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88">
        <f>COUNTIFS(ローデータ!$B$12:$B$1011,1,ローデータ!$G$12:$G$1011,$G$4,ローデータ!$H$12:$H$1011,$A$76,ローデータ!$K$12:$K$1011,C73)</f>
        <v>6</v>
      </c>
      <c r="D76" s="289"/>
      <c r="E76" s="288">
        <f>COUNTIFS(ローデータ!$B$12:$B$1011,1,ローデータ!$G$12:$G$1011,$G$4,ローデータ!$H$12:$H$1011,$A$76,ローデータ!$K$12:$K$1011,E73)</f>
        <v>2</v>
      </c>
      <c r="F76" s="289"/>
      <c r="G76" s="288">
        <f>COUNTIFS(ローデータ!$B$12:$B$1011,1,ローデータ!$G$12:$G$1011,$G$4,ローデータ!$H$12:$H$1011,$A$76,ローデータ!$K$12:$K$1011,G73)</f>
        <v>2</v>
      </c>
      <c r="H76" s="290"/>
      <c r="I76" s="290"/>
      <c r="J76" s="104">
        <f t="shared" si="2"/>
        <v>10</v>
      </c>
    </row>
    <row r="77" spans="1:15" ht="14.1" customHeight="1" x14ac:dyDescent="0.15">
      <c r="A77" s="148">
        <v>3</v>
      </c>
      <c r="B77" s="50" t="s">
        <v>56</v>
      </c>
      <c r="C77" s="288">
        <f>COUNTIFS(ローデータ!$B$12:$B$1011,1,ローデータ!$G$12:$G$1011,$G$4,ローデータ!$H$12:$H$1011,$A$77,ローデータ!$K$12:$K$1011,C73)</f>
        <v>2</v>
      </c>
      <c r="D77" s="289"/>
      <c r="E77" s="288">
        <f>COUNTIFS(ローデータ!$B$12:$B$1011,1,ローデータ!$G$12:$G$1011,$G$4,ローデータ!$H$12:$H$1011,$A$77,ローデータ!$K$12:$K$1011,E73)</f>
        <v>3</v>
      </c>
      <c r="F77" s="289"/>
      <c r="G77" s="288">
        <f>COUNTIFS(ローデータ!$B$12:$B$1011,1,ローデータ!$G$12:$G$1011,$G$4,ローデータ!$H$12:$H$1011,$A$77,ローデータ!$K$12:$K$1011,G73)</f>
        <v>0</v>
      </c>
      <c r="H77" s="290"/>
      <c r="I77" s="290"/>
      <c r="J77" s="104">
        <f t="shared" si="2"/>
        <v>5</v>
      </c>
    </row>
    <row r="78" spans="1:15" ht="14.1" customHeight="1" x14ac:dyDescent="0.15">
      <c r="A78" s="148">
        <v>4</v>
      </c>
      <c r="B78" s="50" t="s">
        <v>57</v>
      </c>
      <c r="C78" s="288">
        <f>COUNTIFS(ローデータ!$B$12:$B$1011,1,ローデータ!$G$12:$G$1011,$G$4,ローデータ!$H$12:$H$1011,$A$78,ローデータ!$K$12:$K$1011,C73)</f>
        <v>4</v>
      </c>
      <c r="D78" s="289"/>
      <c r="E78" s="288">
        <f>COUNTIFS(ローデータ!$B$12:$B$1011,1,ローデータ!$G$12:$G$1011,$G$4,ローデータ!$H$12:$H$1011,$A$78,ローデータ!$K$12:$K$1011,E73)</f>
        <v>2</v>
      </c>
      <c r="F78" s="289"/>
      <c r="G78" s="288">
        <f>COUNTIFS(ローデータ!$B$12:$B$1011,1,ローデータ!$G$12:$G$1011,$G$4,ローデータ!$H$12:$H$1011,$A$78,ローデータ!$K$12:$K$1011,G73)</f>
        <v>0</v>
      </c>
      <c r="H78" s="290"/>
      <c r="I78" s="290"/>
      <c r="J78" s="104">
        <f t="shared" si="2"/>
        <v>6</v>
      </c>
    </row>
    <row r="79" spans="1:15" ht="14.1" customHeight="1" x14ac:dyDescent="0.15">
      <c r="A79" s="148">
        <v>5</v>
      </c>
      <c r="B79" s="50" t="s">
        <v>58</v>
      </c>
      <c r="C79" s="288">
        <f>COUNTIFS(ローデータ!$B$12:$B$1011,1,ローデータ!$G$12:$G$1011,$G$4,ローデータ!$H$12:$H$1011,$A$79,ローデータ!$K$12:$K$1011,C73)</f>
        <v>3</v>
      </c>
      <c r="D79" s="289"/>
      <c r="E79" s="288">
        <f>COUNTIFS(ローデータ!$B$12:$B$1011,1,ローデータ!$G$12:$G$1011,$G$4,ローデータ!$H$12:$H$1011,$A$79,ローデータ!$K$12:$K$1011,E73)</f>
        <v>0</v>
      </c>
      <c r="F79" s="289"/>
      <c r="G79" s="288">
        <f>COUNTIFS(ローデータ!$B$12:$B$1011,1,ローデータ!$G$12:$G$1011,$G$4,ローデータ!$H$12:$H$1011,$A$79,ローデータ!$K$12:$K$1011,G73)</f>
        <v>0</v>
      </c>
      <c r="H79" s="290"/>
      <c r="I79" s="290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88">
        <f>COUNTIFS(ローデータ!$B$12:$B$1011,1,ローデータ!$G$12:$G$1011,$G$4,ローデータ!$H$12:$H$1011,$A$80,ローデータ!$K$12:$K$1011,C73)</f>
        <v>1</v>
      </c>
      <c r="D80" s="289"/>
      <c r="E80" s="288">
        <f>COUNTIFS(ローデータ!$B$12:$B$1011,1,ローデータ!$G$12:$G$1011,$G$4,ローデータ!$H$12:$H$1011,$A$80,ローデータ!$K$12:$K$1011,E73)</f>
        <v>0</v>
      </c>
      <c r="F80" s="289"/>
      <c r="G80" s="288">
        <f>COUNTIFS(ローデータ!$B$12:$B$1011,1,ローデータ!$G$12:$G$1011,$G$4,ローデータ!$H$12:$H$1011,$A$80,ローデータ!$K$12:$K$1011,G73)</f>
        <v>0</v>
      </c>
      <c r="H80" s="290"/>
      <c r="I80" s="290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88">
        <f>COUNTIFS(ローデータ!$B$12:$B$1011,1,ローデータ!$G$12:$G$1011,$G$4,ローデータ!$H$12:$H$1011,$A$81,ローデータ!$K$12:$K$1011,C73)</f>
        <v>1</v>
      </c>
      <c r="D81" s="289"/>
      <c r="E81" s="288">
        <f>COUNTIFS(ローデータ!$B$12:$B$1011,1,ローデータ!$G$12:$G$1011,$G$4,ローデータ!$H$12:$H$1011,$A$81,ローデータ!$K$12:$K$1011,E73)</f>
        <v>0</v>
      </c>
      <c r="F81" s="289"/>
      <c r="G81" s="288">
        <f>COUNTIFS(ローデータ!$B$12:$B$1011,1,ローデータ!$G$12:$G$1011,$G$4,ローデータ!$H$12:$H$1011,$A$81,ローデータ!$K$12:$K$1011,G73)</f>
        <v>0</v>
      </c>
      <c r="H81" s="290"/>
      <c r="I81" s="290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88">
        <f>COUNTIFS(ローデータ!$B$12:$B$1011,1,ローデータ!$G$12:$G$1011,$G$4,ローデータ!$H$12:$H$1011,$A$82,ローデータ!$K$12:$K$1011,C73)</f>
        <v>5</v>
      </c>
      <c r="D82" s="289"/>
      <c r="E82" s="288">
        <f>COUNTIFS(ローデータ!$B$12:$B$1011,1,ローデータ!$G$12:$G$1011,$G$4,ローデータ!$H$12:$H$1011,$A$82,ローデータ!$K$12:$K$1011,E73)</f>
        <v>0</v>
      </c>
      <c r="F82" s="289"/>
      <c r="G82" s="288">
        <f>COUNTIFS(ローデータ!$B$12:$B$1011,1,ローデータ!$G$12:$G$1011,$G$4,ローデータ!$H$12:$H$1011,$A$82,ローデータ!$K$12:$K$1011,G73)</f>
        <v>1</v>
      </c>
      <c r="H82" s="290"/>
      <c r="I82" s="290"/>
      <c r="J82" s="104">
        <f t="shared" si="2"/>
        <v>6</v>
      </c>
    </row>
    <row r="83" spans="1:17" ht="14.1" customHeight="1" thickBot="1" x14ac:dyDescent="0.2">
      <c r="A83" s="142">
        <v>9</v>
      </c>
      <c r="B83" s="68" t="s">
        <v>62</v>
      </c>
      <c r="C83" s="328">
        <f>COUNTIFS(ローデータ!$B$12:$B$1011,1,ローデータ!$G$12:$G$1011,$G$4,ローデータ!$H$12:$H$1011,$A$83,ローデータ!$K$12:$K$1011,C73)</f>
        <v>2</v>
      </c>
      <c r="D83" s="329"/>
      <c r="E83" s="328">
        <f>COUNTIFS(ローデータ!$B$12:$B$1011,1,ローデータ!$G$12:$G$1011,$G$4,ローデータ!$H$12:$H$1011,$A$83,ローデータ!$K$12:$K$1011,E73)</f>
        <v>0</v>
      </c>
      <c r="F83" s="329"/>
      <c r="G83" s="330">
        <f>COUNTIFS(ローデータ!$B$12:$B$1011,1,ローデータ!$G$12:$G$1011,$G$4,ローデータ!$H$12:$H$1011,$A$83,ローデータ!$K$12:$K$1011,G73)</f>
        <v>1</v>
      </c>
      <c r="H83" s="330"/>
      <c r="I83" s="328"/>
      <c r="J83" s="105">
        <f t="shared" si="2"/>
        <v>3</v>
      </c>
    </row>
    <row r="84" spans="1:17" ht="14.1" customHeight="1" thickTop="1" x14ac:dyDescent="0.15">
      <c r="A84" s="310" t="s">
        <v>50</v>
      </c>
      <c r="B84" s="311"/>
      <c r="C84" s="331">
        <f>SUM(C75:D83)</f>
        <v>24</v>
      </c>
      <c r="D84" s="332"/>
      <c r="E84" s="331">
        <f>SUM(E75:F83)</f>
        <v>8</v>
      </c>
      <c r="F84" s="332"/>
      <c r="G84" s="333">
        <f>SUM(G75:I83)</f>
        <v>4</v>
      </c>
      <c r="H84" s="333"/>
      <c r="I84" s="331"/>
      <c r="J84" s="106">
        <f t="shared" si="2"/>
        <v>36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12"/>
      <c r="B89" s="313"/>
      <c r="C89" s="318" t="s">
        <v>166</v>
      </c>
      <c r="D89" s="261"/>
      <c r="E89" s="261"/>
      <c r="F89" s="261"/>
      <c r="G89" s="262"/>
      <c r="H89" s="263" t="s">
        <v>50</v>
      </c>
      <c r="J89" s="334"/>
      <c r="K89" s="335"/>
      <c r="L89" s="292" t="s">
        <v>113</v>
      </c>
      <c r="M89" s="240"/>
      <c r="N89" s="240"/>
      <c r="O89" s="240"/>
      <c r="P89" s="241"/>
      <c r="Q89" s="266" t="s">
        <v>50</v>
      </c>
    </row>
    <row r="90" spans="1:17" ht="14.1" customHeight="1" x14ac:dyDescent="0.15">
      <c r="A90" s="314"/>
      <c r="B90" s="315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64"/>
      <c r="J90" s="336"/>
      <c r="K90" s="337"/>
      <c r="L90" s="340" t="s">
        <v>96</v>
      </c>
      <c r="M90" s="341" t="s">
        <v>97</v>
      </c>
      <c r="N90" s="342" t="s">
        <v>98</v>
      </c>
      <c r="O90" s="341" t="s">
        <v>99</v>
      </c>
      <c r="P90" s="342" t="s">
        <v>100</v>
      </c>
      <c r="Q90" s="320"/>
    </row>
    <row r="91" spans="1:17" ht="14.1" customHeight="1" x14ac:dyDescent="0.15">
      <c r="A91" s="314"/>
      <c r="B91" s="315"/>
      <c r="C91" s="247" t="s">
        <v>65</v>
      </c>
      <c r="D91" s="247" t="s">
        <v>66</v>
      </c>
      <c r="E91" s="277" t="s">
        <v>101</v>
      </c>
      <c r="F91" s="279" t="s">
        <v>102</v>
      </c>
      <c r="G91" s="347" t="s">
        <v>103</v>
      </c>
      <c r="H91" s="264"/>
      <c r="J91" s="338"/>
      <c r="K91" s="339"/>
      <c r="L91" s="215"/>
      <c r="M91" s="217"/>
      <c r="N91" s="219"/>
      <c r="O91" s="217"/>
      <c r="P91" s="219"/>
      <c r="Q91" s="267"/>
    </row>
    <row r="92" spans="1:17" ht="14.1" customHeight="1" x14ac:dyDescent="0.15">
      <c r="A92" s="316"/>
      <c r="B92" s="317"/>
      <c r="C92" s="248"/>
      <c r="D92" s="248"/>
      <c r="E92" s="345"/>
      <c r="F92" s="346"/>
      <c r="G92" s="248"/>
      <c r="H92" s="265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2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6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2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1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3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6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5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1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50</v>
      </c>
      <c r="K101" s="141"/>
      <c r="L101" s="103">
        <f>SUM(L92:L100)</f>
        <v>9</v>
      </c>
      <c r="M101" s="103">
        <f>SUM(M92:M100)</f>
        <v>10</v>
      </c>
      <c r="N101" s="103">
        <f>SUM(N92:N100)</f>
        <v>5</v>
      </c>
      <c r="O101" s="103">
        <f>SUM(O92:O100)</f>
        <v>1</v>
      </c>
      <c r="P101" s="103">
        <f>SUM(P92:P100)</f>
        <v>0</v>
      </c>
      <c r="Q101" s="103">
        <f t="shared" si="3"/>
        <v>25</v>
      </c>
    </row>
    <row r="102" spans="1:17" ht="14.1" customHeight="1" x14ac:dyDescent="0.15">
      <c r="A102" s="140" t="s">
        <v>50</v>
      </c>
      <c r="B102" s="141"/>
      <c r="C102" s="56">
        <f>SUM(C93:C101)</f>
        <v>22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12"/>
      <c r="B106" s="313"/>
      <c r="C106" s="354" t="s">
        <v>114</v>
      </c>
      <c r="D106" s="355"/>
      <c r="E106" s="356"/>
      <c r="F106" s="263" t="s">
        <v>50</v>
      </c>
      <c r="G106" s="81"/>
      <c r="H106" s="334"/>
      <c r="I106" s="335"/>
      <c r="J106" s="292" t="s">
        <v>88</v>
      </c>
      <c r="K106" s="240"/>
      <c r="L106" s="240"/>
      <c r="M106" s="240"/>
      <c r="N106" s="240"/>
      <c r="O106" s="240"/>
      <c r="P106" s="241"/>
      <c r="Q106" s="295" t="s">
        <v>50</v>
      </c>
    </row>
    <row r="107" spans="1:17" ht="14.1" customHeight="1" x14ac:dyDescent="0.15">
      <c r="A107" s="314"/>
      <c r="B107" s="315"/>
      <c r="C107" s="144">
        <v>1</v>
      </c>
      <c r="D107" s="144">
        <v>2</v>
      </c>
      <c r="E107" s="144">
        <v>3</v>
      </c>
      <c r="F107" s="264"/>
      <c r="G107" s="78"/>
      <c r="H107" s="336"/>
      <c r="I107" s="337"/>
      <c r="J107" s="344" t="s">
        <v>104</v>
      </c>
      <c r="K107" s="222" t="s">
        <v>105</v>
      </c>
      <c r="L107" s="222" t="s">
        <v>98</v>
      </c>
      <c r="M107" s="222" t="s">
        <v>106</v>
      </c>
      <c r="N107" s="242" t="s">
        <v>107</v>
      </c>
      <c r="O107" s="222" t="s">
        <v>36</v>
      </c>
      <c r="P107" s="242" t="s">
        <v>30</v>
      </c>
      <c r="Q107" s="343"/>
    </row>
    <row r="108" spans="1:17" ht="14.1" customHeight="1" x14ac:dyDescent="0.15">
      <c r="A108" s="316"/>
      <c r="B108" s="317"/>
      <c r="C108" s="147" t="s">
        <v>67</v>
      </c>
      <c r="D108" s="147" t="s">
        <v>66</v>
      </c>
      <c r="E108" s="147" t="s">
        <v>68</v>
      </c>
      <c r="F108" s="265"/>
      <c r="G108" s="78"/>
      <c r="H108" s="338"/>
      <c r="I108" s="339"/>
      <c r="J108" s="223"/>
      <c r="K108" s="223"/>
      <c r="L108" s="223"/>
      <c r="M108" s="223"/>
      <c r="N108" s="243"/>
      <c r="O108" s="223"/>
      <c r="P108" s="243"/>
      <c r="Q108" s="298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1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1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1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2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1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48" t="s">
        <v>50</v>
      </c>
      <c r="B118" s="349"/>
      <c r="C118" s="109">
        <f>SUM(C109:C117)</f>
        <v>8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8</v>
      </c>
      <c r="G118" s="78"/>
      <c r="H118" s="348" t="s">
        <v>50</v>
      </c>
      <c r="I118" s="349"/>
      <c r="J118" s="109">
        <f t="shared" ref="J118:P118" si="8">SUM(J109:J117)</f>
        <v>1</v>
      </c>
      <c r="K118" s="109">
        <f t="shared" si="8"/>
        <v>3</v>
      </c>
      <c r="L118" s="109">
        <f t="shared" si="8"/>
        <v>0</v>
      </c>
      <c r="M118" s="109">
        <f t="shared" si="8"/>
        <v>0</v>
      </c>
      <c r="N118" s="109">
        <f t="shared" si="8"/>
        <v>1</v>
      </c>
      <c r="O118" s="109">
        <f t="shared" si="8"/>
        <v>0</v>
      </c>
      <c r="P118" s="109">
        <f t="shared" si="8"/>
        <v>3</v>
      </c>
      <c r="Q118" s="109">
        <f t="shared" si="5"/>
        <v>8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50"/>
      <c r="B123" s="350"/>
      <c r="C123" s="254" t="s">
        <v>16</v>
      </c>
      <c r="D123" s="255"/>
      <c r="E123" s="255"/>
      <c r="F123" s="255"/>
      <c r="G123" s="256"/>
      <c r="H123" s="351" t="s">
        <v>50</v>
      </c>
      <c r="I123" s="260" t="s">
        <v>13</v>
      </c>
      <c r="J123" s="261"/>
      <c r="K123" s="262"/>
      <c r="L123" s="263" t="s">
        <v>50</v>
      </c>
    </row>
    <row r="124" spans="1:17" ht="14.1" customHeight="1" x14ac:dyDescent="0.15">
      <c r="A124" s="350"/>
      <c r="B124" s="350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2"/>
      <c r="I124" s="52">
        <v>1</v>
      </c>
      <c r="J124" s="44">
        <v>2</v>
      </c>
      <c r="K124" s="44">
        <v>3</v>
      </c>
      <c r="L124" s="264"/>
    </row>
    <row r="125" spans="1:17" ht="14.1" customHeight="1" x14ac:dyDescent="0.15">
      <c r="A125" s="350"/>
      <c r="B125" s="350"/>
      <c r="C125" s="247" t="s">
        <v>65</v>
      </c>
      <c r="D125" s="247" t="s">
        <v>66</v>
      </c>
      <c r="E125" s="277" t="s">
        <v>101</v>
      </c>
      <c r="F125" s="279" t="s">
        <v>102</v>
      </c>
      <c r="G125" s="347" t="s">
        <v>103</v>
      </c>
      <c r="H125" s="352"/>
      <c r="I125" s="363" t="s">
        <v>67</v>
      </c>
      <c r="J125" s="357" t="s">
        <v>66</v>
      </c>
      <c r="K125" s="357" t="s">
        <v>68</v>
      </c>
      <c r="L125" s="264"/>
    </row>
    <row r="126" spans="1:17" ht="14.1" customHeight="1" x14ac:dyDescent="0.15">
      <c r="A126" s="350"/>
      <c r="B126" s="350"/>
      <c r="C126" s="248"/>
      <c r="D126" s="248"/>
      <c r="E126" s="345"/>
      <c r="F126" s="346"/>
      <c r="G126" s="248"/>
      <c r="H126" s="353"/>
      <c r="I126" s="363"/>
      <c r="J126" s="357"/>
      <c r="K126" s="357"/>
      <c r="L126" s="265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1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1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1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1</v>
      </c>
      <c r="I135" s="115">
        <f>COUNTIFS(ローデータ!$B$12:$B$1011,1,ローデータ!$G$12:$G$1011,$G$4,ローデータ!$K$12:$K$1011,$F$21,ローデータ!$S$12:$S$1011,$I$124,ローデータ!$H$12:$H$1011,A135)</f>
        <v>1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1</v>
      </c>
    </row>
    <row r="136" spans="1:16" ht="14.1" customHeight="1" x14ac:dyDescent="0.15">
      <c r="A136" s="348" t="s">
        <v>50</v>
      </c>
      <c r="B136" s="349"/>
      <c r="C136" s="109">
        <f>SUM(C127:C135)</f>
        <v>4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4</v>
      </c>
      <c r="I136" s="111">
        <f>SUM(I127:I135)</f>
        <v>4</v>
      </c>
      <c r="J136" s="109">
        <f>SUM(J127:J135)</f>
        <v>0</v>
      </c>
      <c r="K136" s="109">
        <f>SUM(K127:K135)</f>
        <v>0</v>
      </c>
      <c r="L136" s="109">
        <f t="shared" si="9"/>
        <v>4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58"/>
      <c r="B140" s="358"/>
      <c r="C140" s="233" t="s">
        <v>70</v>
      </c>
      <c r="D140" s="234"/>
      <c r="E140" s="234"/>
      <c r="F140" s="234"/>
      <c r="G140" s="235"/>
      <c r="H140" s="359" t="s">
        <v>50</v>
      </c>
      <c r="I140" s="239" t="s">
        <v>71</v>
      </c>
      <c r="J140" s="240"/>
      <c r="K140" s="240"/>
      <c r="L140" s="240"/>
      <c r="M140" s="240"/>
      <c r="N140" s="240"/>
      <c r="O140" s="241"/>
      <c r="P140" s="211" t="s">
        <v>50</v>
      </c>
    </row>
    <row r="141" spans="1:16" ht="14.1" customHeight="1" x14ac:dyDescent="0.15">
      <c r="A141" s="358"/>
      <c r="B141" s="358"/>
      <c r="C141" s="340" t="s">
        <v>96</v>
      </c>
      <c r="D141" s="341" t="s">
        <v>97</v>
      </c>
      <c r="E141" s="342" t="s">
        <v>98</v>
      </c>
      <c r="F141" s="341" t="s">
        <v>99</v>
      </c>
      <c r="G141" s="342" t="s">
        <v>100</v>
      </c>
      <c r="H141" s="360"/>
      <c r="I141" s="364" t="s">
        <v>104</v>
      </c>
      <c r="J141" s="362" t="s">
        <v>105</v>
      </c>
      <c r="K141" s="362" t="s">
        <v>98</v>
      </c>
      <c r="L141" s="362" t="s">
        <v>106</v>
      </c>
      <c r="M141" s="279" t="s">
        <v>107</v>
      </c>
      <c r="N141" s="362" t="s">
        <v>36</v>
      </c>
      <c r="O141" s="279" t="s">
        <v>30</v>
      </c>
      <c r="P141" s="212"/>
    </row>
    <row r="142" spans="1:16" ht="14.1" customHeight="1" x14ac:dyDescent="0.15">
      <c r="A142" s="358"/>
      <c r="B142" s="358"/>
      <c r="C142" s="215"/>
      <c r="D142" s="217"/>
      <c r="E142" s="219"/>
      <c r="F142" s="217"/>
      <c r="G142" s="219"/>
      <c r="H142" s="361"/>
      <c r="I142" s="221"/>
      <c r="J142" s="223"/>
      <c r="K142" s="223"/>
      <c r="L142" s="223"/>
      <c r="M142" s="243"/>
      <c r="N142" s="223"/>
      <c r="O142" s="243"/>
      <c r="P142" s="213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3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1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1</v>
      </c>
      <c r="K150" s="91">
        <f>SUMIFS(ローデータ!$V$12:$V$1011,ローデータ!$B$12:$B$1011,1,ローデータ!$G$12:$G$1011,$G$4,ローデータ!$K$12:$K$1011,$F$21,ローデータ!$H$12:$H$1011,A150)</f>
        <v>1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1</v>
      </c>
      <c r="N150" s="91">
        <f>SUMIFS(ローデータ!$Y$12:$Y$1011,ローデータ!$B$12:$B$1011,1,ローデータ!$G$12:$G$1011,$G$4,ローデータ!$K$12:$K$1011,$F$21,ローデータ!$H$12:$H$1011,A150)</f>
        <v>1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4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1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1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1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1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2</v>
      </c>
    </row>
    <row r="152" spans="1:16" ht="14.1" customHeight="1" x14ac:dyDescent="0.15">
      <c r="A152" s="365" t="s">
        <v>50</v>
      </c>
      <c r="B152" s="365"/>
      <c r="C152" s="56">
        <f>SUM(C143:C151)</f>
        <v>0</v>
      </c>
      <c r="D152" s="56">
        <f>SUM(D143:D151)</f>
        <v>5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5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1</v>
      </c>
      <c r="L152" s="56">
        <f t="shared" si="15"/>
        <v>1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9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12"/>
      <c r="B156" s="366"/>
      <c r="C156" s="366"/>
      <c r="D156" s="366"/>
      <c r="E156" s="313"/>
      <c r="F156" s="321" t="s">
        <v>25</v>
      </c>
      <c r="G156" s="321"/>
      <c r="H156" s="321"/>
      <c r="I156" s="321"/>
      <c r="J156" s="321"/>
      <c r="K156" s="321"/>
      <c r="L156" s="321"/>
      <c r="M156" s="369" t="s">
        <v>50</v>
      </c>
    </row>
    <row r="157" spans="1:16" ht="14.1" customHeight="1" x14ac:dyDescent="0.15">
      <c r="A157" s="314"/>
      <c r="B157" s="367"/>
      <c r="C157" s="367"/>
      <c r="D157" s="367"/>
      <c r="E157" s="315"/>
      <c r="F157" s="292">
        <v>1</v>
      </c>
      <c r="G157" s="241"/>
      <c r="H157" s="292">
        <v>2</v>
      </c>
      <c r="I157" s="241"/>
      <c r="J157" s="292">
        <v>3</v>
      </c>
      <c r="K157" s="240"/>
      <c r="L157" s="241"/>
      <c r="M157" s="370"/>
    </row>
    <row r="158" spans="1:16" ht="14.1" customHeight="1" x14ac:dyDescent="0.15">
      <c r="A158" s="316"/>
      <c r="B158" s="368"/>
      <c r="C158" s="368"/>
      <c r="D158" s="368"/>
      <c r="E158" s="317"/>
      <c r="F158" s="325" t="s">
        <v>72</v>
      </c>
      <c r="G158" s="326"/>
      <c r="H158" s="325" t="s">
        <v>74</v>
      </c>
      <c r="I158" s="326"/>
      <c r="J158" s="325" t="s">
        <v>84</v>
      </c>
      <c r="K158" s="327"/>
      <c r="L158" s="327"/>
      <c r="M158" s="371"/>
    </row>
    <row r="159" spans="1:16" ht="14.1" customHeight="1" x14ac:dyDescent="0.15">
      <c r="A159" s="374" t="s">
        <v>73</v>
      </c>
      <c r="B159" s="150" t="s">
        <v>85</v>
      </c>
      <c r="C159" s="377" t="s">
        <v>87</v>
      </c>
      <c r="D159" s="378"/>
      <c r="E159" s="379"/>
      <c r="F159" s="288">
        <f>COUNTIFS(ローデータ!$B$12:$B$1011,1,ローデータ!$G$12:$G$1011,$G$4,ローデータ!$I$12:$I$1011,$C$14,ローデータ!$K$12:$K$1011,F157)</f>
        <v>24</v>
      </c>
      <c r="G159" s="289"/>
      <c r="H159" s="288">
        <f>COUNTIFS(ローデータ!$B$12:$B$1011,1,ローデータ!$G$12:$G$1011,$G$4,ローデータ!$I$12:$I$1011,$C$14,ローデータ!$K$12:$K$1011,H157)</f>
        <v>8</v>
      </c>
      <c r="I159" s="289"/>
      <c r="J159" s="288">
        <f>COUNTIFS(ローデータ!$B$12:$B$1011,1,ローデータ!$G$12:$G$1011,$G$4,ローデータ!$I$12:$I$1011,$C$14,ローデータ!$K$12:$K$1011,J157)</f>
        <v>4</v>
      </c>
      <c r="K159" s="290"/>
      <c r="L159" s="289"/>
      <c r="M159" s="56">
        <f t="shared" ref="M159:M171" si="16">SUM(F159:L159)</f>
        <v>36</v>
      </c>
    </row>
    <row r="160" spans="1:16" ht="14.1" customHeight="1" x14ac:dyDescent="0.15">
      <c r="A160" s="375"/>
      <c r="B160" s="380" t="s">
        <v>86</v>
      </c>
      <c r="C160" s="146">
        <v>1</v>
      </c>
      <c r="D160" s="372" t="s">
        <v>75</v>
      </c>
      <c r="E160" s="373"/>
      <c r="F160" s="288">
        <f>COUNTIFS(ローデータ!$B$12:$B$1011,1,ローデータ!$G$12:$G$1011,$G$4,ローデータ!$I$12:$I$1011,$B$14,ローデータ!$J$12:$J$1011,C160,ローデータ!$K$12:$K$1011,$F$157)</f>
        <v>0</v>
      </c>
      <c r="G160" s="289"/>
      <c r="H160" s="288">
        <f>COUNTIFS(ローデータ!$B$12:$B$1011,1,ローデータ!$G$12:$G$1011,$G$4,ローデータ!$I$12:$I$1011,$B$14,ローデータ!$J$12:$J$1011,C160,ローデータ!$K$12:$K$1011,$H$157)</f>
        <v>0</v>
      </c>
      <c r="I160" s="289"/>
      <c r="J160" s="288">
        <f>COUNTIFS(ローデータ!$B$12:$B$1011,1,ローデータ!$G$12:$G$1011,$G$4,ローデータ!$I$12:$I$1011,$B$14,ローデータ!$J$12:$J$1011,C160,ローデータ!$K$12:$K$1011,$J$157)</f>
        <v>0</v>
      </c>
      <c r="K160" s="290"/>
      <c r="L160" s="289"/>
      <c r="M160" s="56">
        <f t="shared" si="16"/>
        <v>0</v>
      </c>
      <c r="N160" s="9"/>
    </row>
    <row r="161" spans="1:19" ht="14.1" customHeight="1" x14ac:dyDescent="0.15">
      <c r="A161" s="375"/>
      <c r="B161" s="381"/>
      <c r="C161" s="146">
        <v>2</v>
      </c>
      <c r="D161" s="372" t="s">
        <v>76</v>
      </c>
      <c r="E161" s="373"/>
      <c r="F161" s="288">
        <f>COUNTIFS(ローデータ!$B$12:$B$1011,1,ローデータ!$G$12:$G$1011,$G$4,ローデータ!$I$12:$I$1011,$B$14,ローデータ!$J$12:$J$1011,C161,ローデータ!$K$12:$K$1011,$F$157)</f>
        <v>0</v>
      </c>
      <c r="G161" s="289"/>
      <c r="H161" s="288">
        <f>COUNTIFS(ローデータ!$B$12:$B$1011,1,ローデータ!$G$12:$G$1011,$G$4,ローデータ!$I$12:$I$1011,$B$14,ローデータ!$J$12:$J$1011,C161,ローデータ!$K$12:$K$1011,$H$157)</f>
        <v>0</v>
      </c>
      <c r="I161" s="289"/>
      <c r="J161" s="288">
        <f>COUNTIFS(ローデータ!$B$12:$B$1011,1,ローデータ!$G$12:$G$1011,$G$4,ローデータ!$I$12:$I$1011,$B$14,ローデータ!$J$12:$J$1011,C161,ローデータ!$K$12:$K$1011,$J$157)</f>
        <v>0</v>
      </c>
      <c r="K161" s="290"/>
      <c r="L161" s="289"/>
      <c r="M161" s="56">
        <f t="shared" si="16"/>
        <v>0</v>
      </c>
    </row>
    <row r="162" spans="1:19" ht="14.1" customHeight="1" x14ac:dyDescent="0.15">
      <c r="A162" s="375"/>
      <c r="B162" s="381"/>
      <c r="C162" s="146">
        <v>3</v>
      </c>
      <c r="D162" s="372" t="s">
        <v>77</v>
      </c>
      <c r="E162" s="373"/>
      <c r="F162" s="288">
        <f>COUNTIFS(ローデータ!$B$12:$B$1011,1,ローデータ!$G$12:$G$1011,$G$4,ローデータ!$I$12:$I$1011,$B$14,ローデータ!$J$12:$J$1011,C162,ローデータ!$K$12:$K$1011,$F$157)</f>
        <v>0</v>
      </c>
      <c r="G162" s="289"/>
      <c r="H162" s="288">
        <f>COUNTIFS(ローデータ!$B$12:$B$1011,1,ローデータ!$G$12:$G$1011,$G$4,ローデータ!$I$12:$I$1011,$B$14,ローデータ!$J$12:$J$1011,C162,ローデータ!$K$12:$K$1011,$H$157)</f>
        <v>0</v>
      </c>
      <c r="I162" s="289"/>
      <c r="J162" s="288">
        <f>COUNTIFS(ローデータ!$B$12:$B$1011,1,ローデータ!$G$12:$G$1011,$G$4,ローデータ!$I$12:$I$1011,$B$14,ローデータ!$J$12:$J$1011,C162,ローデータ!$K$12:$K$1011,$J$157)</f>
        <v>0</v>
      </c>
      <c r="K162" s="290"/>
      <c r="L162" s="289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75"/>
      <c r="B163" s="381"/>
      <c r="C163" s="146">
        <v>4</v>
      </c>
      <c r="D163" s="372" t="s">
        <v>110</v>
      </c>
      <c r="E163" s="373"/>
      <c r="F163" s="288">
        <f>COUNTIFS(ローデータ!$B$12:$B$1011,1,ローデータ!$G$12:$G$1011,$G$4,ローデータ!$I$12:$I$1011,$B$14,ローデータ!$J$12:$J$1011,C163,ローデータ!$K$12:$K$1011,$F$157)</f>
        <v>0</v>
      </c>
      <c r="G163" s="289"/>
      <c r="H163" s="288">
        <f>COUNTIFS(ローデータ!$B$12:$B$1011,1,ローデータ!$G$12:$G$1011,$G$4,ローデータ!$I$12:$I$1011,$B$14,ローデータ!$J$12:$J$1011,C163,ローデータ!$K$12:$K$1011,$H$157)</f>
        <v>0</v>
      </c>
      <c r="I163" s="289"/>
      <c r="J163" s="288">
        <f>COUNTIFS(ローデータ!$B$12:$B$1011,1,ローデータ!$G$12:$G$1011,$G$4,ローデータ!$I$12:$I$1011,$B$14,ローデータ!$J$12:$J$1011,C163,ローデータ!$K$12:$K$1011,$J$157)</f>
        <v>0</v>
      </c>
      <c r="K163" s="290"/>
      <c r="L163" s="289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75"/>
      <c r="B164" s="381"/>
      <c r="C164" s="146">
        <v>5</v>
      </c>
      <c r="D164" s="372" t="s">
        <v>78</v>
      </c>
      <c r="E164" s="373"/>
      <c r="F164" s="288">
        <f>COUNTIFS(ローデータ!$B$12:$B$1011,1,ローデータ!$G$12:$G$1011,$G$4,ローデータ!$I$12:$I$1011,$B$14,ローデータ!$J$12:$J$1011,C164,ローデータ!$K$12:$K$1011,$F$157)</f>
        <v>0</v>
      </c>
      <c r="G164" s="289"/>
      <c r="H164" s="288">
        <f>COUNTIFS(ローデータ!$B$12:$B$1011,1,ローデータ!$G$12:$G$1011,$G$4,ローデータ!$I$12:$I$1011,$B$14,ローデータ!$J$12:$J$1011,C164,ローデータ!$K$12:$K$1011,$H$157)</f>
        <v>0</v>
      </c>
      <c r="I164" s="289"/>
      <c r="J164" s="288">
        <f>COUNTIFS(ローデータ!$B$12:$B$1011,1,ローデータ!$G$12:$G$1011,$G$4,ローデータ!$I$12:$I$1011,$B$14,ローデータ!$J$12:$J$1011,C164,ローデータ!$K$12:$K$1011,$J$157)</f>
        <v>0</v>
      </c>
      <c r="K164" s="290"/>
      <c r="L164" s="289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75"/>
      <c r="B165" s="381"/>
      <c r="C165" s="146">
        <v>6</v>
      </c>
      <c r="D165" s="372" t="s">
        <v>79</v>
      </c>
      <c r="E165" s="373"/>
      <c r="F165" s="288">
        <f>COUNTIFS(ローデータ!$B$12:$B$1011,1,ローデータ!$G$12:$G$1011,$G$4,ローデータ!$I$12:$I$1011,$B$14,ローデータ!$J$12:$J$1011,C165,ローデータ!$K$12:$K$1011,$F$157)</f>
        <v>0</v>
      </c>
      <c r="G165" s="289"/>
      <c r="H165" s="288">
        <f>COUNTIFS(ローデータ!$B$12:$B$1011,1,ローデータ!$G$12:$G$1011,$G$4,ローデータ!$I$12:$I$1011,$B$14,ローデータ!$J$12:$J$1011,C165,ローデータ!$K$12:$K$1011,$H$157)</f>
        <v>0</v>
      </c>
      <c r="I165" s="289"/>
      <c r="J165" s="288">
        <f>COUNTIFS(ローデータ!$B$12:$B$1011,1,ローデータ!$G$12:$G$1011,$G$4,ローデータ!$I$12:$I$1011,$B$14,ローデータ!$J$12:$J$1011,C165,ローデータ!$K$12:$K$1011,$J$157)</f>
        <v>0</v>
      </c>
      <c r="K165" s="290"/>
      <c r="L165" s="289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75"/>
      <c r="B166" s="381"/>
      <c r="C166" s="146">
        <v>7</v>
      </c>
      <c r="D166" s="372" t="s">
        <v>80</v>
      </c>
      <c r="E166" s="373"/>
      <c r="F166" s="288">
        <f>COUNTIFS(ローデータ!$B$12:$B$1011,1,ローデータ!$G$12:$G$1011,$G$4,ローデータ!$I$12:$I$1011,$B$14,ローデータ!$J$12:$J$1011,C166,ローデータ!$K$12:$K$1011,$F$157)</f>
        <v>0</v>
      </c>
      <c r="G166" s="289"/>
      <c r="H166" s="288">
        <f>COUNTIFS(ローデータ!$B$12:$B$1011,1,ローデータ!$G$12:$G$1011,$G$4,ローデータ!$I$12:$I$1011,$B$14,ローデータ!$J$12:$J$1011,C166,ローデータ!$K$12:$K$1011,$H$157)</f>
        <v>0</v>
      </c>
      <c r="I166" s="289"/>
      <c r="J166" s="288">
        <f>COUNTIFS(ローデータ!$B$12:$B$1011,1,ローデータ!$G$12:$G$1011,$G$4,ローデータ!$I$12:$I$1011,$B$14,ローデータ!$J$12:$J$1011,C166,ローデータ!$K$12:$K$1011,$J$157)</f>
        <v>0</v>
      </c>
      <c r="K166" s="290"/>
      <c r="L166" s="289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75"/>
      <c r="B167" s="381"/>
      <c r="C167" s="146">
        <v>8</v>
      </c>
      <c r="D167" s="372" t="s">
        <v>81</v>
      </c>
      <c r="E167" s="373"/>
      <c r="F167" s="288">
        <f>COUNTIFS(ローデータ!$B$12:$B$1011,1,ローデータ!$G$12:$G$1011,$G$4,ローデータ!$I$12:$I$1011,$B$14,ローデータ!$J$12:$J$1011,C167,ローデータ!$K$12:$K$1011,$F$157)</f>
        <v>0</v>
      </c>
      <c r="G167" s="289"/>
      <c r="H167" s="288">
        <f>COUNTIFS(ローデータ!$B$12:$B$1011,1,ローデータ!$G$12:$G$1011,$G$4,ローデータ!$I$12:$I$1011,$B$14,ローデータ!$J$12:$J$1011,C167,ローデータ!$K$12:$K$1011,$H$157)</f>
        <v>0</v>
      </c>
      <c r="I167" s="289"/>
      <c r="J167" s="288">
        <f>COUNTIFS(ローデータ!$B$12:$B$1011,1,ローデータ!$G$12:$G$1011,$G$4,ローデータ!$I$12:$I$1011,$B$14,ローデータ!$J$12:$J$1011,C167,ローデータ!$K$12:$K$1011,$J$157)</f>
        <v>0</v>
      </c>
      <c r="K167" s="290"/>
      <c r="L167" s="289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75"/>
      <c r="B168" s="381"/>
      <c r="C168" s="146">
        <v>9</v>
      </c>
      <c r="D168" s="372" t="s">
        <v>82</v>
      </c>
      <c r="E168" s="373"/>
      <c r="F168" s="288">
        <f>COUNTIFS(ローデータ!$B$12:$B$1011,1,ローデータ!$G$12:$G$1011,$G$4,ローデータ!$I$12:$I$1011,$B$14,ローデータ!$J$12:$J$1011,C168,ローデータ!$K$12:$K$1011,$F$157)</f>
        <v>0</v>
      </c>
      <c r="G168" s="289"/>
      <c r="H168" s="288">
        <f>COUNTIFS(ローデータ!$B$12:$B$1011,1,ローデータ!$G$12:$G$1011,$G$4,ローデータ!$I$12:$I$1011,$B$14,ローデータ!$J$12:$J$1011,C168,ローデータ!$K$12:$K$1011,$H$157)</f>
        <v>0</v>
      </c>
      <c r="I168" s="289"/>
      <c r="J168" s="288">
        <f>COUNTIFS(ローデータ!$B$12:$B$1011,1,ローデータ!$G$12:$G$1011,$G$4,ローデータ!$I$12:$I$1011,$B$14,ローデータ!$J$12:$J$1011,C168,ローデータ!$K$12:$K$1011,$J$157)</f>
        <v>0</v>
      </c>
      <c r="K168" s="290"/>
      <c r="L168" s="289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75"/>
      <c r="B169" s="381"/>
      <c r="C169" s="146">
        <v>10</v>
      </c>
      <c r="D169" s="372" t="s">
        <v>111</v>
      </c>
      <c r="E169" s="373"/>
      <c r="F169" s="288">
        <f>COUNTIFS(ローデータ!$B$12:$B$1011,1,ローデータ!$G$12:$G$1011,$G$4,ローデータ!$I$12:$I$1011,$B$14,ローデータ!$J$12:$J$1011,C169,ローデータ!$K$12:$K$1011,$F$157)</f>
        <v>0</v>
      </c>
      <c r="G169" s="289"/>
      <c r="H169" s="288">
        <f>COUNTIFS(ローデータ!$B$12:$B$1011,1,ローデータ!$G$12:$G$1011,$G$4,ローデータ!$I$12:$I$1011,$B$14,ローデータ!$J$12:$J$1011,C169,ローデータ!$K$12:$K$1011,$H$157)</f>
        <v>0</v>
      </c>
      <c r="I169" s="289"/>
      <c r="J169" s="288">
        <f>COUNTIFS(ローデータ!$B$12:$B$1011,1,ローデータ!$G$12:$G$1011,$G$4,ローデータ!$I$12:$I$1011,$B$14,ローデータ!$J$12:$J$1011,C169,ローデータ!$K$12:$K$1011,$J$157)</f>
        <v>0</v>
      </c>
      <c r="K169" s="290"/>
      <c r="L169" s="289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76"/>
      <c r="B170" s="382"/>
      <c r="C170" s="146">
        <v>11</v>
      </c>
      <c r="D170" s="372" t="s">
        <v>83</v>
      </c>
      <c r="E170" s="373"/>
      <c r="F170" s="288">
        <f>COUNTIFS(ローデータ!$B$12:$B$1011,1,ローデータ!$G$12:$G$1011,$G$4,ローデータ!$I$12:$I$1011,$B$14,ローデータ!$J$12:$J$1011,C170,ローデータ!$K$12:$K$1011,$F$157)</f>
        <v>0</v>
      </c>
      <c r="G170" s="289"/>
      <c r="H170" s="288">
        <f>COUNTIFS(ローデータ!$B$12:$B$1011,1,ローデータ!$G$12:$G$1011,$G$4,ローデータ!$I$12:$I$1011,$B$14,ローデータ!$J$12:$J$1011,C170,ローデータ!$K$12:$K$1011,$H$157)</f>
        <v>0</v>
      </c>
      <c r="I170" s="289"/>
      <c r="J170" s="288">
        <f>COUNTIFS(ローデータ!$B$12:$B$1011,1,ローデータ!$G$12:$G$1011,$G$4,ローデータ!$I$12:$I$1011,$B$14,ローデータ!$J$12:$J$1011,C170,ローデータ!$K$12:$K$1011,$J$157)</f>
        <v>0</v>
      </c>
      <c r="K170" s="290"/>
      <c r="L170" s="289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77" t="s">
        <v>50</v>
      </c>
      <c r="B171" s="378"/>
      <c r="C171" s="378"/>
      <c r="D171" s="378"/>
      <c r="E171" s="379"/>
      <c r="F171" s="288">
        <f>SUM(F159:G170)</f>
        <v>24</v>
      </c>
      <c r="G171" s="289"/>
      <c r="H171" s="288">
        <f>SUM(H159:I170)</f>
        <v>8</v>
      </c>
      <c r="I171" s="289"/>
      <c r="J171" s="288">
        <f>SUM(J159:L170)</f>
        <v>4</v>
      </c>
      <c r="K171" s="290"/>
      <c r="L171" s="289"/>
      <c r="M171" s="56">
        <f t="shared" si="16"/>
        <v>36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2"/>
      <c r="B175" s="366"/>
      <c r="C175" s="366"/>
      <c r="D175" s="366"/>
      <c r="E175" s="313"/>
      <c r="F175" s="321" t="s">
        <v>112</v>
      </c>
      <c r="G175" s="321"/>
      <c r="H175" s="321"/>
      <c r="I175" s="321"/>
      <c r="J175" s="321"/>
      <c r="K175" s="369" t="s">
        <v>50</v>
      </c>
      <c r="L175" s="9"/>
      <c r="M175" s="9"/>
    </row>
    <row r="176" spans="1:19" ht="14.1" customHeight="1" x14ac:dyDescent="0.15">
      <c r="A176" s="314"/>
      <c r="B176" s="367"/>
      <c r="C176" s="367"/>
      <c r="D176" s="367"/>
      <c r="E176" s="315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0"/>
      <c r="L176" s="9"/>
      <c r="M176" s="9"/>
    </row>
    <row r="177" spans="1:13" ht="14.1" customHeight="1" x14ac:dyDescent="0.15">
      <c r="A177" s="314"/>
      <c r="B177" s="367"/>
      <c r="C177" s="367"/>
      <c r="D177" s="367"/>
      <c r="E177" s="315"/>
      <c r="F177" s="247" t="s">
        <v>65</v>
      </c>
      <c r="G177" s="247" t="s">
        <v>66</v>
      </c>
      <c r="H177" s="277" t="s">
        <v>101</v>
      </c>
      <c r="I177" s="279" t="s">
        <v>102</v>
      </c>
      <c r="J177" s="347" t="s">
        <v>103</v>
      </c>
      <c r="K177" s="370"/>
      <c r="L177" s="9"/>
      <c r="M177" s="9"/>
    </row>
    <row r="178" spans="1:13" ht="14.1" customHeight="1" x14ac:dyDescent="0.15">
      <c r="A178" s="316"/>
      <c r="B178" s="368"/>
      <c r="C178" s="368"/>
      <c r="D178" s="368"/>
      <c r="E178" s="317"/>
      <c r="F178" s="248"/>
      <c r="G178" s="248"/>
      <c r="H178" s="345"/>
      <c r="I178" s="346"/>
      <c r="J178" s="248"/>
      <c r="K178" s="371"/>
      <c r="L178" s="9"/>
      <c r="M178" s="9"/>
    </row>
    <row r="179" spans="1:13" ht="14.1" customHeight="1" x14ac:dyDescent="0.15">
      <c r="A179" s="374" t="s">
        <v>73</v>
      </c>
      <c r="B179" s="118" t="s">
        <v>85</v>
      </c>
      <c r="C179" s="348" t="s">
        <v>87</v>
      </c>
      <c r="D179" s="383"/>
      <c r="E179" s="349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24</v>
      </c>
      <c r="L179" s="9"/>
    </row>
    <row r="180" spans="1:13" ht="14.1" customHeight="1" x14ac:dyDescent="0.15">
      <c r="A180" s="375"/>
      <c r="B180" s="380" t="s">
        <v>86</v>
      </c>
      <c r="C180" s="146">
        <v>1</v>
      </c>
      <c r="D180" s="372" t="s">
        <v>75</v>
      </c>
      <c r="E180" s="373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75"/>
      <c r="B181" s="381"/>
      <c r="C181" s="146">
        <v>2</v>
      </c>
      <c r="D181" s="372" t="s">
        <v>76</v>
      </c>
      <c r="E181" s="373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75"/>
      <c r="B182" s="381"/>
      <c r="C182" s="146">
        <v>3</v>
      </c>
      <c r="D182" s="372" t="s">
        <v>77</v>
      </c>
      <c r="E182" s="373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75"/>
      <c r="B183" s="381"/>
      <c r="C183" s="146">
        <v>4</v>
      </c>
      <c r="D183" s="372" t="s">
        <v>110</v>
      </c>
      <c r="E183" s="373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75"/>
      <c r="B184" s="381"/>
      <c r="C184" s="146">
        <v>5</v>
      </c>
      <c r="D184" s="372" t="s">
        <v>78</v>
      </c>
      <c r="E184" s="373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75"/>
      <c r="B185" s="381"/>
      <c r="C185" s="146">
        <v>6</v>
      </c>
      <c r="D185" s="372" t="s">
        <v>79</v>
      </c>
      <c r="E185" s="373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75"/>
      <c r="B186" s="381"/>
      <c r="C186" s="146">
        <v>7</v>
      </c>
      <c r="D186" s="372" t="s">
        <v>80</v>
      </c>
      <c r="E186" s="373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75"/>
      <c r="B187" s="381"/>
      <c r="C187" s="146">
        <v>8</v>
      </c>
      <c r="D187" s="372" t="s">
        <v>81</v>
      </c>
      <c r="E187" s="373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75"/>
      <c r="B188" s="381"/>
      <c r="C188" s="146">
        <v>9</v>
      </c>
      <c r="D188" s="372" t="s">
        <v>82</v>
      </c>
      <c r="E188" s="373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75"/>
      <c r="B189" s="381"/>
      <c r="C189" s="146">
        <v>10</v>
      </c>
      <c r="D189" s="372" t="s">
        <v>111</v>
      </c>
      <c r="E189" s="373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76"/>
      <c r="B190" s="382"/>
      <c r="C190" s="146">
        <v>11</v>
      </c>
      <c r="D190" s="372" t="s">
        <v>83</v>
      </c>
      <c r="E190" s="373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77" t="s">
        <v>50</v>
      </c>
      <c r="B191" s="378"/>
      <c r="C191" s="378"/>
      <c r="D191" s="378"/>
      <c r="E191" s="379"/>
      <c r="F191" s="56">
        <f>SUM(F179:F190)</f>
        <v>22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4"/>
      <c r="B194" s="384"/>
      <c r="C194" s="384"/>
      <c r="D194" s="384"/>
      <c r="E194" s="335"/>
      <c r="F194" s="240" t="s">
        <v>113</v>
      </c>
      <c r="G194" s="240"/>
      <c r="H194" s="240"/>
      <c r="I194" s="240"/>
      <c r="J194" s="241"/>
      <c r="K194" s="387" t="s">
        <v>50</v>
      </c>
      <c r="L194" s="9"/>
      <c r="M194" s="9"/>
    </row>
    <row r="195" spans="1:18" ht="14.1" customHeight="1" x14ac:dyDescent="0.15">
      <c r="A195" s="336"/>
      <c r="B195" s="385"/>
      <c r="C195" s="385"/>
      <c r="D195" s="385"/>
      <c r="E195" s="337"/>
      <c r="F195" s="390" t="s">
        <v>96</v>
      </c>
      <c r="G195" s="341" t="s">
        <v>97</v>
      </c>
      <c r="H195" s="342" t="s">
        <v>98</v>
      </c>
      <c r="I195" s="341" t="s">
        <v>99</v>
      </c>
      <c r="J195" s="342" t="s">
        <v>100</v>
      </c>
      <c r="K195" s="388"/>
      <c r="L195" s="9"/>
      <c r="M195" s="9"/>
    </row>
    <row r="196" spans="1:18" ht="14.1" customHeight="1" x14ac:dyDescent="0.15">
      <c r="A196" s="336"/>
      <c r="B196" s="385"/>
      <c r="C196" s="385"/>
      <c r="D196" s="385"/>
      <c r="E196" s="337"/>
      <c r="F196" s="391"/>
      <c r="G196" s="216"/>
      <c r="H196" s="218"/>
      <c r="I196" s="216"/>
      <c r="J196" s="218"/>
      <c r="K196" s="388"/>
      <c r="L196" s="9"/>
      <c r="M196" s="9"/>
    </row>
    <row r="197" spans="1:18" ht="14.1" customHeight="1" x14ac:dyDescent="0.15">
      <c r="A197" s="338"/>
      <c r="B197" s="386"/>
      <c r="C197" s="386"/>
      <c r="D197" s="386"/>
      <c r="E197" s="339"/>
      <c r="F197" s="392"/>
      <c r="G197" s="217"/>
      <c r="H197" s="219"/>
      <c r="I197" s="217"/>
      <c r="J197" s="219"/>
      <c r="K197" s="389"/>
      <c r="L197" s="9"/>
      <c r="M197" s="9"/>
    </row>
    <row r="198" spans="1:18" ht="14.1" customHeight="1" x14ac:dyDescent="0.15">
      <c r="A198" s="374" t="s">
        <v>73</v>
      </c>
      <c r="B198" s="118" t="s">
        <v>85</v>
      </c>
      <c r="C198" s="348" t="s">
        <v>87</v>
      </c>
      <c r="D198" s="383"/>
      <c r="E198" s="349"/>
      <c r="F198" s="90">
        <f>SUMIFS(ローデータ!M12:M1011,ローデータ!$B$12:$B$1011,1,ローデータ!$G$12:$G$1011,$G$4,ローデータ!$I$12:$I$1011,$C$14,ローデータ!$K$12:$K$1011,$B$21)</f>
        <v>9</v>
      </c>
      <c r="G198" s="90">
        <f>SUMIFS(ローデータ!N12:N1011,ローデータ!$B$12:$B$1011,1,ローデータ!$G$12:$G$1011,$G$4,ローデータ!$I$12:$I$1011,$C$14,ローデータ!$K$12:$K$1011,$B$21)</f>
        <v>10</v>
      </c>
      <c r="H198" s="90">
        <f>SUMIFS(ローデータ!O12:O1011,ローデータ!$B$12:$B$1011,1,ローデータ!$G$12:$G$1011,$G$4,ローデータ!$I$12:$I$1011,$C$14,ローデータ!$K$12:$K$1011,$B$21)</f>
        <v>5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25</v>
      </c>
      <c r="L198" s="9"/>
    </row>
    <row r="199" spans="1:18" ht="14.1" customHeight="1" x14ac:dyDescent="0.15">
      <c r="A199" s="375"/>
      <c r="B199" s="380" t="s">
        <v>86</v>
      </c>
      <c r="C199" s="146">
        <v>1</v>
      </c>
      <c r="D199" s="372" t="s">
        <v>75</v>
      </c>
      <c r="E199" s="373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75"/>
      <c r="B200" s="381"/>
      <c r="C200" s="146">
        <v>2</v>
      </c>
      <c r="D200" s="372" t="s">
        <v>76</v>
      </c>
      <c r="E200" s="373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75"/>
      <c r="B201" s="381"/>
      <c r="C201" s="146">
        <v>3</v>
      </c>
      <c r="D201" s="372" t="s">
        <v>77</v>
      </c>
      <c r="E201" s="373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75"/>
      <c r="B202" s="381"/>
      <c r="C202" s="146">
        <v>4</v>
      </c>
      <c r="D202" s="372" t="s">
        <v>110</v>
      </c>
      <c r="E202" s="373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75"/>
      <c r="B203" s="381"/>
      <c r="C203" s="146">
        <v>5</v>
      </c>
      <c r="D203" s="372" t="s">
        <v>78</v>
      </c>
      <c r="E203" s="373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75"/>
      <c r="B204" s="381"/>
      <c r="C204" s="146">
        <v>6</v>
      </c>
      <c r="D204" s="372" t="s">
        <v>79</v>
      </c>
      <c r="E204" s="373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75"/>
      <c r="B205" s="381"/>
      <c r="C205" s="146">
        <v>7</v>
      </c>
      <c r="D205" s="372" t="s">
        <v>80</v>
      </c>
      <c r="E205" s="373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75"/>
      <c r="B206" s="381"/>
      <c r="C206" s="146">
        <v>8</v>
      </c>
      <c r="D206" s="372" t="s">
        <v>81</v>
      </c>
      <c r="E206" s="373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75"/>
      <c r="B207" s="381"/>
      <c r="C207" s="146">
        <v>9</v>
      </c>
      <c r="D207" s="372" t="s">
        <v>82</v>
      </c>
      <c r="E207" s="373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75"/>
      <c r="B208" s="381"/>
      <c r="C208" s="146">
        <v>10</v>
      </c>
      <c r="D208" s="372" t="s">
        <v>111</v>
      </c>
      <c r="E208" s="373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76"/>
      <c r="B209" s="382"/>
      <c r="C209" s="146">
        <v>11</v>
      </c>
      <c r="D209" s="372" t="s">
        <v>83</v>
      </c>
      <c r="E209" s="373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77" t="s">
        <v>50</v>
      </c>
      <c r="B210" s="378"/>
      <c r="C210" s="378"/>
      <c r="D210" s="378"/>
      <c r="E210" s="379"/>
      <c r="F210" s="95">
        <f>SUM(F198:F209)</f>
        <v>9</v>
      </c>
      <c r="G210" s="95">
        <f t="shared" ref="G210:I210" si="19">SUM(G198:G209)</f>
        <v>10</v>
      </c>
      <c r="H210" s="95">
        <f>SUM(H198:H209)</f>
        <v>5</v>
      </c>
      <c r="I210" s="95">
        <f t="shared" si="19"/>
        <v>1</v>
      </c>
      <c r="J210" s="95">
        <f>SUM(J198:J209)</f>
        <v>0</v>
      </c>
      <c r="K210" s="119">
        <f t="shared" si="18"/>
        <v>25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12"/>
      <c r="B213" s="366"/>
      <c r="C213" s="366"/>
      <c r="D213" s="366"/>
      <c r="E213" s="313"/>
      <c r="F213" s="354" t="s">
        <v>114</v>
      </c>
      <c r="G213" s="355"/>
      <c r="H213" s="356"/>
      <c r="I213" s="369" t="s">
        <v>50</v>
      </c>
    </row>
    <row r="214" spans="1:18" ht="14.1" customHeight="1" x14ac:dyDescent="0.15">
      <c r="A214" s="314"/>
      <c r="B214" s="367"/>
      <c r="C214" s="367"/>
      <c r="D214" s="367"/>
      <c r="E214" s="315"/>
      <c r="F214" s="144">
        <v>1</v>
      </c>
      <c r="G214" s="144">
        <v>2</v>
      </c>
      <c r="H214" s="144">
        <v>3</v>
      </c>
      <c r="I214" s="370"/>
    </row>
    <row r="215" spans="1:18" ht="14.1" customHeight="1" x14ac:dyDescent="0.15">
      <c r="A215" s="316"/>
      <c r="B215" s="368"/>
      <c r="C215" s="368"/>
      <c r="D215" s="368"/>
      <c r="E215" s="317"/>
      <c r="F215" s="147" t="s">
        <v>67</v>
      </c>
      <c r="G215" s="147" t="s">
        <v>66</v>
      </c>
      <c r="H215" s="147" t="s">
        <v>68</v>
      </c>
      <c r="I215" s="371"/>
    </row>
    <row r="216" spans="1:18" ht="14.1" customHeight="1" x14ac:dyDescent="0.15">
      <c r="A216" s="374" t="s">
        <v>73</v>
      </c>
      <c r="B216" s="118" t="s">
        <v>85</v>
      </c>
      <c r="C216" s="348" t="s">
        <v>87</v>
      </c>
      <c r="D216" s="383"/>
      <c r="E216" s="349"/>
      <c r="F216" s="56">
        <f>COUNTIFS(ローデータ!$B$12:$B$1011,1,ローデータ!$G$12:$G$1011,$G$4,ローデータ!$I$12:$I$1011,$C$14,ローデータ!$K$12:$K$1011,$D$21,ローデータ!$S$12:$S$1011,F214)</f>
        <v>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75"/>
      <c r="B217" s="380" t="s">
        <v>86</v>
      </c>
      <c r="C217" s="146">
        <v>1</v>
      </c>
      <c r="D217" s="372" t="s">
        <v>75</v>
      </c>
      <c r="E217" s="373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75"/>
      <c r="B218" s="381"/>
      <c r="C218" s="146">
        <v>2</v>
      </c>
      <c r="D218" s="372" t="s">
        <v>76</v>
      </c>
      <c r="E218" s="373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75"/>
      <c r="B219" s="381"/>
      <c r="C219" s="146">
        <v>3</v>
      </c>
      <c r="D219" s="372" t="s">
        <v>77</v>
      </c>
      <c r="E219" s="373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75"/>
      <c r="B220" s="381"/>
      <c r="C220" s="146">
        <v>4</v>
      </c>
      <c r="D220" s="372" t="s">
        <v>110</v>
      </c>
      <c r="E220" s="373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75"/>
      <c r="B221" s="381"/>
      <c r="C221" s="146">
        <v>5</v>
      </c>
      <c r="D221" s="372" t="s">
        <v>78</v>
      </c>
      <c r="E221" s="373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75"/>
      <c r="B222" s="381"/>
      <c r="C222" s="146">
        <v>6</v>
      </c>
      <c r="D222" s="372" t="s">
        <v>79</v>
      </c>
      <c r="E222" s="373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75"/>
      <c r="B223" s="381"/>
      <c r="C223" s="146">
        <v>7</v>
      </c>
      <c r="D223" s="372" t="s">
        <v>80</v>
      </c>
      <c r="E223" s="373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75"/>
      <c r="B224" s="381"/>
      <c r="C224" s="146">
        <v>8</v>
      </c>
      <c r="D224" s="372" t="s">
        <v>81</v>
      </c>
      <c r="E224" s="373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75"/>
      <c r="B225" s="381"/>
      <c r="C225" s="146">
        <v>9</v>
      </c>
      <c r="D225" s="372" t="s">
        <v>82</v>
      </c>
      <c r="E225" s="373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75"/>
      <c r="B226" s="381"/>
      <c r="C226" s="146">
        <v>10</v>
      </c>
      <c r="D226" s="372" t="s">
        <v>111</v>
      </c>
      <c r="E226" s="373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76"/>
      <c r="B227" s="382"/>
      <c r="C227" s="146">
        <v>11</v>
      </c>
      <c r="D227" s="372" t="s">
        <v>83</v>
      </c>
      <c r="E227" s="373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77" t="s">
        <v>50</v>
      </c>
      <c r="B228" s="378"/>
      <c r="C228" s="378"/>
      <c r="D228" s="378"/>
      <c r="E228" s="379"/>
      <c r="F228" s="56">
        <f>SUM(F216:F227)</f>
        <v>8</v>
      </c>
      <c r="G228" s="56">
        <f>SUM(G216:G227)</f>
        <v>0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34"/>
      <c r="B231" s="384"/>
      <c r="C231" s="384"/>
      <c r="D231" s="384"/>
      <c r="E231" s="335"/>
      <c r="F231" s="240" t="s">
        <v>88</v>
      </c>
      <c r="G231" s="240"/>
      <c r="H231" s="240"/>
      <c r="I231" s="240"/>
      <c r="J231" s="240"/>
      <c r="K231" s="240"/>
      <c r="L231" s="241"/>
      <c r="M231" s="249" t="s">
        <v>50</v>
      </c>
    </row>
    <row r="232" spans="1:14" ht="14.1" customHeight="1" x14ac:dyDescent="0.15">
      <c r="A232" s="336"/>
      <c r="B232" s="385"/>
      <c r="C232" s="385"/>
      <c r="D232" s="385"/>
      <c r="E232" s="337"/>
      <c r="F232" s="364" t="s">
        <v>104</v>
      </c>
      <c r="G232" s="362" t="s">
        <v>105</v>
      </c>
      <c r="H232" s="362" t="s">
        <v>98</v>
      </c>
      <c r="I232" s="362" t="s">
        <v>106</v>
      </c>
      <c r="J232" s="279" t="s">
        <v>107</v>
      </c>
      <c r="K232" s="362" t="s">
        <v>36</v>
      </c>
      <c r="L232" s="279" t="s">
        <v>30</v>
      </c>
      <c r="M232" s="291"/>
    </row>
    <row r="233" spans="1:14" ht="14.1" customHeight="1" x14ac:dyDescent="0.15">
      <c r="A233" s="338"/>
      <c r="B233" s="386"/>
      <c r="C233" s="386"/>
      <c r="D233" s="386"/>
      <c r="E233" s="339"/>
      <c r="F233" s="393"/>
      <c r="G233" s="223"/>
      <c r="H233" s="223"/>
      <c r="I233" s="223"/>
      <c r="J233" s="243"/>
      <c r="K233" s="223"/>
      <c r="L233" s="243"/>
      <c r="M233" s="250"/>
    </row>
    <row r="234" spans="1:14" ht="14.1" customHeight="1" x14ac:dyDescent="0.15">
      <c r="A234" s="374" t="s">
        <v>73</v>
      </c>
      <c r="B234" s="118" t="s">
        <v>85</v>
      </c>
      <c r="C234" s="348" t="s">
        <v>87</v>
      </c>
      <c r="D234" s="383"/>
      <c r="E234" s="349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3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1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3</v>
      </c>
      <c r="M234" s="56">
        <f t="shared" ref="M234:M246" si="21">SUM(F234:L234)</f>
        <v>8</v>
      </c>
    </row>
    <row r="235" spans="1:14" ht="14.1" customHeight="1" x14ac:dyDescent="0.15">
      <c r="A235" s="375"/>
      <c r="B235" s="380" t="s">
        <v>86</v>
      </c>
      <c r="C235" s="146">
        <v>1</v>
      </c>
      <c r="D235" s="372" t="s">
        <v>75</v>
      </c>
      <c r="E235" s="373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75"/>
      <c r="B236" s="381"/>
      <c r="C236" s="146">
        <v>2</v>
      </c>
      <c r="D236" s="372" t="s">
        <v>76</v>
      </c>
      <c r="E236" s="373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75"/>
      <c r="B237" s="381"/>
      <c r="C237" s="146">
        <v>3</v>
      </c>
      <c r="D237" s="372" t="s">
        <v>77</v>
      </c>
      <c r="E237" s="373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75"/>
      <c r="B238" s="381"/>
      <c r="C238" s="146">
        <v>4</v>
      </c>
      <c r="D238" s="372" t="s">
        <v>110</v>
      </c>
      <c r="E238" s="373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75"/>
      <c r="B239" s="381"/>
      <c r="C239" s="146">
        <v>5</v>
      </c>
      <c r="D239" s="372" t="s">
        <v>78</v>
      </c>
      <c r="E239" s="373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75"/>
      <c r="B240" s="381"/>
      <c r="C240" s="146">
        <v>6</v>
      </c>
      <c r="D240" s="372" t="s">
        <v>79</v>
      </c>
      <c r="E240" s="373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75"/>
      <c r="B241" s="381"/>
      <c r="C241" s="146">
        <v>7</v>
      </c>
      <c r="D241" s="372" t="s">
        <v>80</v>
      </c>
      <c r="E241" s="373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75"/>
      <c r="B242" s="381"/>
      <c r="C242" s="146">
        <v>8</v>
      </c>
      <c r="D242" s="372" t="s">
        <v>81</v>
      </c>
      <c r="E242" s="373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75"/>
      <c r="B243" s="381"/>
      <c r="C243" s="146">
        <v>9</v>
      </c>
      <c r="D243" s="372" t="s">
        <v>82</v>
      </c>
      <c r="E243" s="373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75"/>
      <c r="B244" s="381"/>
      <c r="C244" s="146">
        <v>10</v>
      </c>
      <c r="D244" s="372" t="s">
        <v>111</v>
      </c>
      <c r="E244" s="373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76"/>
      <c r="B245" s="382"/>
      <c r="C245" s="146">
        <v>11</v>
      </c>
      <c r="D245" s="372" t="s">
        <v>83</v>
      </c>
      <c r="E245" s="373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77" t="s">
        <v>50</v>
      </c>
      <c r="B246" s="378"/>
      <c r="C246" s="378"/>
      <c r="D246" s="378"/>
      <c r="E246" s="379"/>
      <c r="F246" s="95">
        <f>SUM(F234:F245)</f>
        <v>1</v>
      </c>
      <c r="G246" s="95">
        <f t="shared" ref="G246:L246" si="22">SUM(G234:G245)</f>
        <v>3</v>
      </c>
      <c r="H246" s="95">
        <f t="shared" si="22"/>
        <v>0</v>
      </c>
      <c r="I246" s="95">
        <f>SUM(I234:I245)</f>
        <v>0</v>
      </c>
      <c r="J246" s="95">
        <f t="shared" si="22"/>
        <v>1</v>
      </c>
      <c r="K246" s="95">
        <f>SUM(K234:K245)</f>
        <v>0</v>
      </c>
      <c r="L246" s="95">
        <f t="shared" si="22"/>
        <v>3</v>
      </c>
      <c r="M246" s="56">
        <f t="shared" si="21"/>
        <v>8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12"/>
      <c r="B250" s="366"/>
      <c r="C250" s="366"/>
      <c r="D250" s="366"/>
      <c r="E250" s="313"/>
      <c r="F250" s="254" t="s">
        <v>16</v>
      </c>
      <c r="G250" s="255"/>
      <c r="H250" s="255"/>
      <c r="I250" s="255"/>
      <c r="J250" s="256"/>
      <c r="K250" s="257" t="s">
        <v>50</v>
      </c>
      <c r="L250" s="260" t="s">
        <v>13</v>
      </c>
      <c r="M250" s="261"/>
      <c r="N250" s="262"/>
      <c r="O250" s="369" t="s">
        <v>50</v>
      </c>
    </row>
    <row r="251" spans="1:17" ht="14.1" customHeight="1" x14ac:dyDescent="0.15">
      <c r="A251" s="314"/>
      <c r="B251" s="367"/>
      <c r="C251" s="367"/>
      <c r="D251" s="367"/>
      <c r="E251" s="315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58"/>
      <c r="L251" s="52">
        <v>1</v>
      </c>
      <c r="M251" s="44">
        <v>2</v>
      </c>
      <c r="N251" s="61">
        <v>3</v>
      </c>
      <c r="O251" s="370"/>
    </row>
    <row r="252" spans="1:17" ht="14.1" customHeight="1" x14ac:dyDescent="0.15">
      <c r="A252" s="314"/>
      <c r="B252" s="367"/>
      <c r="C252" s="367"/>
      <c r="D252" s="367"/>
      <c r="E252" s="315"/>
      <c r="F252" s="247" t="s">
        <v>65</v>
      </c>
      <c r="G252" s="247" t="s">
        <v>66</v>
      </c>
      <c r="H252" s="277" t="s">
        <v>101</v>
      </c>
      <c r="I252" s="279" t="s">
        <v>102</v>
      </c>
      <c r="J252" s="347" t="s">
        <v>103</v>
      </c>
      <c r="K252" s="258"/>
      <c r="L252" s="394" t="s">
        <v>67</v>
      </c>
      <c r="M252" s="246" t="s">
        <v>66</v>
      </c>
      <c r="N252" s="396" t="s">
        <v>68</v>
      </c>
      <c r="O252" s="370"/>
    </row>
    <row r="253" spans="1:17" ht="14.1" customHeight="1" x14ac:dyDescent="0.15">
      <c r="A253" s="316"/>
      <c r="B253" s="368"/>
      <c r="C253" s="368"/>
      <c r="D253" s="368"/>
      <c r="E253" s="317"/>
      <c r="F253" s="248"/>
      <c r="G253" s="248"/>
      <c r="H253" s="345"/>
      <c r="I253" s="346"/>
      <c r="J253" s="248"/>
      <c r="K253" s="259"/>
      <c r="L253" s="395"/>
      <c r="M253" s="225"/>
      <c r="N253" s="397"/>
      <c r="O253" s="371"/>
    </row>
    <row r="254" spans="1:17" ht="14.1" customHeight="1" x14ac:dyDescent="0.15">
      <c r="A254" s="398" t="s">
        <v>73</v>
      </c>
      <c r="B254" s="118" t="s">
        <v>85</v>
      </c>
      <c r="C254" s="348" t="s">
        <v>87</v>
      </c>
      <c r="D254" s="383"/>
      <c r="E254" s="349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99"/>
      <c r="B255" s="401" t="s">
        <v>86</v>
      </c>
      <c r="C255" s="146">
        <v>1</v>
      </c>
      <c r="D255" s="372" t="s">
        <v>75</v>
      </c>
      <c r="E255" s="379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99"/>
      <c r="B256" s="381"/>
      <c r="C256" s="146">
        <v>2</v>
      </c>
      <c r="D256" s="372" t="s">
        <v>76</v>
      </c>
      <c r="E256" s="379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99"/>
      <c r="B257" s="381"/>
      <c r="C257" s="146">
        <v>3</v>
      </c>
      <c r="D257" s="372" t="s">
        <v>77</v>
      </c>
      <c r="E257" s="379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99"/>
      <c r="B258" s="381"/>
      <c r="C258" s="146">
        <v>4</v>
      </c>
      <c r="D258" s="372" t="s">
        <v>110</v>
      </c>
      <c r="E258" s="373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99"/>
      <c r="B259" s="381"/>
      <c r="C259" s="146">
        <v>5</v>
      </c>
      <c r="D259" s="372" t="s">
        <v>78</v>
      </c>
      <c r="E259" s="379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99"/>
      <c r="B260" s="381"/>
      <c r="C260" s="146">
        <v>6</v>
      </c>
      <c r="D260" s="372" t="s">
        <v>79</v>
      </c>
      <c r="E260" s="379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99"/>
      <c r="B261" s="381"/>
      <c r="C261" s="146">
        <v>7</v>
      </c>
      <c r="D261" s="372" t="s">
        <v>80</v>
      </c>
      <c r="E261" s="379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99"/>
      <c r="B262" s="381"/>
      <c r="C262" s="146">
        <v>8</v>
      </c>
      <c r="D262" s="372" t="s">
        <v>81</v>
      </c>
      <c r="E262" s="379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99"/>
      <c r="B263" s="381"/>
      <c r="C263" s="146">
        <v>9</v>
      </c>
      <c r="D263" s="372" t="s">
        <v>82</v>
      </c>
      <c r="E263" s="379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99"/>
      <c r="B264" s="381"/>
      <c r="C264" s="146">
        <v>10</v>
      </c>
      <c r="D264" s="372" t="s">
        <v>111</v>
      </c>
      <c r="E264" s="373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400"/>
      <c r="B265" s="382"/>
      <c r="C265" s="146">
        <v>11</v>
      </c>
      <c r="D265" s="372" t="s">
        <v>83</v>
      </c>
      <c r="E265" s="379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77" t="s">
        <v>50</v>
      </c>
      <c r="B266" s="378"/>
      <c r="C266" s="378"/>
      <c r="D266" s="378"/>
      <c r="E266" s="379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4</v>
      </c>
      <c r="L266" s="95">
        <f>SUM(L254:L265)</f>
        <v>4</v>
      </c>
      <c r="M266" s="95">
        <f>SUM(M254:M265)</f>
        <v>0</v>
      </c>
      <c r="N266" s="95">
        <f>SUM(N254:N265)</f>
        <v>0</v>
      </c>
      <c r="O266" s="56">
        <f>SUM(L266:N266)</f>
        <v>4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409"/>
      <c r="B269" s="410"/>
      <c r="C269" s="410"/>
      <c r="D269" s="410"/>
      <c r="E269" s="211"/>
      <c r="F269" s="233" t="s">
        <v>70</v>
      </c>
      <c r="G269" s="234"/>
      <c r="H269" s="234"/>
      <c r="I269" s="234"/>
      <c r="J269" s="235"/>
      <c r="K269" s="236" t="s">
        <v>50</v>
      </c>
      <c r="L269" s="239" t="s">
        <v>71</v>
      </c>
      <c r="M269" s="240"/>
      <c r="N269" s="240"/>
      <c r="O269" s="240"/>
      <c r="P269" s="240"/>
      <c r="Q269" s="240"/>
      <c r="R269" s="241"/>
      <c r="S269" s="266" t="s">
        <v>50</v>
      </c>
    </row>
    <row r="270" spans="1:19" ht="14.1" customHeight="1" x14ac:dyDescent="0.15">
      <c r="A270" s="411"/>
      <c r="B270" s="412"/>
      <c r="C270" s="412"/>
      <c r="D270" s="412"/>
      <c r="E270" s="212"/>
      <c r="F270" s="390" t="s">
        <v>96</v>
      </c>
      <c r="G270" s="341" t="s">
        <v>97</v>
      </c>
      <c r="H270" s="342" t="s">
        <v>98</v>
      </c>
      <c r="I270" s="341" t="s">
        <v>99</v>
      </c>
      <c r="J270" s="342" t="s">
        <v>100</v>
      </c>
      <c r="K270" s="237"/>
      <c r="L270" s="402" t="s">
        <v>104</v>
      </c>
      <c r="M270" s="404" t="s">
        <v>105</v>
      </c>
      <c r="N270" s="404" t="s">
        <v>98</v>
      </c>
      <c r="O270" s="404" t="s">
        <v>106</v>
      </c>
      <c r="P270" s="405" t="s">
        <v>107</v>
      </c>
      <c r="Q270" s="404" t="s">
        <v>36</v>
      </c>
      <c r="R270" s="405" t="s">
        <v>30</v>
      </c>
      <c r="S270" s="320"/>
    </row>
    <row r="271" spans="1:19" ht="14.1" customHeight="1" x14ac:dyDescent="0.15">
      <c r="A271" s="413"/>
      <c r="B271" s="414"/>
      <c r="C271" s="414"/>
      <c r="D271" s="414"/>
      <c r="E271" s="213"/>
      <c r="F271" s="392"/>
      <c r="G271" s="217"/>
      <c r="H271" s="219"/>
      <c r="I271" s="217"/>
      <c r="J271" s="219"/>
      <c r="K271" s="238"/>
      <c r="L271" s="403"/>
      <c r="M271" s="404"/>
      <c r="N271" s="404"/>
      <c r="O271" s="404"/>
      <c r="P271" s="405"/>
      <c r="Q271" s="404"/>
      <c r="R271" s="405"/>
      <c r="S271" s="267"/>
    </row>
    <row r="272" spans="1:19" ht="14.1" customHeight="1" x14ac:dyDescent="0.15">
      <c r="A272" s="374" t="s">
        <v>73</v>
      </c>
      <c r="B272" s="118" t="s">
        <v>85</v>
      </c>
      <c r="C272" s="348" t="s">
        <v>87</v>
      </c>
      <c r="D272" s="383"/>
      <c r="E272" s="349"/>
      <c r="F272" s="90">
        <f>SUMIFS(ローデータ!M86:M1085,ローデータ!$B$12:$B$1011,1,ローデータ!$G$12:$G$1011,$G$4,ローデータ!$I$12:$I$1011,$C$14,ローデータ!$K$12:$K$1011,$F$21)</f>
        <v>2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3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6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1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1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9</v>
      </c>
    </row>
    <row r="273" spans="1:19" ht="14.1" customHeight="1" x14ac:dyDescent="0.15">
      <c r="A273" s="375"/>
      <c r="B273" s="380" t="s">
        <v>86</v>
      </c>
      <c r="C273" s="146">
        <v>1</v>
      </c>
      <c r="D273" s="372" t="s">
        <v>75</v>
      </c>
      <c r="E273" s="373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75"/>
      <c r="B274" s="381"/>
      <c r="C274" s="146">
        <v>2</v>
      </c>
      <c r="D274" s="372" t="s">
        <v>76</v>
      </c>
      <c r="E274" s="373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75"/>
      <c r="B275" s="381"/>
      <c r="C275" s="146">
        <v>3</v>
      </c>
      <c r="D275" s="372" t="s">
        <v>77</v>
      </c>
      <c r="E275" s="373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75"/>
      <c r="B276" s="381"/>
      <c r="C276" s="146">
        <v>4</v>
      </c>
      <c r="D276" s="407" t="s">
        <v>110</v>
      </c>
      <c r="E276" s="408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75"/>
      <c r="B277" s="381"/>
      <c r="C277" s="146">
        <v>5</v>
      </c>
      <c r="D277" s="372" t="s">
        <v>78</v>
      </c>
      <c r="E277" s="373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75"/>
      <c r="B278" s="381"/>
      <c r="C278" s="146">
        <v>6</v>
      </c>
      <c r="D278" s="372" t="s">
        <v>79</v>
      </c>
      <c r="E278" s="373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75"/>
      <c r="B279" s="381"/>
      <c r="C279" s="146">
        <v>7</v>
      </c>
      <c r="D279" s="372" t="s">
        <v>80</v>
      </c>
      <c r="E279" s="373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75"/>
      <c r="B280" s="381"/>
      <c r="C280" s="146">
        <v>8</v>
      </c>
      <c r="D280" s="372" t="s">
        <v>81</v>
      </c>
      <c r="E280" s="373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75"/>
      <c r="B281" s="381"/>
      <c r="C281" s="146">
        <v>9</v>
      </c>
      <c r="D281" s="372" t="s">
        <v>82</v>
      </c>
      <c r="E281" s="373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75"/>
      <c r="B282" s="381"/>
      <c r="C282" s="146">
        <v>10</v>
      </c>
      <c r="D282" s="372" t="s">
        <v>111</v>
      </c>
      <c r="E282" s="373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76"/>
      <c r="B283" s="382"/>
      <c r="C283" s="146">
        <v>11</v>
      </c>
      <c r="D283" s="372" t="s">
        <v>83</v>
      </c>
      <c r="E283" s="373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77" t="s">
        <v>50</v>
      </c>
      <c r="B284" s="378"/>
      <c r="C284" s="378"/>
      <c r="D284" s="378"/>
      <c r="E284" s="379"/>
      <c r="F284" s="56">
        <f>SUM(F272:F283)</f>
        <v>2</v>
      </c>
      <c r="G284" s="56">
        <f t="shared" ref="G284:J284" si="28">SUM(G272:G283)</f>
        <v>1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6">
        <f t="shared" si="26"/>
        <v>6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1</v>
      </c>
      <c r="O284" s="95">
        <f t="shared" si="29"/>
        <v>1</v>
      </c>
      <c r="P284" s="95">
        <f t="shared" si="29"/>
        <v>2</v>
      </c>
      <c r="Q284" s="95">
        <f t="shared" si="29"/>
        <v>1</v>
      </c>
      <c r="R284" s="95">
        <f t="shared" si="29"/>
        <v>0</v>
      </c>
      <c r="S284" s="56">
        <f t="shared" si="27"/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2020-05-26T04:47:47Z</dcterms:created>
  <dcterms:modified xsi:type="dcterms:W3CDTF">2020-06-04T01:33:50Z</dcterms:modified>
</cp:coreProperties>
</file>