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H136" i="67"/>
  <c r="M246" i="54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<sst xmlns="http://schemas.openxmlformats.org/spreadsheetml/2006/main" count="20712" uniqueCount="238">
  <si>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</si>
  <si>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</si>
  <si>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</si>
  <si>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</si>
  <si>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</si>
  <si>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</si>
  <si>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</si>
  <si>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</si>
  <si>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</si>
  <si>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</si>
  <si>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</si>
  <si>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</si>
  <si>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</si>
  <si>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</si>
  <si>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</si>
  <si>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</si>
  <si>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</si>
  <si>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</si>
  <si>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</si>
  <si>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</si>
  <si>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</si>
  <si>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</si>
  <si>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</si>
  <si>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</si>
  <si>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</si>
  <si>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</si>
  <si>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</si>
  <si>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</si>
  <si>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</si>
  <si>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</si>
  <si>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</si>
  <si>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</si>
  <si>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</si>
  <si>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</si>
  <si>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</si>
  <si>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</si>
  <si>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</si>
  <si>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</si>
  <si>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</si>
  <si>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</si>
  <si>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</si>
  <si>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</si>
  <si>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</si>
  <si>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</si>
  <si>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</si>
  <si>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</si>
  <si>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</si>
  <si>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</si>
  <si>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</si>
  <si>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</si>
  <si>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</si>
  <si>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</si>
  <si>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</si>
  <si>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</si>
  <si>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</si>
  <si>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</si>
  <si>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</si>
  <si>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</si>
  <si>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</si>
  <si>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</si>
  <si>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</si>
  <si>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</si>
  <si>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</si>
  <si>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</si>
  <si>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</si>
  <si>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</si>
  <si>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</si>
  <si>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</si>
  <si>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</si>
  <si>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</si>
  <si>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</si>
  <si>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</si>
  <si>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</si>
  <si>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</si>
  <si>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</si>
  <si>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</si>
  <si>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</si>
  <si>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</si>
  <si>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</si>
  <si>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</si>
  <si>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</si>
  <si>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</si>
  <si>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</si>
  <si>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</si>
  <si>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</si>
  <si>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</si>
  <si>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</si>
  <si>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</si>
  <si>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</si>
  <si>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</si>
  <si>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</si>
  <si>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</si>
  <si>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</si>
  <si>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</si>
  <si>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</si>
  <si>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</si>
  <si>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</si>
  <si>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</si>
  <si>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</si>
  <si>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</si>
  <si>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</si>
  <si>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</si>
  <si>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</si>
  <si>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</si>
  <si>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</si>
  <si>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</si>
  <si>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</si>
  <si>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</si>
  <si>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</si>
  <si>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</si>
  <si>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</si>
  <si>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</si>
  <si>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</si>
  <si>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</si>
  <si>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</si>
  <si>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</si>
  <si>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</si>
  <si>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</si>
  <si>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</si>
  <si>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</si>
  <si>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</si>
  <si>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</si>
  <si>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</si>
  <si>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</si>
  <si>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</si>
  <si>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</si>
  <si>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</si>
  <si>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</si>
  <si>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</si>
  <si>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</si>
  <si>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</si>
  <si>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</si>
  <si>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</si>
  <si>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</si>
  <si>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</si>
  <si>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</si>
  <si>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</si>
  <si>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</si>
  <si>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</si>
  <si>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</si>
  <si>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</si>
  <si>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</si>
  <si>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</si>
  <si>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</si>
  <si>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</si>
  <si>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</si>
  <si>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</si>
  <si>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</si>
  <si>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</si>
  <si>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</si>
  <si>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</si>
  <si>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</si>
  <si>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</si>
  <si>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</si>
  <si>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</si>
  <si>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</si>
  <si>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</si>
  <si>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</si>
  <si>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</si>
  <si>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</si>
  <si>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</si>
  <si>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</si>
  <si>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</si>
  <si>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</si>
  <si>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</si>
  <si>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</si>
  <si>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</si>
  <si>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</si>
  <si>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</si>
  <si>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</si>
  <si>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</si>
  <si>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</si>
  <si>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</si>
  <si>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</si>
  <si>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</si>
  <si>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</si>
  <si>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</si>
  <si>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</si>
  <si>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</si>
  <si>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</si>
  <si>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</si>
  <si>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</si>
  <si>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</si>
  <si>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</si>
  <si>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</si>
  <si>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</si>
  <si>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</si>
  <si>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</si>
  <si>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</si>
  <si>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</si>
  <si>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</si>
  <si>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</si>
  <si>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</si>
  <si>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</si>
  <si>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</si>
  <si>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</si>
  <si>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</si>
  <si>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</si>
  <si>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</si>
  <si>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</si>
  <si>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</si>
  <si>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</si>
  <si>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</si>
  <si>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</si>
  <si>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</si>
  <si>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</si>
  <si>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</si>
  <si>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</si>
  <si>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</si>
  <si>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</si>
  <si>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</si>
  <si>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</si>
  <si>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</si>
  <si>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</si>
  <si>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</si>
  <si>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</si>
  <si>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</si>
  <si>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</si>
  <si>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</si>
  <si>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</si>
  <si>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</si>
  <si>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</si>
  <si>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</si>
  <si>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</si>
  <si>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</si>
  <si>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</si>
  <si>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</si>
  <si>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</si>
  <si>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</si>
  <si>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</si>
  <si>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</si>
  <si>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</si>
  <si>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</si>
  <si>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</si>
  <si>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</si>
  <si>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カード類補記対応業務関係</t>
    <phoneticPr fontId="1"/>
  </si>
  <si>
    <t>木</t>
    <rPh sb="0" eb="1">
      <t>モク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</si>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</sst>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0" name="角丸四角形 4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3" name="角丸四角形 5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6" name="角丸四角形 5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8" name="下矢印 5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9" name="角丸四角形 5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26</v>
      </c>
      <c r="E4" s="167" t="s">
        <v>236</v>
      </c>
    </row>
    <row r="5" spans="1:27" ht="15.95" customHeight="1" x14ac:dyDescent="0.15"/>
    <row r="6" spans="1:27" s="25" customFormat="1" ht="15.95" customHeight="1" x14ac:dyDescent="0.15">
      <c r="A6" s="205" t="s">
        <v>237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26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26</v>
      </c>
      <c r="F13" s="16" t="s">
        <v>236</v>
      </c>
      <c r="G13" s="23">
        <v>9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/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26</v>
      </c>
      <c r="F14" s="16" t="s">
        <v>236</v>
      </c>
      <c r="G14" s="23">
        <v>9</v>
      </c>
      <c r="H14" s="23">
        <v>6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2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26</v>
      </c>
      <c r="F15" s="16" t="s">
        <v>236</v>
      </c>
      <c r="G15" s="23">
        <v>9</v>
      </c>
      <c r="H15" s="23">
        <v>7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26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26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26</v>
      </c>
      <c r="F18" s="16" t="s">
        <v>236</v>
      </c>
      <c r="G18" s="23">
        <v>9</v>
      </c>
      <c r="H18" s="23">
        <v>6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2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26</v>
      </c>
      <c r="F19" s="16" t="s">
        <v>236</v>
      </c>
      <c r="G19" s="23">
        <v>9</v>
      </c>
      <c r="H19" s="23">
        <v>6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/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26</v>
      </c>
      <c r="F20" s="16" t="s">
        <v>236</v>
      </c>
      <c r="G20" s="23">
        <v>9</v>
      </c>
      <c r="H20" s="23">
        <v>3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/>
      <c r="S20" s="23">
        <v>1</v>
      </c>
      <c r="T20" s="5">
        <v>0</v>
      </c>
      <c r="U20" s="6">
        <v>1</v>
      </c>
      <c r="V20" s="7">
        <v>1</v>
      </c>
      <c r="W20" s="8">
        <v>0</v>
      </c>
      <c r="X20" s="7">
        <v>0</v>
      </c>
      <c r="Y20" s="7">
        <v>0</v>
      </c>
      <c r="Z20" s="12">
        <v>0</v>
      </c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26</v>
      </c>
      <c r="F21" s="16" t="s">
        <v>236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26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26</v>
      </c>
      <c r="F23" s="16" t="s">
        <v>236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26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26</v>
      </c>
      <c r="F25" s="16" t="s">
        <v>236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/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26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26</v>
      </c>
      <c r="F27" s="16" t="s">
        <v>236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/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26</v>
      </c>
      <c r="F28" s="16" t="s">
        <v>236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/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26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/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26</v>
      </c>
      <c r="F30" s="16" t="s">
        <v>236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26</v>
      </c>
      <c r="F31" s="16" t="s">
        <v>236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26</v>
      </c>
      <c r="F32" s="16" t="s">
        <v>236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26</v>
      </c>
      <c r="F33" s="16" t="s">
        <v>236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26</v>
      </c>
      <c r="F34" s="16" t="s">
        <v>236</v>
      </c>
      <c r="G34" s="23">
        <v>9</v>
      </c>
      <c r="H34" s="23">
        <v>7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1</v>
      </c>
      <c r="P34" s="8">
        <v>0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26</v>
      </c>
      <c r="F35" s="16" t="s">
        <v>236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26</v>
      </c>
      <c r="F36" s="16" t="s">
        <v>236</v>
      </c>
      <c r="G36" s="23">
        <v>9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26</v>
      </c>
      <c r="F37" s="16" t="s">
        <v>236</v>
      </c>
      <c r="G37" s="23">
        <v>9</v>
      </c>
      <c r="H37" s="23">
        <v>2</v>
      </c>
      <c r="I37" s="16">
        <v>2</v>
      </c>
      <c r="J37" s="24"/>
      <c r="K37" s="13">
        <v>2</v>
      </c>
      <c r="L37" s="23"/>
      <c r="M37" s="5"/>
      <c r="N37" s="6"/>
      <c r="O37" s="7"/>
      <c r="P37" s="8"/>
      <c r="Q37" s="7"/>
      <c r="R37" s="19"/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26</v>
      </c>
      <c r="F38" s="16" t="s">
        <v>236</v>
      </c>
      <c r="G38" s="23">
        <v>9</v>
      </c>
      <c r="H38" s="23">
        <v>5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26</v>
      </c>
      <c r="F39" s="16" t="s">
        <v>236</v>
      </c>
      <c r="G39" s="23">
        <v>9</v>
      </c>
      <c r="H39" s="23">
        <v>5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26</v>
      </c>
      <c r="F40" s="16" t="s">
        <v>236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26</v>
      </c>
      <c r="F41" s="16" t="s">
        <v>236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26</v>
      </c>
      <c r="F42" s="16" t="s">
        <v>236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26</v>
      </c>
      <c r="F43" s="16" t="s">
        <v>236</v>
      </c>
      <c r="G43" s="23">
        <v>9</v>
      </c>
      <c r="H43" s="23">
        <v>2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/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2">
        <v>0</v>
      </c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26</v>
      </c>
      <c r="F44" s="16" t="s">
        <v>236</v>
      </c>
      <c r="G44" s="23">
        <v>9</v>
      </c>
      <c r="H44" s="23">
        <v>2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26</v>
      </c>
      <c r="F45" s="16" t="s">
        <v>236</v>
      </c>
      <c r="G45" s="23">
        <v>9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26</v>
      </c>
      <c r="F46" s="16" t="s">
        <v>236</v>
      </c>
      <c r="G46" s="23">
        <v>9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26</v>
      </c>
      <c r="F47" s="16" t="s">
        <v>236</v>
      </c>
      <c r="G47" s="23">
        <v>9</v>
      </c>
      <c r="H47" s="23">
        <v>5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/>
      <c r="S47" s="23">
        <v>1</v>
      </c>
      <c r="T47" s="5">
        <v>0</v>
      </c>
      <c r="U47" s="6">
        <v>1</v>
      </c>
      <c r="V47" s="7">
        <v>1</v>
      </c>
      <c r="W47" s="8">
        <v>0</v>
      </c>
      <c r="X47" s="7">
        <v>1</v>
      </c>
      <c r="Y47" s="7">
        <v>0</v>
      </c>
      <c r="Z47" s="12">
        <v>0</v>
      </c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26</v>
      </c>
      <c r="F48" s="16" t="s">
        <v>236</v>
      </c>
      <c r="G48" s="23">
        <v>9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26</v>
      </c>
      <c r="F49" s="16" t="s">
        <v>236</v>
      </c>
      <c r="G49" s="23">
        <v>9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19"/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26</v>
      </c>
      <c r="F50" s="16" t="s">
        <v>236</v>
      </c>
      <c r="G50" s="23">
        <v>9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26</v>
      </c>
      <c r="F51" s="16" t="s">
        <v>236</v>
      </c>
      <c r="G51" s="23">
        <v>9</v>
      </c>
      <c r="H51" s="23">
        <v>6</v>
      </c>
      <c r="I51" s="16">
        <v>2</v>
      </c>
      <c r="J51" s="24"/>
      <c r="K51" s="13">
        <v>1</v>
      </c>
      <c r="L51" s="23">
        <v>2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26</v>
      </c>
      <c r="F52" s="16" t="s">
        <v>236</v>
      </c>
      <c r="G52" s="23">
        <v>9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26</v>
      </c>
      <c r="F53" s="16" t="s">
        <v>236</v>
      </c>
      <c r="G53" s="23">
        <v>9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26</v>
      </c>
      <c r="F54" s="16" t="s">
        <v>236</v>
      </c>
      <c r="G54" s="23">
        <v>9</v>
      </c>
      <c r="H54" s="23">
        <v>4</v>
      </c>
      <c r="I54" s="16">
        <v>2</v>
      </c>
      <c r="J54" s="24"/>
      <c r="K54" s="13">
        <v>1</v>
      </c>
      <c r="L54" s="23">
        <v>2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26</v>
      </c>
      <c r="F55" s="16" t="s">
        <v>236</v>
      </c>
      <c r="G55" s="23">
        <v>9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26</v>
      </c>
      <c r="F56" s="16" t="s">
        <v>236</v>
      </c>
      <c r="G56" s="23">
        <v>9</v>
      </c>
      <c r="H56" s="23">
        <v>5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/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26</v>
      </c>
      <c r="F57" s="16" t="s">
        <v>236</v>
      </c>
      <c r="G57" s="23">
        <v>9</v>
      </c>
      <c r="H57" s="23">
        <v>2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26</v>
      </c>
      <c r="F58" s="16" t="s">
        <v>236</v>
      </c>
      <c r="G58" s="23">
        <v>9</v>
      </c>
      <c r="H58" s="23">
        <v>2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2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26</v>
      </c>
      <c r="F59" s="16" t="s">
        <v>236</v>
      </c>
      <c r="G59" s="23">
        <v>9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1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26</v>
      </c>
      <c r="F60" s="16" t="s">
        <v>236</v>
      </c>
      <c r="G60" s="23">
        <v>9</v>
      </c>
      <c r="H60" s="23">
        <v>2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26</v>
      </c>
      <c r="F61" s="16" t="s">
        <v>236</v>
      </c>
      <c r="G61" s="23">
        <v>9</v>
      </c>
      <c r="H61" s="23">
        <v>3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26</v>
      </c>
      <c r="F62" s="16" t="s">
        <v>236</v>
      </c>
      <c r="G62" s="23">
        <v>9</v>
      </c>
      <c r="H62" s="23">
        <v>2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26</v>
      </c>
      <c r="F63" s="16" t="s">
        <v>236</v>
      </c>
      <c r="G63" s="23">
        <v>9</v>
      </c>
      <c r="H63" s="23">
        <v>4</v>
      </c>
      <c r="I63" s="16">
        <v>2</v>
      </c>
      <c r="J63" s="24"/>
      <c r="K63" s="13">
        <v>2</v>
      </c>
      <c r="L63" s="23"/>
      <c r="M63" s="5"/>
      <c r="N63" s="6"/>
      <c r="O63" s="7"/>
      <c r="P63" s="8"/>
      <c r="Q63" s="7"/>
      <c r="R63" s="19"/>
      <c r="S63" s="23">
        <v>1</v>
      </c>
      <c r="T63" s="5">
        <v>0</v>
      </c>
      <c r="U63" s="6">
        <v>0</v>
      </c>
      <c r="V63" s="7">
        <v>1</v>
      </c>
      <c r="W63" s="8">
        <v>0</v>
      </c>
      <c r="X63" s="7">
        <v>1</v>
      </c>
      <c r="Y63" s="7">
        <v>0</v>
      </c>
      <c r="Z63" s="12">
        <v>0</v>
      </c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26</v>
      </c>
      <c r="F64" s="16" t="s">
        <v>236</v>
      </c>
      <c r="G64" s="23">
        <v>9</v>
      </c>
      <c r="H64" s="23">
        <v>9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26</v>
      </c>
      <c r="F65" s="16" t="s">
        <v>236</v>
      </c>
      <c r="G65" s="23">
        <v>9</v>
      </c>
      <c r="H65" s="23">
        <v>2</v>
      </c>
      <c r="I65" s="16">
        <v>2</v>
      </c>
      <c r="J65" s="24"/>
      <c r="K65" s="13">
        <v>2</v>
      </c>
      <c r="L65" s="23"/>
      <c r="M65" s="5"/>
      <c r="N65" s="6"/>
      <c r="O65" s="7"/>
      <c r="P65" s="8"/>
      <c r="Q65" s="7"/>
      <c r="R65" s="19"/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26</v>
      </c>
      <c r="F66" s="16" t="s">
        <v>236</v>
      </c>
      <c r="G66" s="23">
        <v>9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26</v>
      </c>
      <c r="F67" s="16" t="s">
        <v>236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26</v>
      </c>
      <c r="F68" s="16" t="s">
        <v>236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26</v>
      </c>
      <c r="F69" s="16" t="s">
        <v>236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26</v>
      </c>
      <c r="F70" s="16" t="s">
        <v>236</v>
      </c>
      <c r="G70" s="23">
        <v>10</v>
      </c>
      <c r="H70" s="23">
        <v>8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26</v>
      </c>
      <c r="F71" s="16" t="s">
        <v>236</v>
      </c>
      <c r="G71" s="23">
        <v>10</v>
      </c>
      <c r="H71" s="23">
        <v>2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/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26</v>
      </c>
      <c r="F72" s="16" t="s">
        <v>236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26</v>
      </c>
      <c r="F73" s="16" t="s">
        <v>236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26</v>
      </c>
      <c r="F74" s="16" t="s">
        <v>236</v>
      </c>
      <c r="G74" s="23">
        <v>10</v>
      </c>
      <c r="H74" s="23">
        <v>7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1</v>
      </c>
      <c r="Q74" s="7">
        <v>0</v>
      </c>
      <c r="R74" s="19"/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26</v>
      </c>
      <c r="F75" s="16" t="s">
        <v>236</v>
      </c>
      <c r="G75" s="23">
        <v>10</v>
      </c>
      <c r="H75" s="23">
        <v>1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26</v>
      </c>
      <c r="F76" s="16" t="s">
        <v>236</v>
      </c>
      <c r="G76" s="23">
        <v>10</v>
      </c>
      <c r="H76" s="23">
        <v>7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9"/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26</v>
      </c>
      <c r="F77" s="16" t="s">
        <v>236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26</v>
      </c>
      <c r="F78" s="16" t="s">
        <v>236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26</v>
      </c>
      <c r="F79" s="16" t="s">
        <v>236</v>
      </c>
      <c r="G79" s="23">
        <v>10</v>
      </c>
      <c r="H79" s="23">
        <v>2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/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26</v>
      </c>
      <c r="F80" s="16" t="s">
        <v>236</v>
      </c>
      <c r="G80" s="23">
        <v>10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26</v>
      </c>
      <c r="F81" s="16" t="s">
        <v>236</v>
      </c>
      <c r="G81" s="23">
        <v>10</v>
      </c>
      <c r="H81" s="23">
        <v>6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26</v>
      </c>
      <c r="F82" s="16" t="s">
        <v>236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26</v>
      </c>
      <c r="F83" s="16" t="s">
        <v>236</v>
      </c>
      <c r="G83" s="23">
        <v>10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26</v>
      </c>
      <c r="F84" s="16" t="s">
        <v>236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2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26</v>
      </c>
      <c r="F85" s="16" t="s">
        <v>236</v>
      </c>
      <c r="G85" s="23">
        <v>10</v>
      </c>
      <c r="H85" s="23">
        <v>3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/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26</v>
      </c>
      <c r="F86" s="16" t="s">
        <v>236</v>
      </c>
      <c r="G86" s="23">
        <v>10</v>
      </c>
      <c r="H86" s="23">
        <v>2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1</v>
      </c>
      <c r="V86" s="7">
        <v>0</v>
      </c>
      <c r="W86" s="8">
        <v>1</v>
      </c>
      <c r="X86" s="7">
        <v>0</v>
      </c>
      <c r="Y86" s="7">
        <v>0</v>
      </c>
      <c r="Z86" s="12">
        <v>0</v>
      </c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26</v>
      </c>
      <c r="F87" s="16" t="s">
        <v>236</v>
      </c>
      <c r="G87" s="23">
        <v>10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26</v>
      </c>
      <c r="F88" s="16" t="s">
        <v>236</v>
      </c>
      <c r="G88" s="23">
        <v>10</v>
      </c>
      <c r="H88" s="23">
        <v>4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/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26</v>
      </c>
      <c r="F89" s="16" t="s">
        <v>236</v>
      </c>
      <c r="G89" s="23">
        <v>10</v>
      </c>
      <c r="H89" s="23">
        <v>4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2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26</v>
      </c>
      <c r="F90" s="16" t="s">
        <v>236</v>
      </c>
      <c r="G90" s="23">
        <v>10</v>
      </c>
      <c r="H90" s="23">
        <v>5</v>
      </c>
      <c r="I90" s="16">
        <v>2</v>
      </c>
      <c r="J90" s="24"/>
      <c r="K90" s="13">
        <v>2</v>
      </c>
      <c r="L90" s="23"/>
      <c r="M90" s="5"/>
      <c r="N90" s="6"/>
      <c r="O90" s="7"/>
      <c r="P90" s="8"/>
      <c r="Q90" s="7"/>
      <c r="R90" s="19"/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26</v>
      </c>
      <c r="F91" s="16" t="s">
        <v>236</v>
      </c>
      <c r="G91" s="23">
        <v>10</v>
      </c>
      <c r="H91" s="23">
        <v>6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26</v>
      </c>
      <c r="F92" s="16" t="s">
        <v>236</v>
      </c>
      <c r="G92" s="23">
        <v>10</v>
      </c>
      <c r="H92" s="23">
        <v>6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1</v>
      </c>
      <c r="Y92" s="7">
        <v>0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26</v>
      </c>
      <c r="F93" s="16" t="s">
        <v>236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26</v>
      </c>
      <c r="F94" s="16" t="s">
        <v>236</v>
      </c>
      <c r="G94" s="23">
        <v>10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/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26</v>
      </c>
      <c r="F95" s="16" t="s">
        <v>236</v>
      </c>
      <c r="G95" s="23">
        <v>10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26</v>
      </c>
      <c r="F96" s="16" t="s">
        <v>236</v>
      </c>
      <c r="G96" s="23">
        <v>10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26</v>
      </c>
      <c r="F97" s="16" t="s">
        <v>236</v>
      </c>
      <c r="G97" s="23">
        <v>10</v>
      </c>
      <c r="H97" s="23">
        <v>6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/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26</v>
      </c>
      <c r="F98" s="16" t="s">
        <v>236</v>
      </c>
      <c r="G98" s="23">
        <v>10</v>
      </c>
      <c r="H98" s="23">
        <v>8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26</v>
      </c>
      <c r="F99" s="16" t="s">
        <v>236</v>
      </c>
      <c r="G99" s="23">
        <v>10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/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26</v>
      </c>
      <c r="F100" s="16" t="s">
        <v>236</v>
      </c>
      <c r="G100" s="23">
        <v>10</v>
      </c>
      <c r="H100" s="23">
        <v>2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26</v>
      </c>
      <c r="F101" s="16" t="s">
        <v>236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26</v>
      </c>
      <c r="F102" s="16" t="s">
        <v>236</v>
      </c>
      <c r="G102" s="23">
        <v>10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1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26</v>
      </c>
      <c r="F103" s="16" t="s">
        <v>236</v>
      </c>
      <c r="G103" s="23">
        <v>10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/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26</v>
      </c>
      <c r="F104" s="16" t="s">
        <v>236</v>
      </c>
      <c r="G104" s="23">
        <v>10</v>
      </c>
      <c r="H104" s="23">
        <v>5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/>
      <c r="S104" s="23">
        <v>1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26</v>
      </c>
      <c r="F105" s="16" t="s">
        <v>236</v>
      </c>
      <c r="G105" s="23">
        <v>10</v>
      </c>
      <c r="H105" s="23">
        <v>8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/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26</v>
      </c>
      <c r="F106" s="16" t="s">
        <v>236</v>
      </c>
      <c r="G106" s="23">
        <v>11</v>
      </c>
      <c r="H106" s="23">
        <v>3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/>
      <c r="S106" s="23">
        <v>1</v>
      </c>
      <c r="T106" s="5">
        <v>0</v>
      </c>
      <c r="U106" s="6">
        <v>1</v>
      </c>
      <c r="V106" s="7">
        <v>1</v>
      </c>
      <c r="W106" s="8">
        <v>0</v>
      </c>
      <c r="X106" s="7">
        <v>0</v>
      </c>
      <c r="Y106" s="7">
        <v>2</v>
      </c>
      <c r="Z106" s="12">
        <v>0</v>
      </c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26</v>
      </c>
      <c r="F107" s="16" t="s">
        <v>236</v>
      </c>
      <c r="G107" s="23">
        <v>11</v>
      </c>
      <c r="H107" s="23">
        <v>2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/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26</v>
      </c>
      <c r="F108" s="16" t="s">
        <v>236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26</v>
      </c>
      <c r="F109" s="16" t="s">
        <v>236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1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26</v>
      </c>
      <c r="F110" s="16" t="s">
        <v>236</v>
      </c>
      <c r="G110" s="23">
        <v>11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26</v>
      </c>
      <c r="F111" s="16" t="s">
        <v>236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9"/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26</v>
      </c>
      <c r="F112" s="16" t="s">
        <v>236</v>
      </c>
      <c r="G112" s="23">
        <v>11</v>
      </c>
      <c r="H112" s="23">
        <v>5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/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2">
        <v>0</v>
      </c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26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26</v>
      </c>
      <c r="F114" s="16" t="s">
        <v>236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26</v>
      </c>
      <c r="F115" s="16" t="s">
        <v>236</v>
      </c>
      <c r="G115" s="23">
        <v>11</v>
      </c>
      <c r="H115" s="23">
        <v>8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26</v>
      </c>
      <c r="F116" s="16" t="s">
        <v>236</v>
      </c>
      <c r="G116" s="23">
        <v>11</v>
      </c>
      <c r="H116" s="23">
        <v>1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26</v>
      </c>
      <c r="F117" s="16" t="s">
        <v>236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26</v>
      </c>
      <c r="F118" s="16" t="s">
        <v>236</v>
      </c>
      <c r="G118" s="23">
        <v>11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26</v>
      </c>
      <c r="F119" s="16" t="s">
        <v>236</v>
      </c>
      <c r="G119" s="23">
        <v>11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/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26</v>
      </c>
      <c r="F120" s="16" t="s">
        <v>236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26</v>
      </c>
      <c r="F121" s="16" t="s">
        <v>236</v>
      </c>
      <c r="G121" s="23">
        <v>11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/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26</v>
      </c>
      <c r="F122" s="16" t="s">
        <v>236</v>
      </c>
      <c r="G122" s="23">
        <v>11</v>
      </c>
      <c r="H122" s="23">
        <v>4</v>
      </c>
      <c r="I122" s="16">
        <v>2</v>
      </c>
      <c r="J122" s="24"/>
      <c r="K122" s="13">
        <v>1</v>
      </c>
      <c r="L122" s="23">
        <v>2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26</v>
      </c>
      <c r="F123" s="16" t="s">
        <v>236</v>
      </c>
      <c r="G123" s="23">
        <v>11</v>
      </c>
      <c r="H123" s="23">
        <v>9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26</v>
      </c>
      <c r="F124" s="16" t="s">
        <v>236</v>
      </c>
      <c r="G124" s="23">
        <v>11</v>
      </c>
      <c r="H124" s="23">
        <v>4</v>
      </c>
      <c r="I124" s="16">
        <v>2</v>
      </c>
      <c r="J124" s="24"/>
      <c r="K124" s="13">
        <v>1</v>
      </c>
      <c r="L124" s="23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/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26</v>
      </c>
      <c r="F125" s="16" t="s">
        <v>236</v>
      </c>
      <c r="G125" s="23">
        <v>11</v>
      </c>
      <c r="H125" s="23">
        <v>2</v>
      </c>
      <c r="I125" s="16">
        <v>2</v>
      </c>
      <c r="J125" s="24"/>
      <c r="K125" s="13">
        <v>2</v>
      </c>
      <c r="L125" s="23"/>
      <c r="M125" s="5"/>
      <c r="N125" s="6"/>
      <c r="O125" s="7"/>
      <c r="P125" s="8"/>
      <c r="Q125" s="7"/>
      <c r="R125" s="19"/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26</v>
      </c>
      <c r="F126" s="16" t="s">
        <v>236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1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26</v>
      </c>
      <c r="F127" s="16" t="s">
        <v>236</v>
      </c>
      <c r="G127" s="23">
        <v>11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26</v>
      </c>
      <c r="F128" s="16" t="s">
        <v>236</v>
      </c>
      <c r="G128" s="23">
        <v>11</v>
      </c>
      <c r="H128" s="23">
        <v>5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2">
        <v>0</v>
      </c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26</v>
      </c>
      <c r="F129" s="16" t="s">
        <v>236</v>
      </c>
      <c r="G129" s="23">
        <v>11</v>
      </c>
      <c r="H129" s="23">
        <v>3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/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4</v>
      </c>
      <c r="Y129" s="7">
        <v>0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26</v>
      </c>
      <c r="F130" s="16" t="s">
        <v>236</v>
      </c>
      <c r="G130" s="23">
        <v>11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26</v>
      </c>
      <c r="F131" s="16" t="s">
        <v>236</v>
      </c>
      <c r="G131" s="23">
        <v>11</v>
      </c>
      <c r="H131" s="23">
        <v>4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/>
      <c r="S131" s="23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2">
        <v>1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26</v>
      </c>
      <c r="F132" s="16" t="s">
        <v>236</v>
      </c>
      <c r="G132" s="23">
        <v>11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26</v>
      </c>
      <c r="F133" s="16" t="s">
        <v>236</v>
      </c>
      <c r="G133" s="23">
        <v>11</v>
      </c>
      <c r="H133" s="23">
        <v>8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3</v>
      </c>
      <c r="E134" s="22">
        <v>26</v>
      </c>
      <c r="F134" s="16" t="s">
        <v>236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3</v>
      </c>
      <c r="E135" s="22">
        <v>26</v>
      </c>
      <c r="F135" s="16" t="s">
        <v>236</v>
      </c>
      <c r="G135" s="23">
        <v>11</v>
      </c>
      <c r="H135" s="23">
        <v>5</v>
      </c>
      <c r="I135" s="16">
        <v>2</v>
      </c>
      <c r="J135" s="24"/>
      <c r="K135" s="13">
        <v>2</v>
      </c>
      <c r="L135" s="23"/>
      <c r="M135" s="5"/>
      <c r="N135" s="6"/>
      <c r="O135" s="7"/>
      <c r="P135" s="8"/>
      <c r="Q135" s="7"/>
      <c r="R135" s="19"/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3</v>
      </c>
      <c r="E136" s="22">
        <v>26</v>
      </c>
      <c r="F136" s="16" t="s">
        <v>236</v>
      </c>
      <c r="G136" s="23">
        <v>11</v>
      </c>
      <c r="H136" s="23">
        <v>8</v>
      </c>
      <c r="I136" s="16">
        <v>2</v>
      </c>
      <c r="J136" s="24"/>
      <c r="K136" s="13">
        <v>2</v>
      </c>
      <c r="L136" s="23"/>
      <c r="M136" s="5"/>
      <c r="N136" s="6"/>
      <c r="O136" s="7"/>
      <c r="P136" s="8"/>
      <c r="Q136" s="7"/>
      <c r="R136" s="19"/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3</v>
      </c>
      <c r="E137" s="22">
        <v>26</v>
      </c>
      <c r="F137" s="16" t="s">
        <v>236</v>
      </c>
      <c r="G137" s="23">
        <v>11</v>
      </c>
      <c r="H137" s="23">
        <v>4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/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3</v>
      </c>
      <c r="Z137" s="12">
        <v>0</v>
      </c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3</v>
      </c>
      <c r="E138" s="22">
        <v>26</v>
      </c>
      <c r="F138" s="16" t="s">
        <v>236</v>
      </c>
      <c r="G138" s="23">
        <v>11</v>
      </c>
      <c r="H138" s="23">
        <v>4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3</v>
      </c>
      <c r="E139" s="22">
        <v>26</v>
      </c>
      <c r="F139" s="16" t="s">
        <v>236</v>
      </c>
      <c r="G139" s="23">
        <v>11</v>
      </c>
      <c r="H139" s="23">
        <v>6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3</v>
      </c>
      <c r="E140" s="22">
        <v>26</v>
      </c>
      <c r="F140" s="16" t="s">
        <v>236</v>
      </c>
      <c r="G140" s="23">
        <v>11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/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2">
        <v>0</v>
      </c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3</v>
      </c>
      <c r="E141" s="22">
        <v>26</v>
      </c>
      <c r="F141" s="16" t="s">
        <v>236</v>
      </c>
      <c r="G141" s="23">
        <v>11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3</v>
      </c>
      <c r="E142" s="22">
        <v>26</v>
      </c>
      <c r="F142" s="16" t="s">
        <v>236</v>
      </c>
      <c r="G142" s="23">
        <v>11</v>
      </c>
      <c r="H142" s="23">
        <v>5</v>
      </c>
      <c r="I142" s="16">
        <v>2</v>
      </c>
      <c r="J142" s="24"/>
      <c r="K142" s="13">
        <v>1</v>
      </c>
      <c r="L142" s="23">
        <v>2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3</v>
      </c>
      <c r="E143" s="22">
        <v>26</v>
      </c>
      <c r="F143" s="16" t="s">
        <v>236</v>
      </c>
      <c r="G143" s="23">
        <v>11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3</v>
      </c>
      <c r="E144" s="22">
        <v>26</v>
      </c>
      <c r="F144" s="16" t="s">
        <v>236</v>
      </c>
      <c r="G144" s="23">
        <v>11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3</v>
      </c>
      <c r="E145" s="22">
        <v>26</v>
      </c>
      <c r="F145" s="16" t="s">
        <v>236</v>
      </c>
      <c r="G145" s="23">
        <v>11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3</v>
      </c>
      <c r="E146" s="22">
        <v>26</v>
      </c>
      <c r="F146" s="16" t="s">
        <v>236</v>
      </c>
      <c r="G146" s="23">
        <v>11</v>
      </c>
      <c r="H146" s="23">
        <v>2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3</v>
      </c>
      <c r="E147" s="22">
        <v>26</v>
      </c>
      <c r="F147" s="16" t="s">
        <v>236</v>
      </c>
      <c r="G147" s="23">
        <v>11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3</v>
      </c>
      <c r="E148" s="22">
        <v>26</v>
      </c>
      <c r="F148" s="16" t="s">
        <v>236</v>
      </c>
      <c r="G148" s="23">
        <v>11</v>
      </c>
      <c r="H148" s="23">
        <v>1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3</v>
      </c>
      <c r="E149" s="22">
        <v>26</v>
      </c>
      <c r="F149" s="16" t="s">
        <v>236</v>
      </c>
      <c r="G149" s="23">
        <v>11</v>
      </c>
      <c r="H149" s="23">
        <v>6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3</v>
      </c>
      <c r="E150" s="22">
        <v>26</v>
      </c>
      <c r="F150" s="16" t="s">
        <v>236</v>
      </c>
      <c r="G150" s="23">
        <v>11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3</v>
      </c>
      <c r="E151" s="22">
        <v>26</v>
      </c>
      <c r="F151" s="16" t="s">
        <v>236</v>
      </c>
      <c r="G151" s="23">
        <v>12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3</v>
      </c>
      <c r="E152" s="22">
        <v>26</v>
      </c>
      <c r="F152" s="16" t="s">
        <v>236</v>
      </c>
      <c r="G152" s="23">
        <v>12</v>
      </c>
      <c r="H152" s="23">
        <v>5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3</v>
      </c>
      <c r="E153" s="22">
        <v>26</v>
      </c>
      <c r="F153" s="16" t="s">
        <v>236</v>
      </c>
      <c r="G153" s="23">
        <v>12</v>
      </c>
      <c r="H153" s="23">
        <v>2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3</v>
      </c>
      <c r="E154" s="22">
        <v>26</v>
      </c>
      <c r="F154" s="16" t="s">
        <v>236</v>
      </c>
      <c r="G154" s="23">
        <v>12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3</v>
      </c>
      <c r="E155" s="22">
        <v>26</v>
      </c>
      <c r="F155" s="16" t="s">
        <v>236</v>
      </c>
      <c r="G155" s="23">
        <v>12</v>
      </c>
      <c r="H155" s="23">
        <v>3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3</v>
      </c>
      <c r="E156" s="22">
        <v>26</v>
      </c>
      <c r="F156" s="16" t="s">
        <v>236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3</v>
      </c>
      <c r="E157" s="22">
        <v>26</v>
      </c>
      <c r="F157" s="16" t="s">
        <v>236</v>
      </c>
      <c r="G157" s="23">
        <v>12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3</v>
      </c>
      <c r="E158" s="22">
        <v>26</v>
      </c>
      <c r="F158" s="16" t="s">
        <v>236</v>
      </c>
      <c r="G158" s="23">
        <v>12</v>
      </c>
      <c r="H158" s="23">
        <v>5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/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3</v>
      </c>
      <c r="E159" s="22">
        <v>26</v>
      </c>
      <c r="F159" s="16" t="s">
        <v>236</v>
      </c>
      <c r="G159" s="23">
        <v>12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3</v>
      </c>
      <c r="E160" s="22">
        <v>26</v>
      </c>
      <c r="F160" s="16" t="s">
        <v>236</v>
      </c>
      <c r="G160" s="23">
        <v>12</v>
      </c>
      <c r="H160" s="23">
        <v>5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3</v>
      </c>
      <c r="E161" s="22">
        <v>26</v>
      </c>
      <c r="F161" s="16" t="s">
        <v>236</v>
      </c>
      <c r="G161" s="23">
        <v>12</v>
      </c>
      <c r="H161" s="23">
        <v>4</v>
      </c>
      <c r="I161" s="16">
        <v>2</v>
      </c>
      <c r="J161" s="24"/>
      <c r="K161" s="13">
        <v>2</v>
      </c>
      <c r="L161" s="23"/>
      <c r="M161" s="5"/>
      <c r="N161" s="6"/>
      <c r="O161" s="7"/>
      <c r="P161" s="8"/>
      <c r="Q161" s="7"/>
      <c r="R161" s="19"/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3</v>
      </c>
      <c r="E162" s="22">
        <v>26</v>
      </c>
      <c r="F162" s="16" t="s">
        <v>236</v>
      </c>
      <c r="G162" s="23">
        <v>12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3</v>
      </c>
      <c r="E163" s="22">
        <v>26</v>
      </c>
      <c r="F163" s="16" t="s">
        <v>236</v>
      </c>
      <c r="G163" s="23">
        <v>12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3</v>
      </c>
      <c r="E164" s="22">
        <v>26</v>
      </c>
      <c r="F164" s="16" t="s">
        <v>236</v>
      </c>
      <c r="G164" s="23">
        <v>12</v>
      </c>
      <c r="H164" s="23">
        <v>9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/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3</v>
      </c>
      <c r="E165" s="22">
        <v>26</v>
      </c>
      <c r="F165" s="16" t="s">
        <v>236</v>
      </c>
      <c r="G165" s="23">
        <v>12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3</v>
      </c>
      <c r="E166" s="22">
        <v>26</v>
      </c>
      <c r="F166" s="16" t="s">
        <v>236</v>
      </c>
      <c r="G166" s="23">
        <v>12</v>
      </c>
      <c r="H166" s="23">
        <v>8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3</v>
      </c>
      <c r="E167" s="22">
        <v>26</v>
      </c>
      <c r="F167" s="16" t="s">
        <v>236</v>
      </c>
      <c r="G167" s="23">
        <v>12</v>
      </c>
      <c r="H167" s="23">
        <v>2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/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3</v>
      </c>
      <c r="E168" s="22">
        <v>26</v>
      </c>
      <c r="F168" s="16" t="s">
        <v>236</v>
      </c>
      <c r="G168" s="23">
        <v>12</v>
      </c>
      <c r="H168" s="23">
        <v>3</v>
      </c>
      <c r="I168" s="16">
        <v>2</v>
      </c>
      <c r="J168" s="24"/>
      <c r="K168" s="13">
        <v>2</v>
      </c>
      <c r="L168" s="23"/>
      <c r="M168" s="5"/>
      <c r="N168" s="6"/>
      <c r="O168" s="7"/>
      <c r="P168" s="8"/>
      <c r="Q168" s="7"/>
      <c r="R168" s="19"/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2</v>
      </c>
      <c r="Y168" s="7">
        <v>0</v>
      </c>
      <c r="Z168" s="12">
        <v>0</v>
      </c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3</v>
      </c>
      <c r="E169" s="22">
        <v>26</v>
      </c>
      <c r="F169" s="16" t="s">
        <v>236</v>
      </c>
      <c r="G169" s="23">
        <v>12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3</v>
      </c>
      <c r="E170" s="22">
        <v>26</v>
      </c>
      <c r="F170" s="16" t="s">
        <v>236</v>
      </c>
      <c r="G170" s="23">
        <v>12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3</v>
      </c>
      <c r="E171" s="22">
        <v>26</v>
      </c>
      <c r="F171" s="16" t="s">
        <v>236</v>
      </c>
      <c r="G171" s="23">
        <v>12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3</v>
      </c>
      <c r="E172" s="22">
        <v>26</v>
      </c>
      <c r="F172" s="16" t="s">
        <v>236</v>
      </c>
      <c r="G172" s="23">
        <v>12</v>
      </c>
      <c r="H172" s="23">
        <v>2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/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2">
        <v>0</v>
      </c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3</v>
      </c>
      <c r="E173" s="22">
        <v>26</v>
      </c>
      <c r="F173" s="16" t="s">
        <v>236</v>
      </c>
      <c r="G173" s="23">
        <v>12</v>
      </c>
      <c r="H173" s="23">
        <v>3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/>
      <c r="S173" s="23">
        <v>1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3</v>
      </c>
      <c r="E174" s="22">
        <v>26</v>
      </c>
      <c r="F174" s="16" t="s">
        <v>236</v>
      </c>
      <c r="G174" s="23">
        <v>12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3</v>
      </c>
      <c r="E175" s="22">
        <v>26</v>
      </c>
      <c r="F175" s="16" t="s">
        <v>236</v>
      </c>
      <c r="G175" s="23">
        <v>12</v>
      </c>
      <c r="H175" s="23">
        <v>3</v>
      </c>
      <c r="I175" s="16">
        <v>2</v>
      </c>
      <c r="J175" s="24"/>
      <c r="K175" s="13">
        <v>2</v>
      </c>
      <c r="L175" s="23"/>
      <c r="M175" s="5"/>
      <c r="N175" s="6"/>
      <c r="O175" s="7"/>
      <c r="P175" s="8"/>
      <c r="Q175" s="7"/>
      <c r="R175" s="19"/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3</v>
      </c>
      <c r="E176" s="22">
        <v>26</v>
      </c>
      <c r="F176" s="16" t="s">
        <v>236</v>
      </c>
      <c r="G176" s="23">
        <v>12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1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3</v>
      </c>
      <c r="E177" s="22">
        <v>26</v>
      </c>
      <c r="F177" s="16" t="s">
        <v>236</v>
      </c>
      <c r="G177" s="23">
        <v>12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3</v>
      </c>
      <c r="E178" s="22">
        <v>26</v>
      </c>
      <c r="F178" s="16" t="s">
        <v>236</v>
      </c>
      <c r="G178" s="23">
        <v>12</v>
      </c>
      <c r="H178" s="23">
        <v>2</v>
      </c>
      <c r="I178" s="16">
        <v>2</v>
      </c>
      <c r="J178" s="24"/>
      <c r="K178" s="13">
        <v>2</v>
      </c>
      <c r="L178" s="23"/>
      <c r="M178" s="5"/>
      <c r="N178" s="6"/>
      <c r="O178" s="7"/>
      <c r="P178" s="8"/>
      <c r="Q178" s="7"/>
      <c r="R178" s="19"/>
      <c r="S178" s="23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2">
        <v>0</v>
      </c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3</v>
      </c>
      <c r="E179" s="22">
        <v>26</v>
      </c>
      <c r="F179" s="16" t="s">
        <v>236</v>
      </c>
      <c r="G179" s="23">
        <v>12</v>
      </c>
      <c r="H179" s="23">
        <v>2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3</v>
      </c>
      <c r="E180" s="22">
        <v>26</v>
      </c>
      <c r="F180" s="16" t="s">
        <v>236</v>
      </c>
      <c r="G180" s="23">
        <v>12</v>
      </c>
      <c r="H180" s="23">
        <v>4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3</v>
      </c>
      <c r="E181" s="22">
        <v>26</v>
      </c>
      <c r="F181" s="16" t="s">
        <v>236</v>
      </c>
      <c r="G181" s="23">
        <v>12</v>
      </c>
      <c r="H181" s="23">
        <v>8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3</v>
      </c>
      <c r="E182" s="22">
        <v>26</v>
      </c>
      <c r="F182" s="16" t="s">
        <v>236</v>
      </c>
      <c r="G182" s="23">
        <v>12</v>
      </c>
      <c r="H182" s="23">
        <v>6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/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3</v>
      </c>
      <c r="E183" s="22">
        <v>26</v>
      </c>
      <c r="F183" s="16" t="s">
        <v>236</v>
      </c>
      <c r="G183" s="23">
        <v>12</v>
      </c>
      <c r="H183" s="23">
        <v>5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3</v>
      </c>
      <c r="E184" s="22">
        <v>26</v>
      </c>
      <c r="F184" s="16" t="s">
        <v>236</v>
      </c>
      <c r="G184" s="23">
        <v>12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3</v>
      </c>
      <c r="E185" s="22">
        <v>26</v>
      </c>
      <c r="F185" s="16" t="s">
        <v>236</v>
      </c>
      <c r="G185" s="23">
        <v>12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3</v>
      </c>
      <c r="E186" s="22">
        <v>26</v>
      </c>
      <c r="F186" s="16" t="s">
        <v>236</v>
      </c>
      <c r="G186" s="23">
        <v>12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/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3</v>
      </c>
      <c r="E187" s="22">
        <v>26</v>
      </c>
      <c r="F187" s="16" t="s">
        <v>236</v>
      </c>
      <c r="G187" s="23">
        <v>12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3</v>
      </c>
      <c r="E188" s="22">
        <v>26</v>
      </c>
      <c r="F188" s="16" t="s">
        <v>236</v>
      </c>
      <c r="G188" s="23">
        <v>12</v>
      </c>
      <c r="H188" s="23">
        <v>5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2</v>
      </c>
      <c r="T188" s="5">
        <v>1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3</v>
      </c>
      <c r="E189" s="22">
        <v>26</v>
      </c>
      <c r="F189" s="16" t="s">
        <v>236</v>
      </c>
      <c r="G189" s="23">
        <v>12</v>
      </c>
      <c r="H189" s="23">
        <v>7</v>
      </c>
      <c r="I189" s="16">
        <v>2</v>
      </c>
      <c r="J189" s="24"/>
      <c r="K189" s="13">
        <v>2</v>
      </c>
      <c r="L189" s="23"/>
      <c r="M189" s="5"/>
      <c r="N189" s="6"/>
      <c r="O189" s="7"/>
      <c r="P189" s="8"/>
      <c r="Q189" s="7"/>
      <c r="R189" s="19"/>
      <c r="S189" s="23">
        <v>1</v>
      </c>
      <c r="T189" s="5">
        <v>1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3</v>
      </c>
      <c r="E190" s="22">
        <v>26</v>
      </c>
      <c r="F190" s="16" t="s">
        <v>236</v>
      </c>
      <c r="G190" s="23">
        <v>12</v>
      </c>
      <c r="H190" s="23">
        <v>4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/>
      <c r="S190" s="23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2">
        <v>0</v>
      </c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3</v>
      </c>
      <c r="E191" s="22">
        <v>26</v>
      </c>
      <c r="F191" s="16" t="s">
        <v>236</v>
      </c>
      <c r="G191" s="23">
        <v>12</v>
      </c>
      <c r="H191" s="23">
        <v>5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2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3</v>
      </c>
      <c r="E192" s="22">
        <v>26</v>
      </c>
      <c r="F192" s="16" t="s">
        <v>236</v>
      </c>
      <c r="G192" s="23">
        <v>12</v>
      </c>
      <c r="H192" s="23">
        <v>2</v>
      </c>
      <c r="I192" s="16">
        <v>2</v>
      </c>
      <c r="J192" s="24"/>
      <c r="K192" s="13">
        <v>1</v>
      </c>
      <c r="L192" s="23">
        <v>2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3</v>
      </c>
      <c r="E193" s="22">
        <v>26</v>
      </c>
      <c r="F193" s="16" t="s">
        <v>236</v>
      </c>
      <c r="G193" s="23">
        <v>12</v>
      </c>
      <c r="H193" s="23">
        <v>3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/>
      <c r="S193" s="23">
        <v>1</v>
      </c>
      <c r="T193" s="5">
        <v>0</v>
      </c>
      <c r="U193" s="6">
        <v>1</v>
      </c>
      <c r="V193" s="7">
        <v>1</v>
      </c>
      <c r="W193" s="8">
        <v>0</v>
      </c>
      <c r="X193" s="7">
        <v>1</v>
      </c>
      <c r="Y193" s="7">
        <v>0</v>
      </c>
      <c r="Z193" s="12">
        <v>0</v>
      </c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3</v>
      </c>
      <c r="E194" s="22">
        <v>26</v>
      </c>
      <c r="F194" s="16" t="s">
        <v>236</v>
      </c>
      <c r="G194" s="23">
        <v>13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3</v>
      </c>
      <c r="E195" s="22">
        <v>26</v>
      </c>
      <c r="F195" s="16" t="s">
        <v>236</v>
      </c>
      <c r="G195" s="23">
        <v>13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3</v>
      </c>
      <c r="E196" s="22">
        <v>26</v>
      </c>
      <c r="F196" s="16" t="s">
        <v>236</v>
      </c>
      <c r="G196" s="23">
        <v>13</v>
      </c>
      <c r="H196" s="23">
        <v>2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/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3</v>
      </c>
      <c r="E197" s="22">
        <v>26</v>
      </c>
      <c r="F197" s="16" t="s">
        <v>236</v>
      </c>
      <c r="G197" s="23">
        <v>13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3</v>
      </c>
      <c r="E198" s="22">
        <v>26</v>
      </c>
      <c r="F198" s="16" t="s">
        <v>236</v>
      </c>
      <c r="G198" s="23">
        <v>13</v>
      </c>
      <c r="H198" s="23">
        <v>7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3</v>
      </c>
      <c r="E199" s="22">
        <v>26</v>
      </c>
      <c r="F199" s="16" t="s">
        <v>236</v>
      </c>
      <c r="G199" s="23">
        <v>13</v>
      </c>
      <c r="H199" s="23">
        <v>5</v>
      </c>
      <c r="I199" s="16">
        <v>2</v>
      </c>
      <c r="J199" s="24"/>
      <c r="K199" s="13">
        <v>2</v>
      </c>
      <c r="L199" s="23"/>
      <c r="M199" s="5"/>
      <c r="N199" s="6"/>
      <c r="O199" s="7"/>
      <c r="P199" s="8"/>
      <c r="Q199" s="7"/>
      <c r="R199" s="19"/>
      <c r="S199" s="23">
        <v>1</v>
      </c>
      <c r="T199" s="5">
        <v>1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3</v>
      </c>
      <c r="E200" s="22">
        <v>26</v>
      </c>
      <c r="F200" s="16" t="s">
        <v>236</v>
      </c>
      <c r="G200" s="23">
        <v>13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3</v>
      </c>
      <c r="E201" s="22">
        <v>26</v>
      </c>
      <c r="F201" s="16" t="s">
        <v>236</v>
      </c>
      <c r="G201" s="23">
        <v>13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1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3</v>
      </c>
      <c r="E202" s="22">
        <v>26</v>
      </c>
      <c r="F202" s="16" t="s">
        <v>236</v>
      </c>
      <c r="G202" s="23">
        <v>13</v>
      </c>
      <c r="H202" s="23">
        <v>4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/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3</v>
      </c>
      <c r="E203" s="22">
        <v>26</v>
      </c>
      <c r="F203" s="16" t="s">
        <v>236</v>
      </c>
      <c r="G203" s="23">
        <v>13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3</v>
      </c>
      <c r="E204" s="22">
        <v>26</v>
      </c>
      <c r="F204" s="16" t="s">
        <v>236</v>
      </c>
      <c r="G204" s="23">
        <v>13</v>
      </c>
      <c r="H204" s="23">
        <v>2</v>
      </c>
      <c r="I204" s="16">
        <v>2</v>
      </c>
      <c r="J204" s="24"/>
      <c r="K204" s="13">
        <v>2</v>
      </c>
      <c r="L204" s="23"/>
      <c r="M204" s="5"/>
      <c r="N204" s="6"/>
      <c r="O204" s="7"/>
      <c r="P204" s="8"/>
      <c r="Q204" s="7"/>
      <c r="R204" s="19"/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3</v>
      </c>
      <c r="E205" s="22">
        <v>26</v>
      </c>
      <c r="F205" s="16" t="s">
        <v>236</v>
      </c>
      <c r="G205" s="23">
        <v>13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3</v>
      </c>
      <c r="E206" s="22">
        <v>26</v>
      </c>
      <c r="F206" s="16" t="s">
        <v>236</v>
      </c>
      <c r="G206" s="23">
        <v>13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3</v>
      </c>
      <c r="E207" s="22">
        <v>26</v>
      </c>
      <c r="F207" s="16" t="s">
        <v>236</v>
      </c>
      <c r="G207" s="23">
        <v>13</v>
      </c>
      <c r="H207" s="23">
        <v>2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/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2">
        <v>0</v>
      </c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3</v>
      </c>
      <c r="E208" s="22">
        <v>26</v>
      </c>
      <c r="F208" s="16" t="s">
        <v>236</v>
      </c>
      <c r="G208" s="23">
        <v>13</v>
      </c>
      <c r="H208" s="23">
        <v>3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3</v>
      </c>
      <c r="E209" s="22">
        <v>26</v>
      </c>
      <c r="F209" s="16" t="s">
        <v>236</v>
      </c>
      <c r="G209" s="23">
        <v>13</v>
      </c>
      <c r="H209" s="23">
        <v>4</v>
      </c>
      <c r="I209" s="16">
        <v>2</v>
      </c>
      <c r="J209" s="24"/>
      <c r="K209" s="13">
        <v>1</v>
      </c>
      <c r="L209" s="23">
        <v>3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3</v>
      </c>
      <c r="E210" s="22">
        <v>26</v>
      </c>
      <c r="F210" s="16" t="s">
        <v>236</v>
      </c>
      <c r="G210" s="23">
        <v>13</v>
      </c>
      <c r="H210" s="23">
        <v>2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/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3</v>
      </c>
      <c r="E211" s="22">
        <v>26</v>
      </c>
      <c r="F211" s="16" t="s">
        <v>236</v>
      </c>
      <c r="G211" s="23">
        <v>13</v>
      </c>
      <c r="H211" s="23">
        <v>4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/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3</v>
      </c>
      <c r="E212" s="22">
        <v>26</v>
      </c>
      <c r="F212" s="16" t="s">
        <v>236</v>
      </c>
      <c r="G212" s="23">
        <v>13</v>
      </c>
      <c r="H212" s="23">
        <v>3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/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3</v>
      </c>
      <c r="E213" s="22">
        <v>26</v>
      </c>
      <c r="F213" s="16" t="s">
        <v>236</v>
      </c>
      <c r="G213" s="23">
        <v>13</v>
      </c>
      <c r="H213" s="23">
        <v>7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3</v>
      </c>
      <c r="E214" s="22">
        <v>26</v>
      </c>
      <c r="F214" s="16" t="s">
        <v>236</v>
      </c>
      <c r="G214" s="23">
        <v>13</v>
      </c>
      <c r="H214" s="23">
        <v>3</v>
      </c>
      <c r="I214" s="16">
        <v>2</v>
      </c>
      <c r="J214" s="24"/>
      <c r="K214" s="13">
        <v>1</v>
      </c>
      <c r="L214" s="23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3</v>
      </c>
      <c r="E215" s="22">
        <v>26</v>
      </c>
      <c r="F215" s="16" t="s">
        <v>236</v>
      </c>
      <c r="G215" s="23">
        <v>13</v>
      </c>
      <c r="H215" s="23">
        <v>5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3</v>
      </c>
      <c r="E216" s="22">
        <v>26</v>
      </c>
      <c r="F216" s="16" t="s">
        <v>236</v>
      </c>
      <c r="G216" s="23">
        <v>13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3</v>
      </c>
      <c r="E217" s="22">
        <v>26</v>
      </c>
      <c r="F217" s="16" t="s">
        <v>236</v>
      </c>
      <c r="G217" s="23">
        <v>13</v>
      </c>
      <c r="H217" s="23">
        <v>7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3</v>
      </c>
      <c r="E218" s="22">
        <v>26</v>
      </c>
      <c r="F218" s="16" t="s">
        <v>236</v>
      </c>
      <c r="G218" s="23">
        <v>13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3</v>
      </c>
      <c r="E219" s="22">
        <v>26</v>
      </c>
      <c r="F219" s="16" t="s">
        <v>236</v>
      </c>
      <c r="G219" s="23">
        <v>13</v>
      </c>
      <c r="H219" s="23">
        <v>8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3</v>
      </c>
      <c r="E220" s="22">
        <v>26</v>
      </c>
      <c r="F220" s="16" t="s">
        <v>236</v>
      </c>
      <c r="G220" s="23">
        <v>13</v>
      </c>
      <c r="H220" s="23">
        <v>3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3</v>
      </c>
      <c r="E221" s="22">
        <v>26</v>
      </c>
      <c r="F221" s="16" t="s">
        <v>236</v>
      </c>
      <c r="G221" s="23">
        <v>13</v>
      </c>
      <c r="H221" s="23">
        <v>5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3</v>
      </c>
      <c r="E222" s="22">
        <v>26</v>
      </c>
      <c r="F222" s="16" t="s">
        <v>236</v>
      </c>
      <c r="G222" s="23">
        <v>13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3</v>
      </c>
      <c r="E223" s="22">
        <v>26</v>
      </c>
      <c r="F223" s="16" t="s">
        <v>236</v>
      </c>
      <c r="G223" s="23">
        <v>13</v>
      </c>
      <c r="H223" s="23">
        <v>5</v>
      </c>
      <c r="I223" s="16">
        <v>2</v>
      </c>
      <c r="J223" s="24"/>
      <c r="K223" s="13">
        <v>1</v>
      </c>
      <c r="L223" s="23">
        <v>2</v>
      </c>
      <c r="M223" s="5">
        <v>1</v>
      </c>
      <c r="N223" s="6">
        <v>1</v>
      </c>
      <c r="O223" s="7">
        <v>1</v>
      </c>
      <c r="P223" s="8">
        <v>0</v>
      </c>
      <c r="Q223" s="7">
        <v>0</v>
      </c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3</v>
      </c>
      <c r="E224" s="22">
        <v>26</v>
      </c>
      <c r="F224" s="16" t="s">
        <v>236</v>
      </c>
      <c r="G224" s="23">
        <v>13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3</v>
      </c>
      <c r="E225" s="22">
        <v>26</v>
      </c>
      <c r="F225" s="16" t="s">
        <v>236</v>
      </c>
      <c r="G225" s="23">
        <v>13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3</v>
      </c>
      <c r="E226" s="22">
        <v>26</v>
      </c>
      <c r="F226" s="16" t="s">
        <v>236</v>
      </c>
      <c r="G226" s="23">
        <v>13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3</v>
      </c>
      <c r="E227" s="22">
        <v>26</v>
      </c>
      <c r="F227" s="16" t="s">
        <v>236</v>
      </c>
      <c r="G227" s="23">
        <v>13</v>
      </c>
      <c r="H227" s="23">
        <v>3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/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3</v>
      </c>
      <c r="E228" s="22">
        <v>26</v>
      </c>
      <c r="F228" s="16" t="s">
        <v>236</v>
      </c>
      <c r="G228" s="23">
        <v>13</v>
      </c>
      <c r="H228" s="23">
        <v>3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/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3</v>
      </c>
      <c r="E229" s="22">
        <v>26</v>
      </c>
      <c r="F229" s="16" t="s">
        <v>236</v>
      </c>
      <c r="G229" s="23">
        <v>13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/>
      <c r="S229" s="23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2">
        <v>0</v>
      </c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3</v>
      </c>
      <c r="E230" s="22">
        <v>26</v>
      </c>
      <c r="F230" s="16" t="s">
        <v>236</v>
      </c>
      <c r="G230" s="23">
        <v>13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3</v>
      </c>
      <c r="E231" s="22">
        <v>26</v>
      </c>
      <c r="F231" s="16" t="s">
        <v>236</v>
      </c>
      <c r="G231" s="23">
        <v>13</v>
      </c>
      <c r="H231" s="23">
        <v>5</v>
      </c>
      <c r="I231" s="16">
        <v>2</v>
      </c>
      <c r="J231" s="24"/>
      <c r="K231" s="13">
        <v>1</v>
      </c>
      <c r="L231" s="23">
        <v>2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3</v>
      </c>
      <c r="E232" s="22">
        <v>26</v>
      </c>
      <c r="F232" s="16" t="s">
        <v>236</v>
      </c>
      <c r="G232" s="23">
        <v>13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3</v>
      </c>
      <c r="E233" s="22">
        <v>26</v>
      </c>
      <c r="F233" s="16" t="s">
        <v>236</v>
      </c>
      <c r="G233" s="23">
        <v>14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1</v>
      </c>
      <c r="O233" s="7">
        <v>0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3</v>
      </c>
      <c r="E234" s="22">
        <v>26</v>
      </c>
      <c r="F234" s="16" t="s">
        <v>236</v>
      </c>
      <c r="G234" s="23">
        <v>14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2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3</v>
      </c>
      <c r="E235" s="22">
        <v>26</v>
      </c>
      <c r="F235" s="16" t="s">
        <v>236</v>
      </c>
      <c r="G235" s="23">
        <v>14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3</v>
      </c>
      <c r="E236" s="22">
        <v>26</v>
      </c>
      <c r="F236" s="16" t="s">
        <v>236</v>
      </c>
      <c r="G236" s="23">
        <v>14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3</v>
      </c>
      <c r="E237" s="22">
        <v>26</v>
      </c>
      <c r="F237" s="16" t="s">
        <v>236</v>
      </c>
      <c r="G237" s="23">
        <v>14</v>
      </c>
      <c r="H237" s="23">
        <v>5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/>
      <c r="S237" s="23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2">
        <v>0</v>
      </c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3</v>
      </c>
      <c r="E238" s="22">
        <v>26</v>
      </c>
      <c r="F238" s="16" t="s">
        <v>236</v>
      </c>
      <c r="G238" s="23">
        <v>14</v>
      </c>
      <c r="H238" s="23">
        <v>3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/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3</v>
      </c>
      <c r="E239" s="22">
        <v>26</v>
      </c>
      <c r="F239" s="16" t="s">
        <v>236</v>
      </c>
      <c r="G239" s="23">
        <v>14</v>
      </c>
      <c r="H239" s="23">
        <v>6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3</v>
      </c>
      <c r="E240" s="22">
        <v>26</v>
      </c>
      <c r="F240" s="16" t="s">
        <v>236</v>
      </c>
      <c r="G240" s="23">
        <v>14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3</v>
      </c>
      <c r="E241" s="22">
        <v>26</v>
      </c>
      <c r="F241" s="16" t="s">
        <v>236</v>
      </c>
      <c r="G241" s="23">
        <v>14</v>
      </c>
      <c r="H241" s="23">
        <v>4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/>
      <c r="S241" s="23">
        <v>1</v>
      </c>
      <c r="T241" s="5">
        <v>1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3</v>
      </c>
      <c r="E242" s="22">
        <v>26</v>
      </c>
      <c r="F242" s="16" t="s">
        <v>236</v>
      </c>
      <c r="G242" s="23">
        <v>14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3</v>
      </c>
      <c r="E243" s="22">
        <v>26</v>
      </c>
      <c r="F243" s="16" t="s">
        <v>236</v>
      </c>
      <c r="G243" s="23">
        <v>14</v>
      </c>
      <c r="H243" s="23">
        <v>2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/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3</v>
      </c>
      <c r="E244" s="22">
        <v>26</v>
      </c>
      <c r="F244" s="16" t="s">
        <v>236</v>
      </c>
      <c r="G244" s="23">
        <v>14</v>
      </c>
      <c r="H244" s="23">
        <v>3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/>
      <c r="S244" s="23">
        <v>1</v>
      </c>
      <c r="T244" s="5">
        <v>0</v>
      </c>
      <c r="U244" s="6">
        <v>0</v>
      </c>
      <c r="V244" s="7">
        <v>1</v>
      </c>
      <c r="W244" s="8">
        <v>0</v>
      </c>
      <c r="X244" s="7">
        <v>0</v>
      </c>
      <c r="Y244" s="7">
        <v>0</v>
      </c>
      <c r="Z244" s="12">
        <v>0</v>
      </c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3</v>
      </c>
      <c r="E245" s="22">
        <v>26</v>
      </c>
      <c r="F245" s="16" t="s">
        <v>236</v>
      </c>
      <c r="G245" s="23">
        <v>14</v>
      </c>
      <c r="H245" s="23">
        <v>2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/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1</v>
      </c>
      <c r="Y245" s="7">
        <v>0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3</v>
      </c>
      <c r="E246" s="22">
        <v>26</v>
      </c>
      <c r="F246" s="16" t="s">
        <v>236</v>
      </c>
      <c r="G246" s="23">
        <v>14</v>
      </c>
      <c r="H246" s="23">
        <v>9</v>
      </c>
      <c r="I246" s="16">
        <v>2</v>
      </c>
      <c r="J246" s="24"/>
      <c r="K246" s="13">
        <v>2</v>
      </c>
      <c r="L246" s="23"/>
      <c r="M246" s="5"/>
      <c r="N246" s="6"/>
      <c r="O246" s="7"/>
      <c r="P246" s="8"/>
      <c r="Q246" s="7"/>
      <c r="R246" s="19"/>
      <c r="S246" s="23">
        <v>2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3</v>
      </c>
      <c r="E247" s="22">
        <v>26</v>
      </c>
      <c r="F247" s="16" t="s">
        <v>236</v>
      </c>
      <c r="G247" s="23">
        <v>14</v>
      </c>
      <c r="H247" s="23">
        <v>8</v>
      </c>
      <c r="I247" s="16">
        <v>2</v>
      </c>
      <c r="J247" s="24"/>
      <c r="K247" s="13">
        <v>2</v>
      </c>
      <c r="L247" s="23"/>
      <c r="M247" s="5"/>
      <c r="N247" s="6"/>
      <c r="O247" s="7"/>
      <c r="P247" s="8"/>
      <c r="Q247" s="7"/>
      <c r="R247" s="19"/>
      <c r="S247" s="23">
        <v>2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3</v>
      </c>
      <c r="E248" s="22">
        <v>26</v>
      </c>
      <c r="F248" s="16" t="s">
        <v>236</v>
      </c>
      <c r="G248" s="23">
        <v>14</v>
      </c>
      <c r="H248" s="23">
        <v>5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/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3</v>
      </c>
      <c r="E249" s="22">
        <v>26</v>
      </c>
      <c r="F249" s="16" t="s">
        <v>236</v>
      </c>
      <c r="G249" s="23">
        <v>14</v>
      </c>
      <c r="H249" s="23">
        <v>4</v>
      </c>
      <c r="I249" s="16">
        <v>2</v>
      </c>
      <c r="J249" s="24"/>
      <c r="K249" s="13">
        <v>2</v>
      </c>
      <c r="L249" s="23"/>
      <c r="M249" s="5"/>
      <c r="N249" s="6"/>
      <c r="O249" s="7"/>
      <c r="P249" s="8"/>
      <c r="Q249" s="7"/>
      <c r="R249" s="19"/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3</v>
      </c>
      <c r="E250" s="22">
        <v>26</v>
      </c>
      <c r="F250" s="16" t="s">
        <v>236</v>
      </c>
      <c r="G250" s="23">
        <v>14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3</v>
      </c>
      <c r="E251" s="22">
        <v>26</v>
      </c>
      <c r="F251" s="16" t="s">
        <v>236</v>
      </c>
      <c r="G251" s="23">
        <v>14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3</v>
      </c>
      <c r="E252" s="22">
        <v>26</v>
      </c>
      <c r="F252" s="16" t="s">
        <v>236</v>
      </c>
      <c r="G252" s="23">
        <v>14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1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3</v>
      </c>
      <c r="E253" s="22">
        <v>26</v>
      </c>
      <c r="F253" s="16" t="s">
        <v>236</v>
      </c>
      <c r="G253" s="23">
        <v>14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1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3</v>
      </c>
      <c r="E254" s="22">
        <v>26</v>
      </c>
      <c r="F254" s="16" t="s">
        <v>236</v>
      </c>
      <c r="G254" s="23">
        <v>14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3</v>
      </c>
      <c r="E255" s="22">
        <v>26</v>
      </c>
      <c r="F255" s="16" t="s">
        <v>236</v>
      </c>
      <c r="G255" s="23">
        <v>14</v>
      </c>
      <c r="H255" s="23">
        <v>7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3</v>
      </c>
      <c r="E256" s="22">
        <v>26</v>
      </c>
      <c r="F256" s="16" t="s">
        <v>236</v>
      </c>
      <c r="G256" s="23">
        <v>14</v>
      </c>
      <c r="H256" s="23">
        <v>9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/>
      <c r="S256" s="23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2">
        <v>0</v>
      </c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3</v>
      </c>
      <c r="E257" s="22">
        <v>26</v>
      </c>
      <c r="F257" s="16" t="s">
        <v>236</v>
      </c>
      <c r="G257" s="23">
        <v>14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3</v>
      </c>
      <c r="E258" s="22">
        <v>26</v>
      </c>
      <c r="F258" s="16" t="s">
        <v>236</v>
      </c>
      <c r="G258" s="23">
        <v>14</v>
      </c>
      <c r="H258" s="23">
        <v>2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/>
      <c r="S258" s="23">
        <v>1</v>
      </c>
      <c r="T258" s="5">
        <v>1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3</v>
      </c>
      <c r="E259" s="22">
        <v>26</v>
      </c>
      <c r="F259" s="16" t="s">
        <v>236</v>
      </c>
      <c r="G259" s="23">
        <v>14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3</v>
      </c>
      <c r="E260" s="22">
        <v>26</v>
      </c>
      <c r="F260" s="16" t="s">
        <v>236</v>
      </c>
      <c r="G260" s="23">
        <v>14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3</v>
      </c>
      <c r="E261" s="22">
        <v>26</v>
      </c>
      <c r="F261" s="16" t="s">
        <v>236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2</v>
      </c>
      <c r="O261" s="7">
        <v>0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3</v>
      </c>
      <c r="E262" s="22">
        <v>26</v>
      </c>
      <c r="F262" s="16" t="s">
        <v>236</v>
      </c>
      <c r="G262" s="23">
        <v>14</v>
      </c>
      <c r="H262" s="23">
        <v>8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3</v>
      </c>
      <c r="E263" s="22">
        <v>26</v>
      </c>
      <c r="F263" s="16" t="s">
        <v>236</v>
      </c>
      <c r="G263" s="23">
        <v>14</v>
      </c>
      <c r="H263" s="23">
        <v>8</v>
      </c>
      <c r="I263" s="16">
        <v>2</v>
      </c>
      <c r="J263" s="24"/>
      <c r="K263" s="13">
        <v>2</v>
      </c>
      <c r="L263" s="23"/>
      <c r="M263" s="5"/>
      <c r="N263" s="6"/>
      <c r="O263" s="7"/>
      <c r="P263" s="8"/>
      <c r="Q263" s="7"/>
      <c r="R263" s="19"/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3</v>
      </c>
      <c r="E264" s="22">
        <v>26</v>
      </c>
      <c r="F264" s="16" t="s">
        <v>236</v>
      </c>
      <c r="G264" s="23">
        <v>14</v>
      </c>
      <c r="H264" s="23">
        <v>2</v>
      </c>
      <c r="I264" s="16">
        <v>2</v>
      </c>
      <c r="J264" s="24"/>
      <c r="K264" s="13">
        <v>2</v>
      </c>
      <c r="L264" s="23"/>
      <c r="M264" s="5"/>
      <c r="N264" s="6"/>
      <c r="O264" s="7"/>
      <c r="P264" s="8"/>
      <c r="Q264" s="7"/>
      <c r="R264" s="19"/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3</v>
      </c>
      <c r="E265" s="22">
        <v>26</v>
      </c>
      <c r="F265" s="16" t="s">
        <v>236</v>
      </c>
      <c r="G265" s="23">
        <v>14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3</v>
      </c>
      <c r="E266" s="22">
        <v>26</v>
      </c>
      <c r="F266" s="16" t="s">
        <v>236</v>
      </c>
      <c r="G266" s="23">
        <v>14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/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3</v>
      </c>
      <c r="E267" s="22">
        <v>26</v>
      </c>
      <c r="F267" s="16" t="s">
        <v>236</v>
      </c>
      <c r="G267" s="23">
        <v>14</v>
      </c>
      <c r="H267" s="23">
        <v>2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3</v>
      </c>
      <c r="E268" s="22">
        <v>26</v>
      </c>
      <c r="F268" s="16" t="s">
        <v>236</v>
      </c>
      <c r="G268" s="23">
        <v>14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3</v>
      </c>
      <c r="E269" s="22">
        <v>26</v>
      </c>
      <c r="F269" s="16" t="s">
        <v>236</v>
      </c>
      <c r="G269" s="23">
        <v>14</v>
      </c>
      <c r="H269" s="23">
        <v>3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3</v>
      </c>
      <c r="E270" s="22">
        <v>26</v>
      </c>
      <c r="F270" s="16" t="s">
        <v>236</v>
      </c>
      <c r="G270" s="23">
        <v>14</v>
      </c>
      <c r="H270" s="23">
        <v>5</v>
      </c>
      <c r="I270" s="16">
        <v>2</v>
      </c>
      <c r="J270" s="24"/>
      <c r="K270" s="13">
        <v>2</v>
      </c>
      <c r="L270" s="23"/>
      <c r="M270" s="5"/>
      <c r="N270" s="6"/>
      <c r="O270" s="7"/>
      <c r="P270" s="8"/>
      <c r="Q270" s="7"/>
      <c r="R270" s="19"/>
      <c r="S270" s="23">
        <v>2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3</v>
      </c>
      <c r="E271" s="22">
        <v>26</v>
      </c>
      <c r="F271" s="16" t="s">
        <v>236</v>
      </c>
      <c r="G271" s="23">
        <v>14</v>
      </c>
      <c r="H271" s="23">
        <v>4</v>
      </c>
      <c r="I271" s="16">
        <v>2</v>
      </c>
      <c r="J271" s="24"/>
      <c r="K271" s="13">
        <v>1</v>
      </c>
      <c r="L271" s="23">
        <v>1</v>
      </c>
      <c r="M271" s="5">
        <v>2</v>
      </c>
      <c r="N271" s="6">
        <v>0</v>
      </c>
      <c r="O271" s="7">
        <v>0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3</v>
      </c>
      <c r="E272" s="22">
        <v>26</v>
      </c>
      <c r="F272" s="16" t="s">
        <v>236</v>
      </c>
      <c r="G272" s="23">
        <v>14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3</v>
      </c>
      <c r="E273" s="22">
        <v>26</v>
      </c>
      <c r="F273" s="16" t="s">
        <v>236</v>
      </c>
      <c r="G273" s="23">
        <v>14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1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3</v>
      </c>
      <c r="E274" s="22">
        <v>26</v>
      </c>
      <c r="F274" s="16" t="s">
        <v>236</v>
      </c>
      <c r="G274" s="23">
        <v>14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0</v>
      </c>
      <c r="P274" s="8">
        <v>2</v>
      </c>
      <c r="Q274" s="7">
        <v>0</v>
      </c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3</v>
      </c>
      <c r="E275" s="22">
        <v>26</v>
      </c>
      <c r="F275" s="16" t="s">
        <v>236</v>
      </c>
      <c r="G275" s="23">
        <v>14</v>
      </c>
      <c r="H275" s="23">
        <v>5</v>
      </c>
      <c r="I275" s="16">
        <v>2</v>
      </c>
      <c r="J275" s="24"/>
      <c r="K275" s="13">
        <v>1</v>
      </c>
      <c r="L275" s="23">
        <v>2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3</v>
      </c>
      <c r="E276" s="22">
        <v>26</v>
      </c>
      <c r="F276" s="16" t="s">
        <v>236</v>
      </c>
      <c r="G276" s="23">
        <v>14</v>
      </c>
      <c r="H276" s="23">
        <v>6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3</v>
      </c>
      <c r="E277" s="22">
        <v>26</v>
      </c>
      <c r="F277" s="16" t="s">
        <v>236</v>
      </c>
      <c r="G277" s="23">
        <v>14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3</v>
      </c>
      <c r="E278" s="22">
        <v>26</v>
      </c>
      <c r="F278" s="16" t="s">
        <v>236</v>
      </c>
      <c r="G278" s="23">
        <v>14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1</v>
      </c>
      <c r="P278" s="8">
        <v>0</v>
      </c>
      <c r="Q278" s="7">
        <v>0</v>
      </c>
      <c r="R278" s="19"/>
      <c r="S278" s="23">
        <v>1</v>
      </c>
      <c r="T278" s="5">
        <v>0</v>
      </c>
      <c r="U278" s="6">
        <v>1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3</v>
      </c>
      <c r="E279" s="22">
        <v>26</v>
      </c>
      <c r="F279" s="16" t="s">
        <v>236</v>
      </c>
      <c r="G279" s="23">
        <v>14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3</v>
      </c>
      <c r="E280" s="22">
        <v>26</v>
      </c>
      <c r="F280" s="16" t="s">
        <v>236</v>
      </c>
      <c r="G280" s="23">
        <v>14</v>
      </c>
      <c r="H280" s="23">
        <v>6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3</v>
      </c>
      <c r="E281" s="22">
        <v>26</v>
      </c>
      <c r="F281" s="16" t="s">
        <v>236</v>
      </c>
      <c r="G281" s="23">
        <v>15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3</v>
      </c>
      <c r="E282" s="22">
        <v>26</v>
      </c>
      <c r="F282" s="16" t="s">
        <v>236</v>
      </c>
      <c r="G282" s="23">
        <v>15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3</v>
      </c>
      <c r="E283" s="22">
        <v>26</v>
      </c>
      <c r="F283" s="16" t="s">
        <v>236</v>
      </c>
      <c r="G283" s="23">
        <v>15</v>
      </c>
      <c r="H283" s="23">
        <v>6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3</v>
      </c>
      <c r="E284" s="22">
        <v>26</v>
      </c>
      <c r="F284" s="16" t="s">
        <v>236</v>
      </c>
      <c r="G284" s="23">
        <v>15</v>
      </c>
      <c r="H284" s="23">
        <v>2</v>
      </c>
      <c r="I284" s="16">
        <v>2</v>
      </c>
      <c r="J284" s="24"/>
      <c r="K284" s="13">
        <v>2</v>
      </c>
      <c r="L284" s="23"/>
      <c r="M284" s="5"/>
      <c r="N284" s="6"/>
      <c r="O284" s="7"/>
      <c r="P284" s="8"/>
      <c r="Q284" s="7"/>
      <c r="R284" s="19"/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2">
        <v>0</v>
      </c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3</v>
      </c>
      <c r="E285" s="22">
        <v>26</v>
      </c>
      <c r="F285" s="16" t="s">
        <v>236</v>
      </c>
      <c r="G285" s="23">
        <v>15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1</v>
      </c>
      <c r="P285" s="8">
        <v>1</v>
      </c>
      <c r="Q285" s="7">
        <v>0</v>
      </c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3</v>
      </c>
      <c r="E286" s="22">
        <v>26</v>
      </c>
      <c r="F286" s="16" t="s">
        <v>236</v>
      </c>
      <c r="G286" s="23">
        <v>15</v>
      </c>
      <c r="H286" s="23">
        <v>3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/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2">
        <v>0</v>
      </c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3</v>
      </c>
      <c r="E287" s="22">
        <v>26</v>
      </c>
      <c r="F287" s="16" t="s">
        <v>236</v>
      </c>
      <c r="G287" s="23">
        <v>15</v>
      </c>
      <c r="H287" s="23">
        <v>3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3</v>
      </c>
      <c r="E288" s="22">
        <v>26</v>
      </c>
      <c r="F288" s="16" t="s">
        <v>236</v>
      </c>
      <c r="G288" s="23">
        <v>15</v>
      </c>
      <c r="H288" s="23">
        <v>6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3</v>
      </c>
      <c r="E289" s="22">
        <v>26</v>
      </c>
      <c r="F289" s="16" t="s">
        <v>236</v>
      </c>
      <c r="G289" s="23">
        <v>15</v>
      </c>
      <c r="H289" s="23">
        <v>5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3</v>
      </c>
      <c r="E290" s="22">
        <v>26</v>
      </c>
      <c r="F290" s="16" t="s">
        <v>236</v>
      </c>
      <c r="G290" s="23">
        <v>15</v>
      </c>
      <c r="H290" s="23">
        <v>5</v>
      </c>
      <c r="I290" s="16">
        <v>2</v>
      </c>
      <c r="J290" s="24"/>
      <c r="K290" s="13">
        <v>3</v>
      </c>
      <c r="L290" s="23">
        <v>2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/>
      <c r="S290" s="23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3</v>
      </c>
      <c r="E291" s="22">
        <v>26</v>
      </c>
      <c r="F291" s="16" t="s">
        <v>236</v>
      </c>
      <c r="G291" s="23">
        <v>15</v>
      </c>
      <c r="H291" s="23">
        <v>2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3</v>
      </c>
      <c r="E292" s="22">
        <v>26</v>
      </c>
      <c r="F292" s="16" t="s">
        <v>236</v>
      </c>
      <c r="G292" s="23">
        <v>15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3</v>
      </c>
      <c r="E293" s="22">
        <v>26</v>
      </c>
      <c r="F293" s="16" t="s">
        <v>236</v>
      </c>
      <c r="G293" s="23">
        <v>15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3</v>
      </c>
      <c r="E294" s="22">
        <v>26</v>
      </c>
      <c r="F294" s="16" t="s">
        <v>236</v>
      </c>
      <c r="G294" s="23">
        <v>15</v>
      </c>
      <c r="H294" s="23">
        <v>9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3</v>
      </c>
      <c r="E295" s="22">
        <v>26</v>
      </c>
      <c r="F295" s="16" t="s">
        <v>236</v>
      </c>
      <c r="G295" s="23">
        <v>15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3</v>
      </c>
      <c r="E296" s="22">
        <v>26</v>
      </c>
      <c r="F296" s="16" t="s">
        <v>236</v>
      </c>
      <c r="G296" s="23">
        <v>15</v>
      </c>
      <c r="H296" s="23">
        <v>1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3</v>
      </c>
      <c r="E297" s="22">
        <v>26</v>
      </c>
      <c r="F297" s="16" t="s">
        <v>236</v>
      </c>
      <c r="G297" s="23">
        <v>15</v>
      </c>
      <c r="H297" s="23">
        <v>6</v>
      </c>
      <c r="I297" s="16">
        <v>2</v>
      </c>
      <c r="J297" s="24"/>
      <c r="K297" s="13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3</v>
      </c>
      <c r="E298" s="22">
        <v>26</v>
      </c>
      <c r="F298" s="16" t="s">
        <v>236</v>
      </c>
      <c r="G298" s="23">
        <v>15</v>
      </c>
      <c r="H298" s="23">
        <v>1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3</v>
      </c>
      <c r="E299" s="22">
        <v>26</v>
      </c>
      <c r="F299" s="16" t="s">
        <v>236</v>
      </c>
      <c r="G299" s="23">
        <v>15</v>
      </c>
      <c r="H299" s="23">
        <v>6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3</v>
      </c>
      <c r="E300" s="22">
        <v>26</v>
      </c>
      <c r="F300" s="16" t="s">
        <v>236</v>
      </c>
      <c r="G300" s="23">
        <v>15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/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3</v>
      </c>
      <c r="E301" s="22">
        <v>26</v>
      </c>
      <c r="F301" s="16" t="s">
        <v>236</v>
      </c>
      <c r="G301" s="23">
        <v>15</v>
      </c>
      <c r="H301" s="23">
        <v>8</v>
      </c>
      <c r="I301" s="16">
        <v>2</v>
      </c>
      <c r="J301" s="24"/>
      <c r="K301" s="13">
        <v>1</v>
      </c>
      <c r="L301" s="23">
        <v>2</v>
      </c>
      <c r="M301" s="5">
        <v>0</v>
      </c>
      <c r="N301" s="6">
        <v>1</v>
      </c>
      <c r="O301" s="7">
        <v>1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3</v>
      </c>
      <c r="E302" s="22">
        <v>26</v>
      </c>
      <c r="F302" s="16" t="s">
        <v>236</v>
      </c>
      <c r="G302" s="23">
        <v>15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1</v>
      </c>
      <c r="N302" s="6">
        <v>0</v>
      </c>
      <c r="O302" s="7">
        <v>1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3</v>
      </c>
      <c r="E303" s="22">
        <v>26</v>
      </c>
      <c r="F303" s="16" t="s">
        <v>236</v>
      </c>
      <c r="G303" s="23">
        <v>15</v>
      </c>
      <c r="H303" s="23">
        <v>8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3</v>
      </c>
      <c r="E304" s="22">
        <v>26</v>
      </c>
      <c r="F304" s="16" t="s">
        <v>236</v>
      </c>
      <c r="G304" s="23">
        <v>15</v>
      </c>
      <c r="H304" s="23">
        <v>4</v>
      </c>
      <c r="I304" s="16">
        <v>2</v>
      </c>
      <c r="J304" s="24"/>
      <c r="K304" s="13">
        <v>2</v>
      </c>
      <c r="L304" s="23"/>
      <c r="M304" s="5"/>
      <c r="N304" s="6"/>
      <c r="O304" s="7"/>
      <c r="P304" s="8"/>
      <c r="Q304" s="7"/>
      <c r="R304" s="19"/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3</v>
      </c>
      <c r="E305" s="22">
        <v>26</v>
      </c>
      <c r="F305" s="16" t="s">
        <v>236</v>
      </c>
      <c r="G305" s="23">
        <v>15</v>
      </c>
      <c r="H305" s="23">
        <v>8</v>
      </c>
      <c r="I305" s="16">
        <v>2</v>
      </c>
      <c r="J305" s="24"/>
      <c r="K305" s="13">
        <v>3</v>
      </c>
      <c r="L305" s="23">
        <v>1</v>
      </c>
      <c r="M305" s="5">
        <v>1</v>
      </c>
      <c r="N305" s="6">
        <v>1</v>
      </c>
      <c r="O305" s="7">
        <v>1</v>
      </c>
      <c r="P305" s="8">
        <v>0</v>
      </c>
      <c r="Q305" s="7">
        <v>0</v>
      </c>
      <c r="R305" s="19"/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3</v>
      </c>
      <c r="E306" s="22">
        <v>26</v>
      </c>
      <c r="F306" s="16" t="s">
        <v>236</v>
      </c>
      <c r="G306" s="23">
        <v>15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/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3</v>
      </c>
      <c r="E307" s="22">
        <v>26</v>
      </c>
      <c r="F307" s="16" t="s">
        <v>236</v>
      </c>
      <c r="G307" s="23">
        <v>15</v>
      </c>
      <c r="H307" s="23">
        <v>3</v>
      </c>
      <c r="I307" s="16">
        <v>2</v>
      </c>
      <c r="J307" s="24"/>
      <c r="K307" s="13">
        <v>3</v>
      </c>
      <c r="L307" s="23">
        <v>2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/>
      <c r="S307" s="23">
        <v>2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3</v>
      </c>
      <c r="E308" s="22">
        <v>26</v>
      </c>
      <c r="F308" s="16" t="s">
        <v>236</v>
      </c>
      <c r="G308" s="23">
        <v>15</v>
      </c>
      <c r="H308" s="23">
        <v>5</v>
      </c>
      <c r="I308" s="16">
        <v>2</v>
      </c>
      <c r="J308" s="24"/>
      <c r="K308" s="13">
        <v>2</v>
      </c>
      <c r="L308" s="23"/>
      <c r="M308" s="5"/>
      <c r="N308" s="6"/>
      <c r="O308" s="7"/>
      <c r="P308" s="8"/>
      <c r="Q308" s="7"/>
      <c r="R308" s="19"/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3</v>
      </c>
      <c r="E309" s="22">
        <v>26</v>
      </c>
      <c r="F309" s="16" t="s">
        <v>236</v>
      </c>
      <c r="G309" s="23">
        <v>15</v>
      </c>
      <c r="H309" s="23">
        <v>7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3</v>
      </c>
      <c r="E310" s="22">
        <v>26</v>
      </c>
      <c r="F310" s="16" t="s">
        <v>236</v>
      </c>
      <c r="G310" s="23">
        <v>15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/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2">
        <v>0</v>
      </c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3</v>
      </c>
      <c r="E311" s="22">
        <v>26</v>
      </c>
      <c r="F311" s="16" t="s">
        <v>236</v>
      </c>
      <c r="G311" s="23">
        <v>15</v>
      </c>
      <c r="H311" s="23">
        <v>7</v>
      </c>
      <c r="I311" s="16">
        <v>2</v>
      </c>
      <c r="J311" s="24"/>
      <c r="K311" s="13">
        <v>2</v>
      </c>
      <c r="L311" s="23"/>
      <c r="M311" s="5"/>
      <c r="N311" s="6"/>
      <c r="O311" s="7"/>
      <c r="P311" s="8"/>
      <c r="Q311" s="7"/>
      <c r="R311" s="19"/>
      <c r="S311" s="23">
        <v>1</v>
      </c>
      <c r="T311" s="5">
        <v>1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3</v>
      </c>
      <c r="E312" s="22">
        <v>26</v>
      </c>
      <c r="F312" s="16" t="s">
        <v>236</v>
      </c>
      <c r="G312" s="23">
        <v>15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3</v>
      </c>
      <c r="E313" s="22">
        <v>26</v>
      </c>
      <c r="F313" s="16" t="s">
        <v>236</v>
      </c>
      <c r="G313" s="23">
        <v>15</v>
      </c>
      <c r="H313" s="23">
        <v>1</v>
      </c>
      <c r="I313" s="16">
        <v>2</v>
      </c>
      <c r="J313" s="24"/>
      <c r="K313" s="13">
        <v>2</v>
      </c>
      <c r="L313" s="23"/>
      <c r="M313" s="5"/>
      <c r="N313" s="6"/>
      <c r="O313" s="7"/>
      <c r="P313" s="8"/>
      <c r="Q313" s="7"/>
      <c r="R313" s="19"/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3</v>
      </c>
      <c r="E314" s="22">
        <v>26</v>
      </c>
      <c r="F314" s="16" t="s">
        <v>236</v>
      </c>
      <c r="G314" s="23">
        <v>15</v>
      </c>
      <c r="H314" s="23">
        <v>2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/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/>
    </row>
    <row r="315" spans="1:27" ht="15.95" customHeight="1" x14ac:dyDescent="0.15">
      <c r="A315" s="1">
        <v>304</v>
      </c>
      <c r="B315" s="30">
        <v>1</v>
      </c>
      <c r="C315" s="21" t="s">
        <v>233</v>
      </c>
      <c r="D315" s="22">
        <v>3</v>
      </c>
      <c r="E315" s="22">
        <v>26</v>
      </c>
      <c r="F315" s="16" t="s">
        <v>236</v>
      </c>
      <c r="G315" s="23">
        <v>15</v>
      </c>
      <c r="H315" s="23">
        <v>2</v>
      </c>
      <c r="I315" s="16">
        <v>2</v>
      </c>
      <c r="J315" s="24"/>
      <c r="K315" s="13">
        <v>2</v>
      </c>
      <c r="L315" s="23"/>
      <c r="M315" s="5"/>
      <c r="N315" s="6"/>
      <c r="O315" s="7"/>
      <c r="P315" s="8"/>
      <c r="Q315" s="7"/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/>
    </row>
    <row r="316" spans="1:27" ht="15.95" customHeight="1" x14ac:dyDescent="0.15">
      <c r="A316" s="1">
        <v>305</v>
      </c>
      <c r="B316" s="30">
        <v>1</v>
      </c>
      <c r="C316" s="21" t="s">
        <v>233</v>
      </c>
      <c r="D316" s="22">
        <v>3</v>
      </c>
      <c r="E316" s="22">
        <v>26</v>
      </c>
      <c r="F316" s="16" t="s">
        <v>236</v>
      </c>
      <c r="G316" s="23">
        <v>15</v>
      </c>
      <c r="H316" s="23">
        <v>4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/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/>
    </row>
    <row r="317" spans="1:27" ht="15.95" customHeight="1" x14ac:dyDescent="0.15">
      <c r="A317" s="1">
        <v>306</v>
      </c>
      <c r="B317" s="30">
        <v>1</v>
      </c>
      <c r="C317" s="21" t="s">
        <v>233</v>
      </c>
      <c r="D317" s="22">
        <v>3</v>
      </c>
      <c r="E317" s="22">
        <v>26</v>
      </c>
      <c r="F317" s="16" t="s">
        <v>236</v>
      </c>
      <c r="G317" s="23">
        <v>15</v>
      </c>
      <c r="H317" s="23">
        <v>4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1</v>
      </c>
      <c r="C318" s="21" t="s">
        <v>233</v>
      </c>
      <c r="D318" s="22">
        <v>3</v>
      </c>
      <c r="E318" s="22">
        <v>26</v>
      </c>
      <c r="F318" s="16" t="s">
        <v>236</v>
      </c>
      <c r="G318" s="23">
        <v>15</v>
      </c>
      <c r="H318" s="23">
        <v>2</v>
      </c>
      <c r="I318" s="16">
        <v>2</v>
      </c>
      <c r="J318" s="24"/>
      <c r="K318" s="13">
        <v>2</v>
      </c>
      <c r="L318" s="23"/>
      <c r="M318" s="5"/>
      <c r="N318" s="6"/>
      <c r="O318" s="7"/>
      <c r="P318" s="8"/>
      <c r="Q318" s="7"/>
      <c r="R318" s="19"/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1</v>
      </c>
      <c r="Y318" s="7">
        <v>1</v>
      </c>
      <c r="Z318" s="12">
        <v>0</v>
      </c>
      <c r="AA318" s="19"/>
    </row>
    <row r="319" spans="1:27" ht="15.95" customHeight="1" x14ac:dyDescent="0.15">
      <c r="A319" s="1">
        <v>308</v>
      </c>
      <c r="B319" s="30">
        <v>1</v>
      </c>
      <c r="C319" s="21" t="s">
        <v>233</v>
      </c>
      <c r="D319" s="22">
        <v>3</v>
      </c>
      <c r="E319" s="22">
        <v>26</v>
      </c>
      <c r="F319" s="16" t="s">
        <v>236</v>
      </c>
      <c r="G319" s="23">
        <v>15</v>
      </c>
      <c r="H319" s="23">
        <v>7</v>
      </c>
      <c r="I319" s="16">
        <v>2</v>
      </c>
      <c r="J319" s="24"/>
      <c r="K319" s="13">
        <v>1</v>
      </c>
      <c r="L319" s="23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21" t="s">
        <v>233</v>
      </c>
      <c r="D320" s="22">
        <v>3</v>
      </c>
      <c r="E320" s="22">
        <v>26</v>
      </c>
      <c r="F320" s="16" t="s">
        <v>236</v>
      </c>
      <c r="G320" s="23">
        <v>15</v>
      </c>
      <c r="H320" s="23">
        <v>8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21" t="s">
        <v>233</v>
      </c>
      <c r="D321" s="22">
        <v>3</v>
      </c>
      <c r="E321" s="22">
        <v>26</v>
      </c>
      <c r="F321" s="16" t="s">
        <v>236</v>
      </c>
      <c r="G321" s="23">
        <v>15</v>
      </c>
      <c r="H321" s="23">
        <v>6</v>
      </c>
      <c r="I321" s="16">
        <v>2</v>
      </c>
      <c r="J321" s="24"/>
      <c r="K321" s="13">
        <v>1</v>
      </c>
      <c r="L321" s="23">
        <v>2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1</v>
      </c>
      <c r="C322" s="21" t="s">
        <v>233</v>
      </c>
      <c r="D322" s="22">
        <v>3</v>
      </c>
      <c r="E322" s="22">
        <v>26</v>
      </c>
      <c r="F322" s="16" t="s">
        <v>236</v>
      </c>
      <c r="G322" s="23">
        <v>15</v>
      </c>
      <c r="H322" s="23">
        <v>3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1</v>
      </c>
      <c r="P322" s="8">
        <v>0</v>
      </c>
      <c r="Q322" s="7">
        <v>0</v>
      </c>
      <c r="R322" s="19"/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/>
    </row>
    <row r="323" spans="1:27" ht="15.95" customHeight="1" x14ac:dyDescent="0.15">
      <c r="A323" s="1">
        <v>312</v>
      </c>
      <c r="B323" s="30">
        <v>1</v>
      </c>
      <c r="C323" s="21" t="s">
        <v>233</v>
      </c>
      <c r="D323" s="22">
        <v>3</v>
      </c>
      <c r="E323" s="22">
        <v>26</v>
      </c>
      <c r="F323" s="16" t="s">
        <v>236</v>
      </c>
      <c r="G323" s="23">
        <v>15</v>
      </c>
      <c r="H323" s="23">
        <v>2</v>
      </c>
      <c r="I323" s="16">
        <v>2</v>
      </c>
      <c r="J323" s="24"/>
      <c r="K323" s="13">
        <v>1</v>
      </c>
      <c r="L323" s="23">
        <v>2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1</v>
      </c>
      <c r="C324" s="21" t="s">
        <v>233</v>
      </c>
      <c r="D324" s="22">
        <v>3</v>
      </c>
      <c r="E324" s="22">
        <v>26</v>
      </c>
      <c r="F324" s="16" t="s">
        <v>236</v>
      </c>
      <c r="G324" s="23">
        <v>15</v>
      </c>
      <c r="H324" s="23">
        <v>2</v>
      </c>
      <c r="I324" s="16">
        <v>2</v>
      </c>
      <c r="J324" s="24"/>
      <c r="K324" s="13">
        <v>2</v>
      </c>
      <c r="L324" s="23"/>
      <c r="M324" s="5"/>
      <c r="N324" s="6"/>
      <c r="O324" s="7"/>
      <c r="P324" s="8"/>
      <c r="Q324" s="7"/>
      <c r="R324" s="19"/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/>
    </row>
    <row r="325" spans="1:27" ht="15.95" customHeight="1" x14ac:dyDescent="0.15">
      <c r="A325" s="1">
        <v>314</v>
      </c>
      <c r="B325" s="30">
        <v>1</v>
      </c>
      <c r="C325" s="21" t="s">
        <v>233</v>
      </c>
      <c r="D325" s="22">
        <v>3</v>
      </c>
      <c r="E325" s="22">
        <v>26</v>
      </c>
      <c r="F325" s="16" t="s">
        <v>236</v>
      </c>
      <c r="G325" s="23">
        <v>16</v>
      </c>
      <c r="H325" s="23">
        <v>5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0</v>
      </c>
      <c r="P325" s="8">
        <v>1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1</v>
      </c>
      <c r="C326" s="21" t="s">
        <v>233</v>
      </c>
      <c r="D326" s="22">
        <v>3</v>
      </c>
      <c r="E326" s="22">
        <v>26</v>
      </c>
      <c r="F326" s="16" t="s">
        <v>236</v>
      </c>
      <c r="G326" s="23">
        <v>16</v>
      </c>
      <c r="H326" s="23">
        <v>4</v>
      </c>
      <c r="I326" s="16">
        <v>2</v>
      </c>
      <c r="J326" s="24"/>
      <c r="K326" s="13">
        <v>1</v>
      </c>
      <c r="L326" s="23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21" t="s">
        <v>233</v>
      </c>
      <c r="D327" s="22">
        <v>3</v>
      </c>
      <c r="E327" s="22">
        <v>26</v>
      </c>
      <c r="F327" s="16" t="s">
        <v>236</v>
      </c>
      <c r="G327" s="23">
        <v>16</v>
      </c>
      <c r="H327" s="23">
        <v>3</v>
      </c>
      <c r="I327" s="16">
        <v>2</v>
      </c>
      <c r="J327" s="24"/>
      <c r="K327" s="13">
        <v>1</v>
      </c>
      <c r="L327" s="23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1</v>
      </c>
      <c r="C328" s="21" t="s">
        <v>233</v>
      </c>
      <c r="D328" s="22">
        <v>3</v>
      </c>
      <c r="E328" s="22">
        <v>26</v>
      </c>
      <c r="F328" s="16" t="s">
        <v>236</v>
      </c>
      <c r="G328" s="23">
        <v>16</v>
      </c>
      <c r="H328" s="23">
        <v>5</v>
      </c>
      <c r="I328" s="16">
        <v>2</v>
      </c>
      <c r="J328" s="24"/>
      <c r="K328" s="13">
        <v>1</v>
      </c>
      <c r="L328" s="23">
        <v>2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21" t="s">
        <v>233</v>
      </c>
      <c r="D329" s="22">
        <v>3</v>
      </c>
      <c r="E329" s="22">
        <v>26</v>
      </c>
      <c r="F329" s="16" t="s">
        <v>236</v>
      </c>
      <c r="G329" s="23">
        <v>16</v>
      </c>
      <c r="H329" s="23">
        <v>5</v>
      </c>
      <c r="I329" s="16">
        <v>2</v>
      </c>
      <c r="J329" s="24"/>
      <c r="K329" s="13">
        <v>2</v>
      </c>
      <c r="L329" s="23"/>
      <c r="M329" s="5"/>
      <c r="N329" s="6"/>
      <c r="O329" s="7"/>
      <c r="P329" s="8"/>
      <c r="Q329" s="7"/>
      <c r="R329" s="19"/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/>
    </row>
    <row r="330" spans="1:27" ht="15.95" customHeight="1" x14ac:dyDescent="0.15">
      <c r="A330" s="1">
        <v>319</v>
      </c>
      <c r="B330" s="30">
        <v>1</v>
      </c>
      <c r="C330" s="21" t="s">
        <v>233</v>
      </c>
      <c r="D330" s="22">
        <v>3</v>
      </c>
      <c r="E330" s="22">
        <v>26</v>
      </c>
      <c r="F330" s="16" t="s">
        <v>236</v>
      </c>
      <c r="G330" s="23">
        <v>16</v>
      </c>
      <c r="H330" s="23">
        <v>5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1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 t="s">
        <v>233</v>
      </c>
      <c r="D331" s="22">
        <v>3</v>
      </c>
      <c r="E331" s="22">
        <v>26</v>
      </c>
      <c r="F331" s="16" t="s">
        <v>236</v>
      </c>
      <c r="G331" s="23">
        <v>16</v>
      </c>
      <c r="H331" s="23">
        <v>4</v>
      </c>
      <c r="I331" s="16">
        <v>2</v>
      </c>
      <c r="J331" s="24"/>
      <c r="K331" s="13">
        <v>2</v>
      </c>
      <c r="L331" s="23"/>
      <c r="M331" s="5"/>
      <c r="N331" s="6"/>
      <c r="O331" s="7"/>
      <c r="P331" s="8"/>
      <c r="Q331" s="7"/>
      <c r="R331" s="19"/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/>
    </row>
    <row r="332" spans="1:27" ht="15.95" customHeight="1" x14ac:dyDescent="0.15">
      <c r="A332" s="1">
        <v>321</v>
      </c>
      <c r="B332" s="30">
        <v>1</v>
      </c>
      <c r="C332" s="21" t="s">
        <v>233</v>
      </c>
      <c r="D332" s="22">
        <v>3</v>
      </c>
      <c r="E332" s="22">
        <v>26</v>
      </c>
      <c r="F332" s="16" t="s">
        <v>236</v>
      </c>
      <c r="G332" s="23">
        <v>16</v>
      </c>
      <c r="H332" s="23">
        <v>3</v>
      </c>
      <c r="I332" s="16">
        <v>2</v>
      </c>
      <c r="J332" s="24"/>
      <c r="K332" s="13">
        <v>2</v>
      </c>
      <c r="L332" s="23"/>
      <c r="M332" s="5"/>
      <c r="N332" s="6"/>
      <c r="O332" s="7"/>
      <c r="P332" s="8"/>
      <c r="Q332" s="7"/>
      <c r="R332" s="19"/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/>
    </row>
    <row r="333" spans="1:27" ht="15.95" customHeight="1" x14ac:dyDescent="0.15">
      <c r="A333" s="1">
        <v>322</v>
      </c>
      <c r="B333" s="30">
        <v>1</v>
      </c>
      <c r="C333" s="21" t="s">
        <v>233</v>
      </c>
      <c r="D333" s="22">
        <v>3</v>
      </c>
      <c r="E333" s="22">
        <v>26</v>
      </c>
      <c r="F333" s="16" t="s">
        <v>236</v>
      </c>
      <c r="G333" s="23">
        <v>16</v>
      </c>
      <c r="H333" s="23">
        <v>8</v>
      </c>
      <c r="I333" s="16">
        <v>2</v>
      </c>
      <c r="J333" s="24"/>
      <c r="K333" s="13">
        <v>2</v>
      </c>
      <c r="L333" s="23"/>
      <c r="M333" s="5"/>
      <c r="N333" s="6"/>
      <c r="O333" s="7"/>
      <c r="P333" s="8"/>
      <c r="Q333" s="7"/>
      <c r="R333" s="19"/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/>
    </row>
    <row r="334" spans="1:27" ht="15.95" customHeight="1" x14ac:dyDescent="0.15">
      <c r="A334" s="1">
        <v>323</v>
      </c>
      <c r="B334" s="30">
        <v>1</v>
      </c>
      <c r="C334" s="21" t="s">
        <v>233</v>
      </c>
      <c r="D334" s="22">
        <v>3</v>
      </c>
      <c r="E334" s="22">
        <v>26</v>
      </c>
      <c r="F334" s="16" t="s">
        <v>236</v>
      </c>
      <c r="G334" s="23">
        <v>16</v>
      </c>
      <c r="H334" s="23">
        <v>2</v>
      </c>
      <c r="I334" s="16">
        <v>2</v>
      </c>
      <c r="J334" s="24"/>
      <c r="K334" s="13">
        <v>2</v>
      </c>
      <c r="L334" s="23"/>
      <c r="M334" s="5"/>
      <c r="N334" s="6"/>
      <c r="O334" s="7"/>
      <c r="P334" s="8"/>
      <c r="Q334" s="7"/>
      <c r="R334" s="19"/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/>
    </row>
    <row r="335" spans="1:27" ht="15.95" customHeight="1" x14ac:dyDescent="0.15">
      <c r="A335" s="1">
        <v>324</v>
      </c>
      <c r="B335" s="30">
        <v>1</v>
      </c>
      <c r="C335" s="21" t="s">
        <v>233</v>
      </c>
      <c r="D335" s="22">
        <v>3</v>
      </c>
      <c r="E335" s="22">
        <v>26</v>
      </c>
      <c r="F335" s="16" t="s">
        <v>236</v>
      </c>
      <c r="G335" s="23">
        <v>16</v>
      </c>
      <c r="H335" s="23">
        <v>8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1</v>
      </c>
      <c r="C336" s="21" t="s">
        <v>233</v>
      </c>
      <c r="D336" s="22">
        <v>3</v>
      </c>
      <c r="E336" s="22">
        <v>26</v>
      </c>
      <c r="F336" s="16" t="s">
        <v>236</v>
      </c>
      <c r="G336" s="23">
        <v>16</v>
      </c>
      <c r="H336" s="23">
        <v>2</v>
      </c>
      <c r="I336" s="16">
        <v>2</v>
      </c>
      <c r="J336" s="24"/>
      <c r="K336" s="13">
        <v>2</v>
      </c>
      <c r="L336" s="23"/>
      <c r="M336" s="5"/>
      <c r="N336" s="6"/>
      <c r="O336" s="7"/>
      <c r="P336" s="8"/>
      <c r="Q336" s="7"/>
      <c r="R336" s="19"/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/>
    </row>
    <row r="337" spans="1:27" ht="15.95" customHeight="1" x14ac:dyDescent="0.15">
      <c r="A337" s="1">
        <v>326</v>
      </c>
      <c r="B337" s="30">
        <v>1</v>
      </c>
      <c r="C337" s="21" t="s">
        <v>233</v>
      </c>
      <c r="D337" s="22">
        <v>3</v>
      </c>
      <c r="E337" s="22">
        <v>26</v>
      </c>
      <c r="F337" s="16" t="s">
        <v>236</v>
      </c>
      <c r="G337" s="23">
        <v>16</v>
      </c>
      <c r="H337" s="23">
        <v>3</v>
      </c>
      <c r="I337" s="16">
        <v>2</v>
      </c>
      <c r="J337" s="24"/>
      <c r="K337" s="13">
        <v>2</v>
      </c>
      <c r="L337" s="23"/>
      <c r="M337" s="5"/>
      <c r="N337" s="6"/>
      <c r="O337" s="7"/>
      <c r="P337" s="8"/>
      <c r="Q337" s="7"/>
      <c r="R337" s="19"/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1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1</v>
      </c>
      <c r="C338" s="21" t="s">
        <v>233</v>
      </c>
      <c r="D338" s="22">
        <v>3</v>
      </c>
      <c r="E338" s="22">
        <v>26</v>
      </c>
      <c r="F338" s="16" t="s">
        <v>236</v>
      </c>
      <c r="G338" s="23">
        <v>16</v>
      </c>
      <c r="H338" s="23">
        <v>4</v>
      </c>
      <c r="I338" s="16">
        <v>2</v>
      </c>
      <c r="J338" s="24"/>
      <c r="K338" s="13">
        <v>2</v>
      </c>
      <c r="L338" s="23"/>
      <c r="M338" s="5"/>
      <c r="N338" s="6"/>
      <c r="O338" s="7"/>
      <c r="P338" s="8"/>
      <c r="Q338" s="7"/>
      <c r="R338" s="19"/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/>
    </row>
    <row r="339" spans="1:27" ht="15.95" customHeight="1" x14ac:dyDescent="0.15">
      <c r="A339" s="1">
        <v>328</v>
      </c>
      <c r="B339" s="30">
        <v>1</v>
      </c>
      <c r="C339" s="21" t="s">
        <v>233</v>
      </c>
      <c r="D339" s="22">
        <v>3</v>
      </c>
      <c r="E339" s="22">
        <v>26</v>
      </c>
      <c r="F339" s="16" t="s">
        <v>236</v>
      </c>
      <c r="G339" s="23">
        <v>16</v>
      </c>
      <c r="H339" s="23">
        <v>2</v>
      </c>
      <c r="I339" s="16">
        <v>2</v>
      </c>
      <c r="J339" s="24"/>
      <c r="K339" s="13">
        <v>2</v>
      </c>
      <c r="L339" s="23"/>
      <c r="M339" s="5"/>
      <c r="N339" s="6"/>
      <c r="O339" s="7"/>
      <c r="P339" s="8"/>
      <c r="Q339" s="7"/>
      <c r="R339" s="19"/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/>
    </row>
    <row r="340" spans="1:27" ht="15.95" customHeight="1" x14ac:dyDescent="0.15">
      <c r="A340" s="1">
        <v>329</v>
      </c>
      <c r="B340" s="30">
        <v>1</v>
      </c>
      <c r="C340" s="21" t="s">
        <v>233</v>
      </c>
      <c r="D340" s="22">
        <v>3</v>
      </c>
      <c r="E340" s="22">
        <v>26</v>
      </c>
      <c r="F340" s="16" t="s">
        <v>236</v>
      </c>
      <c r="G340" s="23">
        <v>16</v>
      </c>
      <c r="H340" s="23">
        <v>5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1</v>
      </c>
      <c r="C341" s="21" t="s">
        <v>233</v>
      </c>
      <c r="D341" s="22">
        <v>3</v>
      </c>
      <c r="E341" s="22">
        <v>26</v>
      </c>
      <c r="F341" s="16" t="s">
        <v>236</v>
      </c>
      <c r="G341" s="23">
        <v>16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1</v>
      </c>
      <c r="C342" s="21" t="s">
        <v>233</v>
      </c>
      <c r="D342" s="22">
        <v>3</v>
      </c>
      <c r="E342" s="22">
        <v>26</v>
      </c>
      <c r="F342" s="16" t="s">
        <v>236</v>
      </c>
      <c r="G342" s="23">
        <v>16</v>
      </c>
      <c r="H342" s="23">
        <v>5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1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1</v>
      </c>
      <c r="C343" s="21" t="s">
        <v>233</v>
      </c>
      <c r="D343" s="22">
        <v>3</v>
      </c>
      <c r="E343" s="22">
        <v>26</v>
      </c>
      <c r="F343" s="16" t="s">
        <v>236</v>
      </c>
      <c r="G343" s="23">
        <v>16</v>
      </c>
      <c r="H343" s="23">
        <v>2</v>
      </c>
      <c r="I343" s="16">
        <v>2</v>
      </c>
      <c r="J343" s="24"/>
      <c r="K343" s="13">
        <v>2</v>
      </c>
      <c r="L343" s="23"/>
      <c r="M343" s="5"/>
      <c r="N343" s="6"/>
      <c r="O343" s="7"/>
      <c r="P343" s="8"/>
      <c r="Q343" s="7"/>
      <c r="R343" s="19"/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/>
    </row>
    <row r="344" spans="1:27" ht="15.95" customHeight="1" x14ac:dyDescent="0.15">
      <c r="A344" s="1">
        <v>333</v>
      </c>
      <c r="B344" s="30">
        <v>1</v>
      </c>
      <c r="C344" s="21" t="s">
        <v>233</v>
      </c>
      <c r="D344" s="22">
        <v>3</v>
      </c>
      <c r="E344" s="22">
        <v>26</v>
      </c>
      <c r="F344" s="16" t="s">
        <v>236</v>
      </c>
      <c r="G344" s="23">
        <v>16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/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/>
    </row>
    <row r="345" spans="1:27" ht="15.95" customHeight="1" x14ac:dyDescent="0.15">
      <c r="A345" s="1">
        <v>334</v>
      </c>
      <c r="B345" s="30">
        <v>1</v>
      </c>
      <c r="C345" s="21" t="s">
        <v>233</v>
      </c>
      <c r="D345" s="22">
        <v>3</v>
      </c>
      <c r="E345" s="22">
        <v>26</v>
      </c>
      <c r="F345" s="16" t="s">
        <v>236</v>
      </c>
      <c r="G345" s="23">
        <v>16</v>
      </c>
      <c r="H345" s="23">
        <v>5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1</v>
      </c>
      <c r="C346" s="21" t="s">
        <v>233</v>
      </c>
      <c r="D346" s="22">
        <v>3</v>
      </c>
      <c r="E346" s="22">
        <v>26</v>
      </c>
      <c r="F346" s="16" t="s">
        <v>236</v>
      </c>
      <c r="G346" s="23">
        <v>16</v>
      </c>
      <c r="H346" s="23">
        <v>4</v>
      </c>
      <c r="I346" s="16">
        <v>2</v>
      </c>
      <c r="J346" s="24"/>
      <c r="K346" s="13">
        <v>3</v>
      </c>
      <c r="L346" s="23">
        <v>2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9"/>
      <c r="S346" s="23">
        <v>2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1</v>
      </c>
      <c r="C347" s="21" t="s">
        <v>233</v>
      </c>
      <c r="D347" s="22">
        <v>3</v>
      </c>
      <c r="E347" s="22">
        <v>26</v>
      </c>
      <c r="F347" s="16" t="s">
        <v>236</v>
      </c>
      <c r="G347" s="23">
        <v>16</v>
      </c>
      <c r="H347" s="23">
        <v>3</v>
      </c>
      <c r="I347" s="16">
        <v>2</v>
      </c>
      <c r="J347" s="24"/>
      <c r="K347" s="13">
        <v>2</v>
      </c>
      <c r="L347" s="23"/>
      <c r="M347" s="5"/>
      <c r="N347" s="6"/>
      <c r="O347" s="7"/>
      <c r="P347" s="8"/>
      <c r="Q347" s="7"/>
      <c r="R347" s="19"/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2</v>
      </c>
      <c r="Y347" s="7">
        <v>0</v>
      </c>
      <c r="Z347" s="12">
        <v>0</v>
      </c>
      <c r="AA347" s="19"/>
    </row>
    <row r="348" spans="1:27" ht="15.95" customHeight="1" x14ac:dyDescent="0.15">
      <c r="A348" s="1">
        <v>337</v>
      </c>
      <c r="B348" s="30">
        <v>1</v>
      </c>
      <c r="C348" s="21" t="s">
        <v>233</v>
      </c>
      <c r="D348" s="22">
        <v>3</v>
      </c>
      <c r="E348" s="22">
        <v>26</v>
      </c>
      <c r="F348" s="16" t="s">
        <v>236</v>
      </c>
      <c r="G348" s="23">
        <v>16</v>
      </c>
      <c r="H348" s="23">
        <v>4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0</v>
      </c>
      <c r="O348" s="7">
        <v>0</v>
      </c>
      <c r="P348" s="8">
        <v>2</v>
      </c>
      <c r="Q348" s="7">
        <v>0</v>
      </c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>
        <v>1</v>
      </c>
      <c r="C349" s="21" t="s">
        <v>233</v>
      </c>
      <c r="D349" s="22">
        <v>3</v>
      </c>
      <c r="E349" s="22">
        <v>26</v>
      </c>
      <c r="F349" s="16" t="s">
        <v>236</v>
      </c>
      <c r="G349" s="23">
        <v>16</v>
      </c>
      <c r="H349" s="23">
        <v>5</v>
      </c>
      <c r="I349" s="16">
        <v>2</v>
      </c>
      <c r="J349" s="24"/>
      <c r="K349" s="13">
        <v>2</v>
      </c>
      <c r="L349" s="23"/>
      <c r="M349" s="5"/>
      <c r="N349" s="6"/>
      <c r="O349" s="7"/>
      <c r="P349" s="8"/>
      <c r="Q349" s="7"/>
      <c r="R349" s="19"/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/>
    </row>
    <row r="350" spans="1:27" ht="15.95" customHeight="1" x14ac:dyDescent="0.15">
      <c r="A350" s="1">
        <v>339</v>
      </c>
      <c r="B350" s="30">
        <v>1</v>
      </c>
      <c r="C350" s="21" t="s">
        <v>233</v>
      </c>
      <c r="D350" s="22">
        <v>3</v>
      </c>
      <c r="E350" s="22">
        <v>26</v>
      </c>
      <c r="F350" s="16" t="s">
        <v>236</v>
      </c>
      <c r="G350" s="23">
        <v>16</v>
      </c>
      <c r="H350" s="23">
        <v>8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1</v>
      </c>
      <c r="Q350" s="7">
        <v>0</v>
      </c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>
        <v>1</v>
      </c>
      <c r="C351" s="21" t="s">
        <v>233</v>
      </c>
      <c r="D351" s="22">
        <v>3</v>
      </c>
      <c r="E351" s="22">
        <v>26</v>
      </c>
      <c r="F351" s="16" t="s">
        <v>236</v>
      </c>
      <c r="G351" s="23">
        <v>16</v>
      </c>
      <c r="H351" s="23">
        <v>3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/>
      <c r="S351" s="23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2">
        <v>0</v>
      </c>
      <c r="AA351" s="19"/>
    </row>
    <row r="352" spans="1:27" ht="15.95" customHeight="1" x14ac:dyDescent="0.15">
      <c r="A352" s="1">
        <v>341</v>
      </c>
      <c r="B352" s="30">
        <v>1</v>
      </c>
      <c r="C352" s="21" t="s">
        <v>233</v>
      </c>
      <c r="D352" s="22">
        <v>3</v>
      </c>
      <c r="E352" s="22">
        <v>26</v>
      </c>
      <c r="F352" s="16" t="s">
        <v>236</v>
      </c>
      <c r="G352" s="23">
        <v>16</v>
      </c>
      <c r="H352" s="23">
        <v>3</v>
      </c>
      <c r="I352" s="16">
        <v>2</v>
      </c>
      <c r="J352" s="24"/>
      <c r="K352" s="13">
        <v>2</v>
      </c>
      <c r="L352" s="23"/>
      <c r="M352" s="5"/>
      <c r="N352" s="6"/>
      <c r="O352" s="7"/>
      <c r="P352" s="8"/>
      <c r="Q352" s="7"/>
      <c r="R352" s="19"/>
      <c r="S352" s="23">
        <v>1</v>
      </c>
      <c r="T352" s="5">
        <v>1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/>
    </row>
    <row r="353" spans="1:27" ht="15.95" customHeight="1" x14ac:dyDescent="0.15">
      <c r="A353" s="1">
        <v>342</v>
      </c>
      <c r="B353" s="30">
        <v>1</v>
      </c>
      <c r="C353" s="21" t="s">
        <v>233</v>
      </c>
      <c r="D353" s="22">
        <v>3</v>
      </c>
      <c r="E353" s="22">
        <v>26</v>
      </c>
      <c r="F353" s="16" t="s">
        <v>236</v>
      </c>
      <c r="G353" s="23">
        <v>16</v>
      </c>
      <c r="H353" s="23">
        <v>6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>
        <v>1</v>
      </c>
      <c r="C354" s="21" t="s">
        <v>233</v>
      </c>
      <c r="D354" s="22">
        <v>3</v>
      </c>
      <c r="E354" s="22">
        <v>26</v>
      </c>
      <c r="F354" s="16" t="s">
        <v>236</v>
      </c>
      <c r="G354" s="23">
        <v>16</v>
      </c>
      <c r="H354" s="23">
        <v>2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>
        <v>1</v>
      </c>
      <c r="C355" s="21" t="s">
        <v>233</v>
      </c>
      <c r="D355" s="22">
        <v>3</v>
      </c>
      <c r="E355" s="22">
        <v>26</v>
      </c>
      <c r="F355" s="16" t="s">
        <v>236</v>
      </c>
      <c r="G355" s="23">
        <v>16</v>
      </c>
      <c r="H355" s="23">
        <v>5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>
        <v>1</v>
      </c>
      <c r="C356" s="21" t="s">
        <v>233</v>
      </c>
      <c r="D356" s="22">
        <v>3</v>
      </c>
      <c r="E356" s="22">
        <v>26</v>
      </c>
      <c r="F356" s="16" t="s">
        <v>236</v>
      </c>
      <c r="G356" s="23">
        <v>16</v>
      </c>
      <c r="H356" s="23">
        <v>4</v>
      </c>
      <c r="I356" s="16">
        <v>2</v>
      </c>
      <c r="J356" s="24"/>
      <c r="K356" s="13">
        <v>2</v>
      </c>
      <c r="L356" s="23"/>
      <c r="M356" s="5"/>
      <c r="N356" s="6"/>
      <c r="O356" s="7"/>
      <c r="P356" s="8"/>
      <c r="Q356" s="7"/>
      <c r="R356" s="19"/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/>
    </row>
    <row r="357" spans="1:27" ht="15.95" customHeight="1" x14ac:dyDescent="0.15">
      <c r="A357" s="1">
        <v>346</v>
      </c>
      <c r="B357" s="30">
        <v>1</v>
      </c>
      <c r="C357" s="21" t="s">
        <v>233</v>
      </c>
      <c r="D357" s="22">
        <v>3</v>
      </c>
      <c r="E357" s="22">
        <v>26</v>
      </c>
      <c r="F357" s="16" t="s">
        <v>236</v>
      </c>
      <c r="G357" s="23">
        <v>16</v>
      </c>
      <c r="H357" s="23">
        <v>1</v>
      </c>
      <c r="I357" s="16">
        <v>2</v>
      </c>
      <c r="J357" s="24"/>
      <c r="K357" s="13">
        <v>2</v>
      </c>
      <c r="L357" s="23"/>
      <c r="M357" s="5"/>
      <c r="N357" s="6"/>
      <c r="O357" s="7"/>
      <c r="P357" s="8"/>
      <c r="Q357" s="7"/>
      <c r="R357" s="19"/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2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1</v>
      </c>
      <c r="C358" s="21" t="s">
        <v>233</v>
      </c>
      <c r="D358" s="22">
        <v>3</v>
      </c>
      <c r="E358" s="22">
        <v>26</v>
      </c>
      <c r="F358" s="16" t="s">
        <v>236</v>
      </c>
      <c r="G358" s="23">
        <v>16</v>
      </c>
      <c r="H358" s="23">
        <v>4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1</v>
      </c>
      <c r="P358" s="8">
        <v>0</v>
      </c>
      <c r="Q358" s="7">
        <v>0</v>
      </c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>
        <v>1</v>
      </c>
      <c r="C359" s="21" t="s">
        <v>233</v>
      </c>
      <c r="D359" s="22">
        <v>3</v>
      </c>
      <c r="E359" s="22">
        <v>26</v>
      </c>
      <c r="F359" s="16" t="s">
        <v>236</v>
      </c>
      <c r="G359" s="23">
        <v>16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>
        <v>1</v>
      </c>
      <c r="C360" s="21" t="s">
        <v>233</v>
      </c>
      <c r="D360" s="22">
        <v>3</v>
      </c>
      <c r="E360" s="22">
        <v>26</v>
      </c>
      <c r="F360" s="16" t="s">
        <v>236</v>
      </c>
      <c r="G360" s="23">
        <v>16</v>
      </c>
      <c r="H360" s="23">
        <v>2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0</v>
      </c>
      <c r="O360" s="7">
        <v>0</v>
      </c>
      <c r="P360" s="8">
        <v>1</v>
      </c>
      <c r="Q360" s="7">
        <v>0</v>
      </c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1</v>
      </c>
      <c r="C361" s="21" t="s">
        <v>233</v>
      </c>
      <c r="D361" s="22">
        <v>3</v>
      </c>
      <c r="E361" s="22">
        <v>26</v>
      </c>
      <c r="F361" s="16" t="s">
        <v>236</v>
      </c>
      <c r="G361" s="23">
        <v>16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>
        <v>1</v>
      </c>
      <c r="C362" s="21" t="s">
        <v>233</v>
      </c>
      <c r="D362" s="22">
        <v>3</v>
      </c>
      <c r="E362" s="22">
        <v>26</v>
      </c>
      <c r="F362" s="16" t="s">
        <v>236</v>
      </c>
      <c r="G362" s="23">
        <v>16</v>
      </c>
      <c r="H362" s="23">
        <v>8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/>
      <c r="S362" s="23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2">
        <v>0</v>
      </c>
      <c r="AA362" s="19"/>
    </row>
    <row r="363" spans="1:27" ht="15.95" customHeight="1" x14ac:dyDescent="0.15">
      <c r="A363" s="1">
        <v>352</v>
      </c>
      <c r="B363" s="30">
        <v>1</v>
      </c>
      <c r="C363" s="21" t="s">
        <v>233</v>
      </c>
      <c r="D363" s="22">
        <v>3</v>
      </c>
      <c r="E363" s="22">
        <v>26</v>
      </c>
      <c r="F363" s="16" t="s">
        <v>236</v>
      </c>
      <c r="G363" s="23">
        <v>16</v>
      </c>
      <c r="H363" s="23">
        <v>3</v>
      </c>
      <c r="I363" s="16">
        <v>2</v>
      </c>
      <c r="J363" s="24"/>
      <c r="K363" s="13">
        <v>2</v>
      </c>
      <c r="L363" s="23"/>
      <c r="M363" s="5"/>
      <c r="N363" s="6"/>
      <c r="O363" s="7"/>
      <c r="P363" s="8"/>
      <c r="Q363" s="7"/>
      <c r="R363" s="19"/>
      <c r="S363" s="23">
        <v>2</v>
      </c>
      <c r="T363" s="5">
        <v>1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/>
    </row>
    <row r="364" spans="1:27" ht="15.95" customHeight="1" x14ac:dyDescent="0.15">
      <c r="A364" s="1">
        <v>353</v>
      </c>
      <c r="B364" s="30">
        <v>1</v>
      </c>
      <c r="C364" s="21" t="s">
        <v>233</v>
      </c>
      <c r="D364" s="22">
        <v>3</v>
      </c>
      <c r="E364" s="22">
        <v>26</v>
      </c>
      <c r="F364" s="16" t="s">
        <v>236</v>
      </c>
      <c r="G364" s="23">
        <v>17</v>
      </c>
      <c r="H364" s="23">
        <v>4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0</v>
      </c>
      <c r="P364" s="8">
        <v>2</v>
      </c>
      <c r="Q364" s="7">
        <v>0</v>
      </c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1</v>
      </c>
      <c r="C365" s="21" t="s">
        <v>233</v>
      </c>
      <c r="D365" s="22">
        <v>3</v>
      </c>
      <c r="E365" s="22">
        <v>26</v>
      </c>
      <c r="F365" s="16" t="s">
        <v>236</v>
      </c>
      <c r="G365" s="23">
        <v>17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/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/>
    </row>
    <row r="366" spans="1:27" ht="15.95" customHeight="1" x14ac:dyDescent="0.15">
      <c r="A366" s="1">
        <v>355</v>
      </c>
      <c r="B366" s="30">
        <v>1</v>
      </c>
      <c r="C366" s="21" t="s">
        <v>233</v>
      </c>
      <c r="D366" s="22">
        <v>3</v>
      </c>
      <c r="E366" s="22">
        <v>26</v>
      </c>
      <c r="F366" s="16" t="s">
        <v>236</v>
      </c>
      <c r="G366" s="23">
        <v>17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>
        <v>1</v>
      </c>
      <c r="C367" s="21" t="s">
        <v>233</v>
      </c>
      <c r="D367" s="22">
        <v>3</v>
      </c>
      <c r="E367" s="22">
        <v>26</v>
      </c>
      <c r="F367" s="16" t="s">
        <v>236</v>
      </c>
      <c r="G367" s="23">
        <v>17</v>
      </c>
      <c r="H367" s="23">
        <v>2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>
        <v>1</v>
      </c>
      <c r="C368" s="21" t="s">
        <v>233</v>
      </c>
      <c r="D368" s="22">
        <v>3</v>
      </c>
      <c r="E368" s="22">
        <v>26</v>
      </c>
      <c r="F368" s="16" t="s">
        <v>236</v>
      </c>
      <c r="G368" s="23">
        <v>17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/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/>
    </row>
    <row r="369" spans="1:27" ht="15.95" customHeight="1" x14ac:dyDescent="0.15">
      <c r="A369" s="1">
        <v>358</v>
      </c>
      <c r="B369" s="30">
        <v>1</v>
      </c>
      <c r="C369" s="21" t="s">
        <v>233</v>
      </c>
      <c r="D369" s="22">
        <v>3</v>
      </c>
      <c r="E369" s="22">
        <v>26</v>
      </c>
      <c r="F369" s="16" t="s">
        <v>236</v>
      </c>
      <c r="G369" s="23">
        <v>17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>
        <v>1</v>
      </c>
      <c r="C370" s="21" t="s">
        <v>233</v>
      </c>
      <c r="D370" s="22">
        <v>3</v>
      </c>
      <c r="E370" s="22">
        <v>26</v>
      </c>
      <c r="F370" s="16" t="s">
        <v>236</v>
      </c>
      <c r="G370" s="23">
        <v>17</v>
      </c>
      <c r="H370" s="23">
        <v>4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0</v>
      </c>
      <c r="O370" s="7">
        <v>1</v>
      </c>
      <c r="P370" s="8">
        <v>1</v>
      </c>
      <c r="Q370" s="7">
        <v>0</v>
      </c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>
        <v>1</v>
      </c>
      <c r="C371" s="21" t="s">
        <v>233</v>
      </c>
      <c r="D371" s="22">
        <v>3</v>
      </c>
      <c r="E371" s="22">
        <v>26</v>
      </c>
      <c r="F371" s="16" t="s">
        <v>236</v>
      </c>
      <c r="G371" s="23">
        <v>17</v>
      </c>
      <c r="H371" s="23">
        <v>3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0</v>
      </c>
      <c r="P371" s="8">
        <v>1</v>
      </c>
      <c r="Q371" s="7">
        <v>0</v>
      </c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>
        <v>1</v>
      </c>
      <c r="C372" s="21" t="s">
        <v>233</v>
      </c>
      <c r="D372" s="22">
        <v>3</v>
      </c>
      <c r="E372" s="22">
        <v>26</v>
      </c>
      <c r="F372" s="16" t="s">
        <v>236</v>
      </c>
      <c r="G372" s="23">
        <v>17</v>
      </c>
      <c r="H372" s="23">
        <v>4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>
        <v>1</v>
      </c>
      <c r="C373" s="21" t="s">
        <v>233</v>
      </c>
      <c r="D373" s="22">
        <v>3</v>
      </c>
      <c r="E373" s="22">
        <v>26</v>
      </c>
      <c r="F373" s="16" t="s">
        <v>236</v>
      </c>
      <c r="G373" s="23">
        <v>17</v>
      </c>
      <c r="H373" s="23">
        <v>4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1</v>
      </c>
      <c r="C374" s="21" t="s">
        <v>233</v>
      </c>
      <c r="D374" s="22">
        <v>3</v>
      </c>
      <c r="E374" s="22">
        <v>26</v>
      </c>
      <c r="F374" s="16" t="s">
        <v>236</v>
      </c>
      <c r="G374" s="23">
        <v>17</v>
      </c>
      <c r="H374" s="23">
        <v>2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>
        <v>1</v>
      </c>
      <c r="C375" s="21" t="s">
        <v>233</v>
      </c>
      <c r="D375" s="22">
        <v>3</v>
      </c>
      <c r="E375" s="22">
        <v>26</v>
      </c>
      <c r="F375" s="16" t="s">
        <v>236</v>
      </c>
      <c r="G375" s="23">
        <v>17</v>
      </c>
      <c r="H375" s="23">
        <v>2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>
        <v>1</v>
      </c>
      <c r="C376" s="21" t="s">
        <v>233</v>
      </c>
      <c r="D376" s="22">
        <v>3</v>
      </c>
      <c r="E376" s="22">
        <v>26</v>
      </c>
      <c r="F376" s="16" t="s">
        <v>236</v>
      </c>
      <c r="G376" s="23">
        <v>17</v>
      </c>
      <c r="H376" s="23">
        <v>3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/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1</v>
      </c>
      <c r="C377" s="21" t="s">
        <v>233</v>
      </c>
      <c r="D377" s="22">
        <v>3</v>
      </c>
      <c r="E377" s="22">
        <v>26</v>
      </c>
      <c r="F377" s="16" t="s">
        <v>236</v>
      </c>
      <c r="G377" s="23">
        <v>17</v>
      </c>
      <c r="H377" s="23">
        <v>4</v>
      </c>
      <c r="I377" s="16">
        <v>2</v>
      </c>
      <c r="J377" s="24"/>
      <c r="K377" s="13">
        <v>1</v>
      </c>
      <c r="L377" s="23">
        <v>2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>
        <v>1</v>
      </c>
      <c r="C378" s="21" t="s">
        <v>233</v>
      </c>
      <c r="D378" s="22">
        <v>3</v>
      </c>
      <c r="E378" s="22">
        <v>26</v>
      </c>
      <c r="F378" s="16" t="s">
        <v>236</v>
      </c>
      <c r="G378" s="23">
        <v>17</v>
      </c>
      <c r="H378" s="23">
        <v>4</v>
      </c>
      <c r="I378" s="16">
        <v>2</v>
      </c>
      <c r="J378" s="24"/>
      <c r="K378" s="13">
        <v>1</v>
      </c>
      <c r="L378" s="23">
        <v>2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>
        <v>1</v>
      </c>
      <c r="C379" s="21" t="s">
        <v>233</v>
      </c>
      <c r="D379" s="22">
        <v>3</v>
      </c>
      <c r="E379" s="22">
        <v>26</v>
      </c>
      <c r="F379" s="16" t="s">
        <v>236</v>
      </c>
      <c r="G379" s="23">
        <v>17</v>
      </c>
      <c r="H379" s="23">
        <v>5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1</v>
      </c>
      <c r="P379" s="8">
        <v>0</v>
      </c>
      <c r="Q379" s="7">
        <v>0</v>
      </c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>
        <v>1</v>
      </c>
      <c r="C380" s="21" t="s">
        <v>233</v>
      </c>
      <c r="D380" s="22">
        <v>3</v>
      </c>
      <c r="E380" s="22">
        <v>26</v>
      </c>
      <c r="F380" s="16" t="s">
        <v>236</v>
      </c>
      <c r="G380" s="23">
        <v>17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>
        <v>1</v>
      </c>
      <c r="C381" s="21" t="s">
        <v>233</v>
      </c>
      <c r="D381" s="22">
        <v>3</v>
      </c>
      <c r="E381" s="22">
        <v>26</v>
      </c>
      <c r="F381" s="16" t="s">
        <v>236</v>
      </c>
      <c r="G381" s="23">
        <v>17</v>
      </c>
      <c r="H381" s="23">
        <v>2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>
        <v>1</v>
      </c>
      <c r="C382" s="21" t="s">
        <v>233</v>
      </c>
      <c r="D382" s="22">
        <v>3</v>
      </c>
      <c r="E382" s="22">
        <v>26</v>
      </c>
      <c r="F382" s="16" t="s">
        <v>236</v>
      </c>
      <c r="G382" s="23">
        <v>17</v>
      </c>
      <c r="H382" s="23">
        <v>4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>
        <v>1</v>
      </c>
      <c r="C383" s="21" t="s">
        <v>233</v>
      </c>
      <c r="D383" s="22">
        <v>3</v>
      </c>
      <c r="E383" s="22">
        <v>26</v>
      </c>
      <c r="F383" s="16" t="s">
        <v>236</v>
      </c>
      <c r="G383" s="23">
        <v>17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/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/>
    </row>
    <row r="384" spans="1:27" ht="15.95" customHeight="1" x14ac:dyDescent="0.15">
      <c r="A384" s="1">
        <v>373</v>
      </c>
      <c r="B384" s="30">
        <v>1</v>
      </c>
      <c r="C384" s="21" t="s">
        <v>233</v>
      </c>
      <c r="D384" s="22">
        <v>3</v>
      </c>
      <c r="E384" s="22">
        <v>26</v>
      </c>
      <c r="F384" s="16" t="s">
        <v>236</v>
      </c>
      <c r="G384" s="23">
        <v>17</v>
      </c>
      <c r="H384" s="23">
        <v>3</v>
      </c>
      <c r="I384" s="16">
        <v>2</v>
      </c>
      <c r="J384" s="24"/>
      <c r="K384" s="13">
        <v>1</v>
      </c>
      <c r="L384" s="23">
        <v>1</v>
      </c>
      <c r="M384" s="5">
        <v>2</v>
      </c>
      <c r="N384" s="6">
        <v>0</v>
      </c>
      <c r="O384" s="7">
        <v>0</v>
      </c>
      <c r="P384" s="8">
        <v>0</v>
      </c>
      <c r="Q384" s="7">
        <v>0</v>
      </c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>
        <v>2</v>
      </c>
      <c r="C385" s="21" t="s">
        <v>233</v>
      </c>
      <c r="D385" s="22">
        <v>3</v>
      </c>
      <c r="E385" s="22">
        <v>26</v>
      </c>
      <c r="F385" s="16" t="s">
        <v>236</v>
      </c>
      <c r="G385" s="23"/>
      <c r="H385" s="23"/>
      <c r="I385" s="16"/>
      <c r="J385" s="24"/>
      <c r="K385" s="13">
        <v>1</v>
      </c>
      <c r="L385" s="23">
        <v>5</v>
      </c>
      <c r="M385" s="5">
        <v>0</v>
      </c>
      <c r="N385" s="6">
        <v>3</v>
      </c>
      <c r="O385" s="7">
        <v>0</v>
      </c>
      <c r="P385" s="8">
        <v>0</v>
      </c>
      <c r="Q385" s="7">
        <v>0</v>
      </c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>
        <v>2</v>
      </c>
      <c r="C386" s="21" t="s">
        <v>233</v>
      </c>
      <c r="D386" s="22">
        <v>3</v>
      </c>
      <c r="E386" s="22">
        <v>26</v>
      </c>
      <c r="F386" s="16" t="s">
        <v>236</v>
      </c>
      <c r="G386" s="23"/>
      <c r="H386" s="23"/>
      <c r="I386" s="16"/>
      <c r="J386" s="24"/>
      <c r="K386" s="13">
        <v>1</v>
      </c>
      <c r="L386" s="23">
        <v>5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>
        <v>2</v>
      </c>
      <c r="C387" s="21" t="s">
        <v>233</v>
      </c>
      <c r="D387" s="22">
        <v>3</v>
      </c>
      <c r="E387" s="22">
        <v>26</v>
      </c>
      <c r="F387" s="16" t="s">
        <v>236</v>
      </c>
      <c r="G387" s="23"/>
      <c r="H387" s="23"/>
      <c r="I387" s="16"/>
      <c r="J387" s="24"/>
      <c r="K387" s="13">
        <v>1</v>
      </c>
      <c r="L387" s="23">
        <v>5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>
        <v>2</v>
      </c>
      <c r="C388" s="21" t="s">
        <v>233</v>
      </c>
      <c r="D388" s="22">
        <v>3</v>
      </c>
      <c r="E388" s="22">
        <v>26</v>
      </c>
      <c r="F388" s="16" t="s">
        <v>236</v>
      </c>
      <c r="G388" s="23"/>
      <c r="H388" s="23"/>
      <c r="I388" s="16"/>
      <c r="J388" s="24"/>
      <c r="K388" s="13">
        <v>1</v>
      </c>
      <c r="L388" s="23">
        <v>5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>
        <v>2</v>
      </c>
      <c r="C389" s="21" t="s">
        <v>233</v>
      </c>
      <c r="D389" s="22">
        <v>3</v>
      </c>
      <c r="E389" s="22">
        <v>26</v>
      </c>
      <c r="F389" s="16" t="s">
        <v>236</v>
      </c>
      <c r="G389" s="23"/>
      <c r="H389" s="23"/>
      <c r="I389" s="16"/>
      <c r="J389" s="24"/>
      <c r="K389" s="13">
        <v>1</v>
      </c>
      <c r="L389" s="23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>
        <v>2</v>
      </c>
      <c r="C390" s="21" t="s">
        <v>233</v>
      </c>
      <c r="D390" s="22">
        <v>3</v>
      </c>
      <c r="E390" s="22">
        <v>26</v>
      </c>
      <c r="F390" s="16" t="s">
        <v>236</v>
      </c>
      <c r="G390" s="23"/>
      <c r="H390" s="23"/>
      <c r="I390" s="16"/>
      <c r="J390" s="24"/>
      <c r="K390" s="13">
        <v>1</v>
      </c>
      <c r="L390" s="23">
        <v>5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>
        <v>2</v>
      </c>
      <c r="C391" s="21" t="s">
        <v>233</v>
      </c>
      <c r="D391" s="22">
        <v>3</v>
      </c>
      <c r="E391" s="22">
        <v>26</v>
      </c>
      <c r="F391" s="16" t="s">
        <v>236</v>
      </c>
      <c r="G391" s="23"/>
      <c r="H391" s="23"/>
      <c r="I391" s="16"/>
      <c r="J391" s="24"/>
      <c r="K391" s="13">
        <v>1</v>
      </c>
      <c r="L391" s="23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>
        <v>2</v>
      </c>
      <c r="C392" s="21" t="s">
        <v>233</v>
      </c>
      <c r="D392" s="22">
        <v>3</v>
      </c>
      <c r="E392" s="22">
        <v>26</v>
      </c>
      <c r="F392" s="16" t="s">
        <v>236</v>
      </c>
      <c r="G392" s="23"/>
      <c r="H392" s="23"/>
      <c r="I392" s="16"/>
      <c r="J392" s="24"/>
      <c r="K392" s="13">
        <v>1</v>
      </c>
      <c r="L392" s="23">
        <v>5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>
        <v>2</v>
      </c>
      <c r="C393" s="21" t="s">
        <v>233</v>
      </c>
      <c r="D393" s="22">
        <v>3</v>
      </c>
      <c r="E393" s="22">
        <v>26</v>
      </c>
      <c r="F393" s="16" t="s">
        <v>236</v>
      </c>
      <c r="G393" s="23"/>
      <c r="H393" s="23"/>
      <c r="I393" s="16"/>
      <c r="J393" s="24"/>
      <c r="K393" s="13">
        <v>1</v>
      </c>
      <c r="L393" s="23">
        <v>5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>
        <v>2</v>
      </c>
      <c r="C394" s="21" t="s">
        <v>233</v>
      </c>
      <c r="D394" s="22">
        <v>3</v>
      </c>
      <c r="E394" s="22">
        <v>26</v>
      </c>
      <c r="F394" s="16" t="s">
        <v>236</v>
      </c>
      <c r="G394" s="23"/>
      <c r="H394" s="23"/>
      <c r="I394" s="16"/>
      <c r="J394" s="24"/>
      <c r="K394" s="13">
        <v>1</v>
      </c>
      <c r="L394" s="23">
        <v>5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>
        <v>2</v>
      </c>
      <c r="C395" s="21" t="s">
        <v>233</v>
      </c>
      <c r="D395" s="22">
        <v>3</v>
      </c>
      <c r="E395" s="22">
        <v>26</v>
      </c>
      <c r="F395" s="16" t="s">
        <v>236</v>
      </c>
      <c r="G395" s="23"/>
      <c r="H395" s="23"/>
      <c r="I395" s="16"/>
      <c r="J395" s="24"/>
      <c r="K395" s="13">
        <v>1</v>
      </c>
      <c r="L395" s="23">
        <v>5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>
        <v>2</v>
      </c>
      <c r="C396" s="21" t="s">
        <v>233</v>
      </c>
      <c r="D396" s="22">
        <v>3</v>
      </c>
      <c r="E396" s="22">
        <v>26</v>
      </c>
      <c r="F396" s="16" t="s">
        <v>236</v>
      </c>
      <c r="G396" s="23"/>
      <c r="H396" s="23"/>
      <c r="I396" s="16"/>
      <c r="J396" s="24"/>
      <c r="K396" s="13">
        <v>1</v>
      </c>
      <c r="L396" s="23">
        <v>5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>
        <v>2</v>
      </c>
      <c r="C397" s="21" t="s">
        <v>233</v>
      </c>
      <c r="D397" s="22">
        <v>3</v>
      </c>
      <c r="E397" s="22">
        <v>26</v>
      </c>
      <c r="F397" s="16" t="s">
        <v>236</v>
      </c>
      <c r="G397" s="23"/>
      <c r="H397" s="23"/>
      <c r="I397" s="16"/>
      <c r="J397" s="24"/>
      <c r="K397" s="13">
        <v>1</v>
      </c>
      <c r="L397" s="23">
        <v>5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>
        <v>2</v>
      </c>
      <c r="C398" s="21" t="s">
        <v>233</v>
      </c>
      <c r="D398" s="22">
        <v>3</v>
      </c>
      <c r="E398" s="22">
        <v>26</v>
      </c>
      <c r="F398" s="16" t="s">
        <v>236</v>
      </c>
      <c r="G398" s="23"/>
      <c r="H398" s="23"/>
      <c r="I398" s="16"/>
      <c r="J398" s="24"/>
      <c r="K398" s="13">
        <v>1</v>
      </c>
      <c r="L398" s="23">
        <v>5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>
        <v>2</v>
      </c>
      <c r="C399" s="21" t="s">
        <v>233</v>
      </c>
      <c r="D399" s="22">
        <v>3</v>
      </c>
      <c r="E399" s="22">
        <v>26</v>
      </c>
      <c r="F399" s="16" t="s">
        <v>236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>
        <v>2</v>
      </c>
      <c r="C400" s="21" t="s">
        <v>233</v>
      </c>
      <c r="D400" s="22">
        <v>3</v>
      </c>
      <c r="E400" s="22">
        <v>26</v>
      </c>
      <c r="F400" s="16" t="s">
        <v>236</v>
      </c>
      <c r="G400" s="23"/>
      <c r="H400" s="23"/>
      <c r="I400" s="16"/>
      <c r="J400" s="24"/>
      <c r="K400" s="13">
        <v>1</v>
      </c>
      <c r="L400" s="23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>
        <v>2</v>
      </c>
      <c r="C401" s="21" t="s">
        <v>233</v>
      </c>
      <c r="D401" s="22">
        <v>3</v>
      </c>
      <c r="E401" s="22">
        <v>26</v>
      </c>
      <c r="F401" s="16" t="s">
        <v>236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>
        <v>2</v>
      </c>
      <c r="C402" s="21" t="s">
        <v>233</v>
      </c>
      <c r="D402" s="22">
        <v>3</v>
      </c>
      <c r="E402" s="22">
        <v>26</v>
      </c>
      <c r="F402" s="16" t="s">
        <v>236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>
        <v>2</v>
      </c>
      <c r="C403" s="21" t="s">
        <v>233</v>
      </c>
      <c r="D403" s="22">
        <v>3</v>
      </c>
      <c r="E403" s="22">
        <v>26</v>
      </c>
      <c r="F403" s="16" t="s">
        <v>236</v>
      </c>
      <c r="G403" s="23"/>
      <c r="H403" s="23"/>
      <c r="I403" s="16"/>
      <c r="J403" s="24"/>
      <c r="K403" s="13">
        <v>1</v>
      </c>
      <c r="L403" s="23">
        <v>5</v>
      </c>
      <c r="M403" s="5">
        <v>2</v>
      </c>
      <c r="N403" s="6">
        <v>1</v>
      </c>
      <c r="O403" s="7">
        <v>0</v>
      </c>
      <c r="P403" s="8">
        <v>0</v>
      </c>
      <c r="Q403" s="7">
        <v>0</v>
      </c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>
        <v>2</v>
      </c>
      <c r="C404" s="21" t="s">
        <v>233</v>
      </c>
      <c r="D404" s="22">
        <v>3</v>
      </c>
      <c r="E404" s="22">
        <v>26</v>
      </c>
      <c r="F404" s="16" t="s">
        <v>236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>
        <v>2</v>
      </c>
      <c r="C405" s="21" t="s">
        <v>233</v>
      </c>
      <c r="D405" s="22">
        <v>3</v>
      </c>
      <c r="E405" s="22">
        <v>26</v>
      </c>
      <c r="F405" s="16" t="s">
        <v>236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0</v>
      </c>
      <c r="O405" s="7">
        <v>0</v>
      </c>
      <c r="P405" s="8">
        <v>0</v>
      </c>
      <c r="Q405" s="7">
        <v>0</v>
      </c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>
        <v>2</v>
      </c>
      <c r="C406" s="21" t="s">
        <v>233</v>
      </c>
      <c r="D406" s="22">
        <v>3</v>
      </c>
      <c r="E406" s="22">
        <v>26</v>
      </c>
      <c r="F406" s="16" t="s">
        <v>236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1</v>
      </c>
      <c r="O406" s="7">
        <v>0</v>
      </c>
      <c r="P406" s="8">
        <v>0</v>
      </c>
      <c r="Q406" s="7">
        <v>0</v>
      </c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>
        <v>2</v>
      </c>
      <c r="C407" s="21" t="s">
        <v>233</v>
      </c>
      <c r="D407" s="22">
        <v>3</v>
      </c>
      <c r="E407" s="22">
        <v>26</v>
      </c>
      <c r="F407" s="16" t="s">
        <v>236</v>
      </c>
      <c r="G407" s="23"/>
      <c r="H407" s="23"/>
      <c r="I407" s="16"/>
      <c r="J407" s="24"/>
      <c r="K407" s="13">
        <v>1</v>
      </c>
      <c r="L407" s="23">
        <v>5</v>
      </c>
      <c r="M407" s="5">
        <v>3</v>
      </c>
      <c r="N407" s="6">
        <v>1</v>
      </c>
      <c r="O407" s="7">
        <v>0</v>
      </c>
      <c r="P407" s="8">
        <v>0</v>
      </c>
      <c r="Q407" s="7">
        <v>0</v>
      </c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>
        <v>2</v>
      </c>
      <c r="C408" s="21" t="s">
        <v>233</v>
      </c>
      <c r="D408" s="22">
        <v>3</v>
      </c>
      <c r="E408" s="22">
        <v>26</v>
      </c>
      <c r="F408" s="16" t="s">
        <v>236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>
        <v>2</v>
      </c>
      <c r="C409" s="21" t="s">
        <v>233</v>
      </c>
      <c r="D409" s="22">
        <v>3</v>
      </c>
      <c r="E409" s="22">
        <v>26</v>
      </c>
      <c r="F409" s="16" t="s">
        <v>236</v>
      </c>
      <c r="G409" s="23"/>
      <c r="H409" s="23"/>
      <c r="I409" s="16"/>
      <c r="J409" s="24"/>
      <c r="K409" s="13">
        <v>1</v>
      </c>
      <c r="L409" s="23">
        <v>5</v>
      </c>
      <c r="M409" s="5">
        <v>2</v>
      </c>
      <c r="N409" s="6">
        <v>1</v>
      </c>
      <c r="O409" s="7">
        <v>0</v>
      </c>
      <c r="P409" s="8">
        <v>0</v>
      </c>
      <c r="Q409" s="7">
        <v>0</v>
      </c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>
        <v>2</v>
      </c>
      <c r="C410" s="21" t="s">
        <v>233</v>
      </c>
      <c r="D410" s="22">
        <v>3</v>
      </c>
      <c r="E410" s="22">
        <v>26</v>
      </c>
      <c r="F410" s="16" t="s">
        <v>236</v>
      </c>
      <c r="G410" s="23"/>
      <c r="H410" s="23"/>
      <c r="I410" s="16"/>
      <c r="J410" s="24"/>
      <c r="K410" s="13">
        <v>1</v>
      </c>
      <c r="L410" s="23">
        <v>5</v>
      </c>
      <c r="M410" s="5">
        <v>2</v>
      </c>
      <c r="N410" s="6">
        <v>2</v>
      </c>
      <c r="O410" s="7">
        <v>0</v>
      </c>
      <c r="P410" s="8">
        <v>0</v>
      </c>
      <c r="Q410" s="7">
        <v>0</v>
      </c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>
        <v>2</v>
      </c>
      <c r="C411" s="21" t="s">
        <v>233</v>
      </c>
      <c r="D411" s="22">
        <v>3</v>
      </c>
      <c r="E411" s="22">
        <v>26</v>
      </c>
      <c r="F411" s="16" t="s">
        <v>236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>
        <v>2</v>
      </c>
      <c r="C412" s="21" t="s">
        <v>233</v>
      </c>
      <c r="D412" s="22">
        <v>3</v>
      </c>
      <c r="E412" s="22">
        <v>26</v>
      </c>
      <c r="F412" s="16" t="s">
        <v>236</v>
      </c>
      <c r="G412" s="23"/>
      <c r="H412" s="23"/>
      <c r="I412" s="16"/>
      <c r="J412" s="24"/>
      <c r="K412" s="13">
        <v>1</v>
      </c>
      <c r="L412" s="23">
        <v>5</v>
      </c>
      <c r="M412" s="5">
        <v>2</v>
      </c>
      <c r="N412" s="6">
        <v>1</v>
      </c>
      <c r="O412" s="7">
        <v>0</v>
      </c>
      <c r="P412" s="8">
        <v>0</v>
      </c>
      <c r="Q412" s="7">
        <v>0</v>
      </c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>
        <v>2</v>
      </c>
      <c r="C413" s="21" t="s">
        <v>233</v>
      </c>
      <c r="D413" s="22">
        <v>3</v>
      </c>
      <c r="E413" s="22">
        <v>26</v>
      </c>
      <c r="F413" s="16" t="s">
        <v>236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1</v>
      </c>
      <c r="O413" s="7">
        <v>0</v>
      </c>
      <c r="P413" s="8">
        <v>0</v>
      </c>
      <c r="Q413" s="7">
        <v>0</v>
      </c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>
        <v>2</v>
      </c>
      <c r="C414" s="21" t="s">
        <v>233</v>
      </c>
      <c r="D414" s="22">
        <v>3</v>
      </c>
      <c r="E414" s="22">
        <v>26</v>
      </c>
      <c r="F414" s="16" t="s">
        <v>236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>
        <v>2</v>
      </c>
      <c r="C415" s="21" t="s">
        <v>233</v>
      </c>
      <c r="D415" s="22">
        <v>3</v>
      </c>
      <c r="E415" s="22">
        <v>26</v>
      </c>
      <c r="F415" s="16" t="s">
        <v>236</v>
      </c>
      <c r="G415" s="23"/>
      <c r="H415" s="23"/>
      <c r="I415" s="16"/>
      <c r="J415" s="24"/>
      <c r="K415" s="13">
        <v>1</v>
      </c>
      <c r="L415" s="23">
        <v>5</v>
      </c>
      <c r="M415" s="5">
        <v>3</v>
      </c>
      <c r="N415" s="6">
        <v>1</v>
      </c>
      <c r="O415" s="7">
        <v>0</v>
      </c>
      <c r="P415" s="8">
        <v>0</v>
      </c>
      <c r="Q415" s="7">
        <v>0</v>
      </c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>
        <v>2</v>
      </c>
      <c r="C416" s="21" t="s">
        <v>233</v>
      </c>
      <c r="D416" s="22">
        <v>3</v>
      </c>
      <c r="E416" s="22">
        <v>26</v>
      </c>
      <c r="F416" s="16" t="s">
        <v>236</v>
      </c>
      <c r="G416" s="23"/>
      <c r="H416" s="23"/>
      <c r="I416" s="16"/>
      <c r="J416" s="24"/>
      <c r="K416" s="13">
        <v>1</v>
      </c>
      <c r="L416" s="23">
        <v>5</v>
      </c>
      <c r="M416" s="5">
        <v>1</v>
      </c>
      <c r="N416" s="6">
        <v>1</v>
      </c>
      <c r="O416" s="7">
        <v>0</v>
      </c>
      <c r="P416" s="8">
        <v>0</v>
      </c>
      <c r="Q416" s="7">
        <v>0</v>
      </c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>
        <v>2</v>
      </c>
      <c r="C417" s="21" t="s">
        <v>233</v>
      </c>
      <c r="D417" s="22">
        <v>3</v>
      </c>
      <c r="E417" s="22">
        <v>26</v>
      </c>
      <c r="F417" s="16" t="s">
        <v>236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>
        <v>2</v>
      </c>
      <c r="C418" s="21" t="s">
        <v>233</v>
      </c>
      <c r="D418" s="22">
        <v>3</v>
      </c>
      <c r="E418" s="22">
        <v>26</v>
      </c>
      <c r="F418" s="16" t="s">
        <v>236</v>
      </c>
      <c r="G418" s="23"/>
      <c r="H418" s="23"/>
      <c r="I418" s="16"/>
      <c r="J418" s="24"/>
      <c r="K418" s="13">
        <v>1</v>
      </c>
      <c r="L418" s="23">
        <v>5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>
        <v>2</v>
      </c>
      <c r="C419" s="21" t="s">
        <v>233</v>
      </c>
      <c r="D419" s="22">
        <v>3</v>
      </c>
      <c r="E419" s="22">
        <v>26</v>
      </c>
      <c r="F419" s="16" t="s">
        <v>236</v>
      </c>
      <c r="G419" s="23"/>
      <c r="H419" s="23"/>
      <c r="I419" s="16"/>
      <c r="J419" s="24"/>
      <c r="K419" s="13">
        <v>1</v>
      </c>
      <c r="L419" s="23">
        <v>5</v>
      </c>
      <c r="M419" s="5">
        <v>2</v>
      </c>
      <c r="N419" s="6">
        <v>1</v>
      </c>
      <c r="O419" s="7">
        <v>0</v>
      </c>
      <c r="P419" s="8">
        <v>0</v>
      </c>
      <c r="Q419" s="7">
        <v>0</v>
      </c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>
        <v>2</v>
      </c>
      <c r="C420" s="21" t="s">
        <v>233</v>
      </c>
      <c r="D420" s="22">
        <v>3</v>
      </c>
      <c r="E420" s="22">
        <v>26</v>
      </c>
      <c r="F420" s="16" t="s">
        <v>236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1</v>
      </c>
      <c r="O420" s="7">
        <v>0</v>
      </c>
      <c r="P420" s="8">
        <v>0</v>
      </c>
      <c r="Q420" s="7">
        <v>0</v>
      </c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>
        <v>2</v>
      </c>
      <c r="C421" s="21" t="s">
        <v>233</v>
      </c>
      <c r="D421" s="22">
        <v>3</v>
      </c>
      <c r="E421" s="22">
        <v>26</v>
      </c>
      <c r="F421" s="16" t="s">
        <v>236</v>
      </c>
      <c r="G421" s="23"/>
      <c r="H421" s="23"/>
      <c r="I421" s="16"/>
      <c r="J421" s="24"/>
      <c r="K421" s="13">
        <v>1</v>
      </c>
      <c r="L421" s="23">
        <v>5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K2" sqref="K2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3</v>
      </c>
      <c r="E5" s="166">
        <f>ローデータ!D4</f>
        <v>26</v>
      </c>
      <c r="F5" s="166" t="str">
        <f>ローデータ!E4</f>
        <v>木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410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373</v>
      </c>
      <c r="E13" s="166">
        <f>COUNTIFS(ローデータ!B12:B4206,2)</f>
        <v>37</v>
      </c>
      <c r="F13" s="166">
        <f>SUM(D13:E13)</f>
        <v>410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3</v>
      </c>
      <c r="D18" s="120">
        <f>ローデータ!D4</f>
        <v>26</v>
      </c>
      <c r="E18" s="120" t="str">
        <f>ローデータ!E4</f>
        <v>木</v>
      </c>
      <c r="G18" s="208">
        <f>COUNTIFS(ローデータ!B12:B4206,2)</f>
        <v>37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37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37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33</v>
      </c>
      <c r="K31" s="85">
        <f>SUMIFS(ローデータ!N12:N4206,ローデータ!$B$12:$B$4206,2,ローデータ!$K$12:$K$4206,$B$23)</f>
        <v>31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64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37</v>
      </c>
      <c r="G32" s="56">
        <f>SUM(B32:F32)</f>
        <v>37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61"/>
      <c r="H4" s="305">
        <f>COUNTIFS(ローデータ!B12:B1011,1)</f>
        <v>373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8</v>
      </c>
      <c r="C10" s="56">
        <f>COUNTIFS(ローデータ!$B$12:$B$1011,1,ローデータ!$H$12:$H$1011,C8)</f>
        <v>86</v>
      </c>
      <c r="D10" s="56">
        <f>COUNTIFS(ローデータ!$B$12:$B$1011,1,ローデータ!$H$12:$H$1011,D8)</f>
        <v>60</v>
      </c>
      <c r="E10" s="56">
        <f>COUNTIFS(ローデータ!$B$12:$B$1011,1,ローデータ!$H$12:$H$1011,E8)</f>
        <v>72</v>
      </c>
      <c r="F10" s="56">
        <f>COUNTIFS(ローデータ!$B$12:$B$1011,1,ローデータ!$H$12:$H$1011,F8)</f>
        <v>74</v>
      </c>
      <c r="G10" s="56">
        <f>COUNTIFS(ローデータ!$B$12:$B$1011,1,ローデータ!$H$12:$H$1011,G8)</f>
        <v>26</v>
      </c>
      <c r="H10" s="56">
        <f>COUNTIFS(ローデータ!$B$12:$B$1011,1,ローデータ!$H$12:$H$1011,H8)</f>
        <v>15</v>
      </c>
      <c r="I10" s="56">
        <f>COUNTIFS(ローデータ!$B$12:$B$1011,1,ローデータ!$H$12:$H$1011,I8)</f>
        <v>26</v>
      </c>
      <c r="J10" s="56">
        <f>COUNTIFS(ローデータ!$B$12:$B$1011,1,ローデータ!$H$12:$H$1011,J8)</f>
        <v>6</v>
      </c>
      <c r="K10" s="56">
        <f>SUM(B10:J10)</f>
        <v>373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373</v>
      </c>
      <c r="D16" s="56">
        <f>SUM(B16:C16)</f>
        <v>373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213</v>
      </c>
      <c r="C23" s="210"/>
      <c r="D23" s="208">
        <f>COUNTIFS(ローデータ!$B$12:$B$1011,1,ローデータ!$K$12:$K$1011,D21)</f>
        <v>109</v>
      </c>
      <c r="E23" s="210"/>
      <c r="F23" s="208">
        <f>COUNTIFS(ローデータ!$B$12:$B$1011,1,ローデータ!$K$12:$K$1011,F21)</f>
        <v>51</v>
      </c>
      <c r="G23" s="209"/>
      <c r="H23" s="210"/>
      <c r="I23" s="56">
        <f>SUM(B23:H23)</f>
        <v>373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46</v>
      </c>
      <c r="K29" s="85">
        <f>SUMIFS(ローデータ!N12:N1011,ローデータ!$B$12:$B$1011,1,ローデータ!$K$12:$K$1011,$B$21)</f>
        <v>111</v>
      </c>
      <c r="L29" s="85">
        <f>SUMIFS(ローデータ!O12:O1011,ローデータ!$B$12:$B$1011,1,ローデータ!$K$12:$K$1011,$B$21)</f>
        <v>62</v>
      </c>
      <c r="M29" s="85">
        <f>SUMIFS(ローデータ!P12:P1011,ローデータ!$B$12:$B$1011,1,ローデータ!$K$12:$K$1011,$B$21)</f>
        <v>35</v>
      </c>
      <c r="N29" s="85">
        <f>SUMIFS(ローデータ!Q12:Q1011,ローデータ!$B$12:$B$1011,1,ローデータ!$K$12:$K$1011,$B$21)</f>
        <v>0</v>
      </c>
      <c r="O29" s="85">
        <f>SUM(J29:N29)</f>
        <v>254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184</v>
      </c>
      <c r="C30" s="56">
        <f>COUNTIFS(ローデータ!$B$12:$B$1011,1,ローデータ!$K$12:$K$1011,$B$21,ローデータ!$L$12:$L$1011,C27)</f>
        <v>27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213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100</v>
      </c>
      <c r="C36" s="56">
        <f>COUNTIFS(ローデータ!$B$12:$B$1011,1,ローデータ!$K$12:$K$1011,$D$21,ローデータ!$S$12:$S$1011,C34)</f>
        <v>9</v>
      </c>
      <c r="D36" s="56">
        <f>COUNTIFS(ローデータ!$B$12:$B$1011,1,ローデータ!$K$12:$K$1011,$D$21,ローデータ!$S$12:$S$1011,D34)</f>
        <v>0</v>
      </c>
      <c r="E36" s="56">
        <f>SUM(B36:D36)</f>
        <v>109</v>
      </c>
      <c r="I36" s="154" t="s">
        <v>51</v>
      </c>
      <c r="J36" s="56">
        <f>SUMIFS(ローデータ!T12:T1011,ローデータ!$B$12:$B$1011,1,ローデータ!$K$12:$K$1011,$D$21)</f>
        <v>8</v>
      </c>
      <c r="K36" s="56">
        <f>SUMIFS(ローデータ!U12:U1011,ローデータ!$B$12:$B$1011,1,ローデータ!$K$12:$K$1011,$D$21)</f>
        <v>48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15</v>
      </c>
      <c r="O36" s="56">
        <f>SUMIFS(ローデータ!Y12:Y1011,ローデータ!$B$12:$B$1011,1,ローデータ!$K$12:$K$1011,$D$21)</f>
        <v>56</v>
      </c>
      <c r="P36" s="56">
        <f>SUMIFS(ローデータ!Z12:Z1011,ローデータ!$B$12:$B$1011,1,ローデータ!$K$12:$K$1011,$D$21)</f>
        <v>0</v>
      </c>
      <c r="Q36" s="56">
        <f>SUM(J36:P36)</f>
        <v>131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48</v>
      </c>
      <c r="C44" s="85">
        <f>COUNTIFS(ローデータ!$B$12:$B$1011,1,ローデータ!$K$12:$K$1011,$F$21,ローデータ!$L$12:$L$1011,C41)</f>
        <v>3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51</v>
      </c>
      <c r="H44" s="88">
        <f>COUNTIFS(ローデータ!$B$12:$B$1011,1,ローデータ!$K$12:$K$1011,$F$21,ローデータ!$S$12:$S$1011,H41)</f>
        <v>48</v>
      </c>
      <c r="I44" s="89">
        <f>COUNTIFS(ローデータ!$B$12:$B$1011,1,ローデータ!$K$12:$K$1011,$F$21,ローデータ!$S$12:$S$1011,I41)</f>
        <v>2</v>
      </c>
      <c r="J44" s="89">
        <f>COUNTIFS(ローデータ!$B$12:$B$1011,1,ローデータ!$K$12:$K$1011,$F$21,ローデータ!$S$12:$S$1011,J41)</f>
        <v>0</v>
      </c>
      <c r="K44" s="89">
        <f>SUM(H44:J44)</f>
        <v>50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1</v>
      </c>
      <c r="C50" s="90">
        <f>SUMIFS(ローデータ!N12:N1011,ローデータ!$B$12:$B$1011,1,ローデータ!$K$12:$K$1011,$F$21)</f>
        <v>37</v>
      </c>
      <c r="D50" s="90">
        <f>SUMIFS(ローデータ!O12:O1011,ローデータ!$B$12:$B$1011,1,ローデータ!$K$12:$K$1011,$F$21)</f>
        <v>21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59</v>
      </c>
      <c r="H50" s="93">
        <f>SUMIFS(ローデータ!T12:T1011,ローデータ!$B$12:$B$1011,1,ローデータ!$K$12:$K$1011,$F$21)</f>
        <v>2</v>
      </c>
      <c r="I50" s="90">
        <f>SUMIFS(ローデータ!U12:U1011,ローデータ!$B$12:$B$1011,1,ローデータ!$K$12:$K$1011,$F$21)</f>
        <v>30</v>
      </c>
      <c r="J50" s="90">
        <f>SUMIFS(ローデータ!V12:V1011,ローデータ!$B$12:$B$1011,1,ローデータ!$K$12:$K$1011,$F$21)</f>
        <v>21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15</v>
      </c>
      <c r="M50" s="90">
        <f>SUMIFS(ローデータ!Y12:Y1011,ローデータ!$B$12:$B$1011,1,ローデータ!$K$12:$K$1011,$F$21)</f>
        <v>6</v>
      </c>
      <c r="N50" s="90">
        <f>SUMIFS(ローデータ!Z12:Z1011,ローデータ!$B$12:$B$1011,1,ローデータ!$K$12:$K$1011,$F$21)</f>
        <v>1</v>
      </c>
      <c r="O50" s="94">
        <f>SUM(H50:N50)</f>
        <v>75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8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8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86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86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60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60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72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74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74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26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26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15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15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26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26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6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6</v>
      </c>
    </row>
    <row r="68" spans="1:15" ht="14.1" customHeight="1" thickTop="1" x14ac:dyDescent="0.15">
      <c r="A68" s="400" t="s">
        <v>50</v>
      </c>
      <c r="B68" s="401"/>
      <c r="C68" s="99">
        <f>SUM(C59:C67)</f>
        <v>373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373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6</v>
      </c>
      <c r="D75" s="210"/>
      <c r="E75" s="208">
        <f>COUNTIFS(ローデータ!$B$12:$B$1011,1,ローデータ!$H$12:$H$1011,$A$75,ローデータ!$K$12:$K$1011,E73)</f>
        <v>2</v>
      </c>
      <c r="F75" s="210"/>
      <c r="G75" s="208">
        <f>COUNTIFS(ローデータ!$B$12:$B$1011,1,ローデータ!$H$12:$H$1011,$A$75,ローデータ!$K$12:$K$1011,G73)</f>
        <v>0</v>
      </c>
      <c r="H75" s="209"/>
      <c r="I75" s="209"/>
      <c r="J75" s="103">
        <f t="shared" ref="J75:J84" si="2">SUM(C75:I75)</f>
        <v>8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29</v>
      </c>
      <c r="D76" s="210"/>
      <c r="E76" s="208">
        <f>COUNTIFS(ローデータ!$B$12:$B$1011,1,ローデータ!$H$12:$H$1011,$A$76,ローデータ!$K$12:$K$1011,E73)</f>
        <v>36</v>
      </c>
      <c r="F76" s="210"/>
      <c r="G76" s="208">
        <f>COUNTIFS(ローデータ!$B$12:$B$1011,1,ローデータ!$H$12:$H$1011,$A$76,ローデータ!$K$12:$K$1011,G73)</f>
        <v>21</v>
      </c>
      <c r="H76" s="209"/>
      <c r="I76" s="209"/>
      <c r="J76" s="103">
        <f t="shared" si="2"/>
        <v>86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29</v>
      </c>
      <c r="D77" s="210"/>
      <c r="E77" s="208">
        <f>COUNTIFS(ローデータ!$B$12:$B$1011,1,ローデータ!$H$12:$H$1011,$A$77,ローデータ!$K$12:$K$1011,E73)</f>
        <v>18</v>
      </c>
      <c r="F77" s="210"/>
      <c r="G77" s="208">
        <f>COUNTIFS(ローデータ!$B$12:$B$1011,1,ローデータ!$H$12:$H$1011,$A$77,ローデータ!$K$12:$K$1011,G73)</f>
        <v>13</v>
      </c>
      <c r="H77" s="209"/>
      <c r="I77" s="209"/>
      <c r="J77" s="103">
        <f t="shared" si="2"/>
        <v>60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51</v>
      </c>
      <c r="D78" s="210"/>
      <c r="E78" s="208">
        <f>COUNTIFS(ローデータ!$B$12:$B$1011,1,ローデータ!$H$12:$H$1011,$A$78,ローデータ!$K$12:$K$1011,E73)</f>
        <v>14</v>
      </c>
      <c r="F78" s="210"/>
      <c r="G78" s="208">
        <f>COUNTIFS(ローデータ!$B$12:$B$1011,1,ローデータ!$H$12:$H$1011,$A$78,ローデータ!$K$12:$K$1011,G73)</f>
        <v>7</v>
      </c>
      <c r="H78" s="209"/>
      <c r="I78" s="209"/>
      <c r="J78" s="103">
        <f t="shared" si="2"/>
        <v>72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51</v>
      </c>
      <c r="D79" s="210"/>
      <c r="E79" s="208">
        <f>COUNTIFS(ローデータ!$B$12:$B$1011,1,ローデータ!$H$12:$H$1011,$A$79,ローデータ!$K$12:$K$1011,E73)</f>
        <v>17</v>
      </c>
      <c r="F79" s="210"/>
      <c r="G79" s="208">
        <f>COUNTIFS(ローデータ!$B$12:$B$1011,1,ローデータ!$H$12:$H$1011,$A$79,ローデータ!$K$12:$K$1011,G73)</f>
        <v>6</v>
      </c>
      <c r="H79" s="209"/>
      <c r="I79" s="209"/>
      <c r="J79" s="103">
        <f t="shared" si="2"/>
        <v>74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18</v>
      </c>
      <c r="D80" s="210"/>
      <c r="E80" s="208">
        <f>COUNTIFS(ローデータ!$B$12:$B$1011,1,ローデータ!$H$12:$H$1011,$A$80,ローデータ!$K$12:$K$1011,E73)</f>
        <v>8</v>
      </c>
      <c r="F80" s="210"/>
      <c r="G80" s="208">
        <f>COUNTIFS(ローデータ!$B$12:$B$1011,1,ローデータ!$H$12:$H$1011,$A$80,ローデータ!$K$12:$K$1011,G73)</f>
        <v>0</v>
      </c>
      <c r="H80" s="209"/>
      <c r="I80" s="209"/>
      <c r="J80" s="103">
        <f t="shared" si="2"/>
        <v>26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12</v>
      </c>
      <c r="D81" s="210"/>
      <c r="E81" s="208">
        <f>COUNTIFS(ローデータ!$B$12:$B$1011,1,ローデータ!$H$12:$H$1011,$A$81,ローデータ!$K$12:$K$1011,E73)</f>
        <v>3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15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15</v>
      </c>
      <c r="D82" s="210"/>
      <c r="E82" s="208">
        <f>COUNTIFS(ローデータ!$B$12:$B$1011,1,ローデータ!$H$12:$H$1011,$A$82,ローデータ!$K$12:$K$1011,E73)</f>
        <v>8</v>
      </c>
      <c r="F82" s="210"/>
      <c r="G82" s="208">
        <f>COUNTIFS(ローデータ!$B$12:$B$1011,1,ローデータ!$H$12:$H$1011,$A$82,ローデータ!$K$12:$K$1011,G73)</f>
        <v>3</v>
      </c>
      <c r="H82" s="209"/>
      <c r="I82" s="209"/>
      <c r="J82" s="103">
        <f t="shared" si="2"/>
        <v>26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2</v>
      </c>
      <c r="D83" s="398"/>
      <c r="E83" s="397">
        <f>COUNTIFS(ローデータ!$B$12:$B$1011,1,ローデータ!$H$12:$H$1011,$A$83,ローデータ!$K$12:$K$1011,E73)</f>
        <v>3</v>
      </c>
      <c r="F83" s="398"/>
      <c r="G83" s="399">
        <f>COUNTIFS(ローデータ!$B$12:$B$1011,1,ローデータ!$H$12:$H$1011,$A$83,ローデータ!$K$12:$K$1011,G73)</f>
        <v>1</v>
      </c>
      <c r="H83" s="399"/>
      <c r="I83" s="397"/>
      <c r="J83" s="104">
        <f t="shared" si="2"/>
        <v>6</v>
      </c>
    </row>
    <row r="84" spans="1:17" ht="14.1" customHeight="1" thickTop="1" x14ac:dyDescent="0.15">
      <c r="A84" s="400" t="s">
        <v>50</v>
      </c>
      <c r="B84" s="401"/>
      <c r="C84" s="402">
        <f>SUM(C75:D83)</f>
        <v>213</v>
      </c>
      <c r="D84" s="403"/>
      <c r="E84" s="402">
        <f>SUM(E75:F83)</f>
        <v>109</v>
      </c>
      <c r="F84" s="403"/>
      <c r="G84" s="404">
        <f>SUM(G75:I83)</f>
        <v>51</v>
      </c>
      <c r="H84" s="404"/>
      <c r="I84" s="402"/>
      <c r="J84" s="105">
        <f t="shared" si="2"/>
        <v>373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6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6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6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6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</v>
      </c>
      <c r="M93" s="87">
        <f>SUMIFS(ローデータ!$N$12:$N$1011,ローデータ!$B$12:$B$1011,1,ローデータ!$K$12:$K$1011,$B$21,ローデータ!$H$12:$H$1011,J93)</f>
        <v>23</v>
      </c>
      <c r="N93" s="87">
        <f>SUMIFS(ローデータ!$O$12:$O$1011,ローデータ!$B$12:$B$1011,1,ローデータ!$K$12:$K$1011,$B$21,ローデータ!$H$12:$H$1011,J93)</f>
        <v>4</v>
      </c>
      <c r="O93" s="87">
        <f>SUMIFS(ローデータ!$P$12:$P$1011,ローデータ!$B$12:$B$1011,1,ローデータ!$K$12:$K$1011,$B$21,ローデータ!$H$12:$H$1011,J93)</f>
        <v>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32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27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29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10</v>
      </c>
      <c r="M94" s="87">
        <f>SUMIFS(ローデータ!$N$12:$N$1011,ローデータ!$B$12:$B$1011,1,ローデータ!$K$12:$K$1011,$B$21,ローデータ!$H$12:$H$1011,J94)</f>
        <v>12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4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31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25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29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17</v>
      </c>
      <c r="M95" s="87">
        <f>SUMIFS(ローデータ!$N$12:$N$1011,ローデータ!$B$12:$B$1011,1,ローデータ!$K$12:$K$1011,$B$21,ローデータ!$H$12:$H$1011,J95)</f>
        <v>27</v>
      </c>
      <c r="N95" s="87">
        <f>SUMIFS(ローデータ!$O$12:$O$1011,ローデータ!$B$12:$B$1011,1,ローデータ!$K$12:$K$1011,$B$21,ローデータ!$H$12:$H$1011,J95)</f>
        <v>11</v>
      </c>
      <c r="O95" s="87">
        <f>SUMIFS(ローデータ!$P$12:$P$1011,ローデータ!$B$12:$B$1011,1,ローデータ!$K$12:$K$1011,$B$21,ローデータ!$H$12:$H$1011,J95)</f>
        <v>10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65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43</v>
      </c>
      <c r="D96" s="56">
        <f>COUNTIFS(ローデータ!$B$12:$B$1011,1,ローデータ!$K$12:$K$1011,$B$21,ローデータ!$L$12:$L$1011,$D$90,ローデータ!$H$12:$H$1011,A96)</f>
        <v>7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51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8</v>
      </c>
      <c r="M96" s="87">
        <f>SUMIFS(ローデータ!$N$12:$N$1011,ローデータ!$B$12:$B$1011,1,ローデータ!$K$12:$K$1011,$B$21,ローデータ!$H$12:$H$1011,J96)</f>
        <v>23</v>
      </c>
      <c r="N96" s="87">
        <f>SUMIFS(ローデータ!$O$12:$O$1011,ローデータ!$B$12:$B$1011,1,ローデータ!$K$12:$K$1011,$B$21,ローデータ!$H$12:$H$1011,J96)</f>
        <v>20</v>
      </c>
      <c r="O96" s="87">
        <f>SUMIFS(ローデータ!$P$12:$P$1011,ローデータ!$B$12:$B$1011,1,ローデータ!$K$12:$K$1011,$B$21,ローデータ!$H$12:$H$1011,J96)</f>
        <v>13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64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41</v>
      </c>
      <c r="D97" s="56">
        <f>COUNTIFS(ローデータ!$B$12:$B$1011,1,ローデータ!$K$12:$K$1011,$B$21,ローデータ!$L$12:$L$1011,$D$90,ローデータ!$H$12:$H$1011,A97)</f>
        <v>10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51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3</v>
      </c>
      <c r="M97" s="87">
        <f>SUMIFS(ローデータ!$N$12:$N$1011,ローデータ!$B$12:$B$1011,1,ローデータ!$K$12:$K$1011,$B$21,ローデータ!$H$12:$H$1011,J97)</f>
        <v>10</v>
      </c>
      <c r="N97" s="87">
        <f>SUMIFS(ローデータ!$O$12:$O$1011,ローデータ!$B$12:$B$1011,1,ローデータ!$K$12:$K$1011,$B$21,ローデータ!$H$12:$H$1011,J97)</f>
        <v>7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21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16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18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2</v>
      </c>
      <c r="M98" s="87">
        <f>SUMIFS(ローデータ!$N$12:$N$1011,ローデータ!$B$12:$B$1011,1,ローデータ!$K$12:$K$1011,$B$21,ローデータ!$H$12:$H$1011,J98)</f>
        <v>4</v>
      </c>
      <c r="N98" s="87">
        <f>SUMIFS(ローデータ!$O$12:$O$1011,ローデータ!$B$12:$B$1011,1,ローデータ!$K$12:$K$1011,$B$21,ローデータ!$H$12:$H$1011,J98)</f>
        <v>6</v>
      </c>
      <c r="O98" s="87">
        <f>SUMIFS(ローデータ!$P$12:$P$1011,ローデータ!$B$12:$B$1011,1,ローデータ!$K$12:$K$1011,$B$21,ローデータ!$H$12:$H$1011,J98)</f>
        <v>3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15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11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12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3</v>
      </c>
      <c r="M99" s="87">
        <f>SUMIFS(ローデータ!$N$12:$N$1011,ローデータ!$B$12:$B$1011,1,ローデータ!$K$12:$K$1011,$B$21,ローデータ!$H$12:$H$1011,J99)</f>
        <v>6</v>
      </c>
      <c r="N99" s="87">
        <f>SUMIFS(ローデータ!$O$12:$O$1011,ローデータ!$B$12:$B$1011,1,ローデータ!$K$12:$K$1011,$B$21,ローデータ!$H$12:$H$1011,J99)</f>
        <v>8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18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15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1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1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48" t="s">
        <v>50</v>
      </c>
      <c r="K101" s="149"/>
      <c r="L101" s="102">
        <f>SUM(L92:L100)</f>
        <v>46</v>
      </c>
      <c r="M101" s="102">
        <f>SUM(M92:M100)</f>
        <v>111</v>
      </c>
      <c r="N101" s="102">
        <f>SUM(N92:N100)</f>
        <v>62</v>
      </c>
      <c r="O101" s="102">
        <f>SUM(O92:O100)</f>
        <v>35</v>
      </c>
      <c r="P101" s="102">
        <f>SUM(P92:P100)</f>
        <v>0</v>
      </c>
      <c r="Q101" s="102">
        <f t="shared" si="3"/>
        <v>254</v>
      </c>
    </row>
    <row r="102" spans="1:17" ht="14.1" customHeight="1" x14ac:dyDescent="0.15">
      <c r="A102" s="148" t="s">
        <v>50</v>
      </c>
      <c r="B102" s="149"/>
      <c r="C102" s="56">
        <f>SUM(C93:C101)</f>
        <v>184</v>
      </c>
      <c r="D102" s="56">
        <f>SUM(D93:D101)</f>
        <v>27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213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2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1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2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35</v>
      </c>
      <c r="D110" s="108">
        <f>COUNTIFS(ローデータ!$B$12:$B$1011,1,ローデータ!$K$12:$K$1011,$D$21,ローデータ!$S$12:$S$1011,$D$107,ローデータ!$H$12:$H$1011,A110)</f>
        <v>1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36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1</v>
      </c>
      <c r="K110" s="108">
        <f>SUMIFS(ローデータ!$U$12:$U$1011,ローデータ!$B$12:$B$1011,1,ローデータ!$K$12:$K$1011,$D$21,ローデータ!$H$12:$H$1011,H110)</f>
        <v>26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1</v>
      </c>
      <c r="N110" s="108">
        <f>SUMIFS(ローデータ!$X$12:$X$1011,ローデータ!$B$12:$B$1011,1,ローデータ!$K$12:$K$1011,$D$21,ローデータ!$H$12:$H$1011,H110)</f>
        <v>6</v>
      </c>
      <c r="O110" s="108">
        <f>SUMIFS(ローデータ!$Y$12:$Y$1011,ローデータ!$B$12:$B$1011,1,ローデータ!$K$12:$K$1011,$D$21,ローデータ!$H$12:$H$1011,H110)</f>
        <v>8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43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17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18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2</v>
      </c>
      <c r="K111" s="108">
        <f>SUMIFS(ローデータ!$U$12:$U$1011,ローデータ!$B$12:$B$1011,1,ローデータ!$K$12:$K$1011,$D$21,ローデータ!$H$12:$H$1011,H111)</f>
        <v>10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5</v>
      </c>
      <c r="O111" s="108">
        <f>SUMIFS(ローデータ!$Y$12:$Y$1011,ローデータ!$B$12:$B$1011,1,ローデータ!$K$12:$K$1011,$D$21,ローデータ!$H$12:$H$1011,H111)</f>
        <v>7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14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0</v>
      </c>
      <c r="K112" s="108">
        <f>SUMIFS(ローデータ!$U$12:$U$1011,ローデータ!$B$12:$B$1011,1,ローデータ!$K$12:$K$1011,$D$21,ローデータ!$H$12:$H$1011,H112)</f>
        <v>6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10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19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14</v>
      </c>
      <c r="D113" s="108">
        <f>COUNTIFS(ローデータ!$B$12:$B$1011,1,ローデータ!$K$12:$K$1011,$D$21,ローデータ!$S$12:$S$1011,$D$107,ローデータ!$H$12:$H$1011,A113)</f>
        <v>3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17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3</v>
      </c>
      <c r="K113" s="108">
        <f>SUMIFS(ローデータ!$U$12:$U$1011,ローデータ!$B$12:$B$1011,1,ローデータ!$K$12:$K$1011,$D$21,ローデータ!$H$12:$H$1011,H113)</f>
        <v>4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10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18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6</v>
      </c>
      <c r="D114" s="108">
        <f>COUNTIFS(ローデータ!$B$12:$B$1011,1,ローデータ!$K$12:$K$1011,$D$21,ローデータ!$S$12:$S$1011,$D$107,ローデータ!$H$12:$H$1011,A114)</f>
        <v>2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8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6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8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3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3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2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2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4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7</v>
      </c>
      <c r="D116" s="108">
        <f>COUNTIFS(ローデータ!$B$12:$B$1011,1,ローデータ!$K$12:$K$1011,$D$21,ローデータ!$S$12:$S$1011,$D$107,ローデータ!$H$12:$H$1011,A116)</f>
        <v>1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8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8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8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2</v>
      </c>
      <c r="D117" s="108">
        <f>COUNTIFS(ローデータ!$B$12:$B$1011,1,ローデータ!$K$12:$K$1011,$D$21,ローデータ!$S$12:$S$1011,$D$107,ローデータ!$H$12:$H$1011,A117)</f>
        <v>1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3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3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3</v>
      </c>
    </row>
    <row r="118" spans="1:17" ht="14.1" customHeight="1" x14ac:dyDescent="0.15">
      <c r="A118" s="309" t="s">
        <v>50</v>
      </c>
      <c r="B118" s="311"/>
      <c r="C118" s="108">
        <f>SUM(C109:C117)</f>
        <v>100</v>
      </c>
      <c r="D118" s="108">
        <f t="shared" ref="D118:E118" si="7">SUM(D109:D117)</f>
        <v>9</v>
      </c>
      <c r="E118" s="108">
        <f t="shared" si="7"/>
        <v>0</v>
      </c>
      <c r="F118" s="108">
        <f>SUM(C118:E118)</f>
        <v>109</v>
      </c>
      <c r="G118" s="77"/>
      <c r="H118" s="309" t="s">
        <v>50</v>
      </c>
      <c r="I118" s="311"/>
      <c r="J118" s="108">
        <f t="shared" ref="J118:P118" si="8">SUM(J109:J117)</f>
        <v>8</v>
      </c>
      <c r="K118" s="108">
        <f t="shared" si="8"/>
        <v>48</v>
      </c>
      <c r="L118" s="108">
        <f t="shared" si="8"/>
        <v>3</v>
      </c>
      <c r="M118" s="108">
        <f t="shared" si="8"/>
        <v>1</v>
      </c>
      <c r="N118" s="108">
        <f t="shared" si="8"/>
        <v>15</v>
      </c>
      <c r="O118" s="108">
        <f t="shared" si="8"/>
        <v>56</v>
      </c>
      <c r="P118" s="108">
        <f t="shared" si="8"/>
        <v>0</v>
      </c>
      <c r="Q118" s="108">
        <f t="shared" si="5"/>
        <v>131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21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21</v>
      </c>
      <c r="I128" s="114">
        <f>COUNTIFS(ローデータ!$B$12:$B$1011,1,ローデータ!$K$12:$K$1011,$F$21,ローデータ!$S$12:$S$1011,$I$124,ローデータ!$H$12:$H$1011,A128)</f>
        <v>21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21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12</v>
      </c>
      <c r="D129" s="111">
        <f>COUNTIFS(ローデータ!$B$12:$B$1011,1,ローデータ!$K$12:$K$1011,$F$21,ローデータ!$L$12:$L$1011,$D$124,ローデータ!$H$12:$H$1011,A129)</f>
        <v>1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13</v>
      </c>
      <c r="I129" s="114">
        <f>COUNTIFS(ローデータ!$B$12:$B$1011,1,ローデータ!$K$12:$K$1011,$F$21,ローデータ!$S$12:$S$1011,$I$124,ローデータ!$H$12:$H$1011,A129)</f>
        <v>12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6</v>
      </c>
      <c r="D130" s="111">
        <f>COUNTIFS(ローデータ!$B$12:$B$1011,1,ローデータ!$K$12:$K$1011,$F$21,ローデータ!$L$12:$L$1011,$D$124,ローデータ!$H$12:$H$1011,A130)</f>
        <v>1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7</v>
      </c>
      <c r="I130" s="114">
        <f>COUNTIFS(ローデータ!$B$12:$B$1011,1,ローデータ!$K$12:$K$1011,$F$21,ローデータ!$S$12:$S$1011,$I$124,ローデータ!$H$12:$H$1011,A130)</f>
        <v>5</v>
      </c>
      <c r="J130" s="111">
        <f>COUNTIFS(ローデータ!$B$12:$B$1011,1,ローデータ!$K$12:$K$1011,$F$21,ローデータ!$S$12:$S$1011,$J$124,ローデータ!$H$12:$H$1011,A130)</f>
        <v>1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6</v>
      </c>
      <c r="I131" s="114">
        <f>COUNTIFS(ローデータ!$B$12:$B$1011,1,ローデータ!$K$12:$K$1011,$F$21,ローデータ!$S$12:$S$1011,$I$124,ローデータ!$H$12:$H$1011,A131)</f>
        <v>6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3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3</v>
      </c>
      <c r="I134" s="114">
        <f>COUNTIFS(ローデータ!$B$12:$B$1011,1,ローデータ!$K$12:$K$1011,$F$21,ローデータ!$S$12:$S$1011,$I$124,ローデータ!$H$12:$H$1011,A134)</f>
        <v>3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3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48</v>
      </c>
      <c r="D136" s="108">
        <f t="shared" ref="D136:G136" si="11">SUM(D127:D135)</f>
        <v>3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51</v>
      </c>
      <c r="I136" s="110">
        <f>SUM(I127:I135)</f>
        <v>48</v>
      </c>
      <c r="J136" s="108">
        <f>SUM(J127:J135)</f>
        <v>2</v>
      </c>
      <c r="K136" s="108">
        <f>SUM(K127:K135)</f>
        <v>0</v>
      </c>
      <c r="L136" s="108">
        <f t="shared" si="9"/>
        <v>50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19</v>
      </c>
      <c r="E144" s="90">
        <f>SUMIFS(ローデータ!$O$12:$O$1011,ローデータ!$B$12:$B$1011,1,ローデータ!$K$12:$K$1011,$F$21,ローデータ!$H$12:$H$1011,A144)</f>
        <v>4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23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18</v>
      </c>
      <c r="K144" s="90">
        <f>SUMIFS(ローデータ!$V$12:$V$1011,ローデータ!$B$12:$B$1011,1,ローデータ!$K$12:$K$1011,$F$21,ローデータ!$H$12:$H$1011,A144)</f>
        <v>3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7</v>
      </c>
      <c r="N144" s="90">
        <f>SUMIFS(ローデータ!$Y$12:$Y$1011,ローデータ!$B$12:$B$1011,1,ローデータ!$K$12:$K$1011,$F$21,ローデータ!$H$12:$H$1011,A144)</f>
        <v>1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29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9</v>
      </c>
      <c r="E145" s="90">
        <f>SUMIFS(ローデータ!$O$12:$O$1011,ローデータ!$B$12:$B$1011,1,ローデータ!$K$12:$K$1011,$F$21,ローデータ!$H$12:$H$1011,A145)</f>
        <v>8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17</v>
      </c>
      <c r="I145" s="93">
        <f>SUMIFS(ローデータ!$T$12:$T$1011,ローデータ!$B$12:$B$1011,1,ローデータ!$K$12:$K$1011,$F$21,ローデータ!$H$12:$H$1011,A145)</f>
        <v>0</v>
      </c>
      <c r="J145" s="90">
        <f>SUMIFS(ローデータ!$U$12:$U$1011,ローデータ!$B$12:$B$1011,1,ローデータ!$K$12:$K$1011,$F$21,ローデータ!$H$12:$H$1011,A145)</f>
        <v>7</v>
      </c>
      <c r="K145" s="90">
        <f>SUMIFS(ローデータ!$V$12:$V$1011,ローデータ!$B$12:$B$1011,1,ローデータ!$K$12:$K$1011,$F$21,ローデータ!$H$12:$H$1011,A145)</f>
        <v>8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5</v>
      </c>
      <c r="N145" s="90">
        <f>SUMIFS(ローデータ!$Y$12:$Y$1011,ローデータ!$B$12:$B$1011,1,ローデータ!$K$12:$K$1011,$F$21,ローデータ!$H$12:$H$1011,A145)</f>
        <v>4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24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4</v>
      </c>
      <c r="E146" s="90">
        <f>SUMIFS(ローデータ!$O$12:$O$1011,ローデータ!$B$12:$B$1011,1,ローデータ!$K$12:$K$1011,$F$21,ローデータ!$H$12:$H$1011,A146)</f>
        <v>3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7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2</v>
      </c>
      <c r="K146" s="90">
        <f>SUMIFS(ローデータ!$V$12:$V$1011,ローデータ!$B$12:$B$1011,1,ローデータ!$K$12:$K$1011,$F$21,ローデータ!$H$12:$H$1011,A146)</f>
        <v>3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0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1</v>
      </c>
      <c r="P146" s="56">
        <f t="shared" si="13"/>
        <v>8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3</v>
      </c>
      <c r="E147" s="90">
        <f>SUMIFS(ローデータ!$O$12:$O$1011,ローデータ!$B$12:$B$1011,1,ローデータ!$K$12:$K$1011,$F$21,ローデータ!$H$12:$H$1011,A147)</f>
        <v>3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6</v>
      </c>
      <c r="I147" s="93">
        <f>SUMIFS(ローデータ!$T$12:$T$1011,ローデータ!$B$12:$B$1011,1,ローデータ!$K$12:$K$1011,$F$21,ローデータ!$H$12:$H$1011,A147)</f>
        <v>1</v>
      </c>
      <c r="J147" s="90">
        <f>SUMIFS(ローデータ!$U$12:$U$1011,ローデータ!$B$12:$B$1011,1,ローデータ!$K$12:$K$1011,$F$21,ローデータ!$H$12:$H$1011,A147)</f>
        <v>2</v>
      </c>
      <c r="K147" s="90">
        <f>SUMIFS(ローデータ!$V$12:$V$1011,ローデータ!$B$12:$B$1011,1,ローデータ!$K$12:$K$1011,$F$21,ローデータ!$H$12:$H$1011,A147)</f>
        <v>4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2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1</v>
      </c>
      <c r="D150" s="90">
        <f>SUMIFS(ローデータ!$N$12:$N$1011,ローデータ!$B$12:$B$1011,1,ローデータ!$K$12:$K$1011,$F$21,ローデータ!$H$12:$H$1011,A150)</f>
        <v>2</v>
      </c>
      <c r="E150" s="90">
        <f>SUMIFS(ローデータ!$O$12:$O$1011,ローデータ!$B$12:$B$1011,1,ローデータ!$K$12:$K$1011,$F$21,ローデータ!$H$12:$H$1011,A150)</f>
        <v>2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5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1</v>
      </c>
      <c r="K150" s="90">
        <f>SUMIFS(ローデータ!$V$12:$V$1011,ローデータ!$B$12:$B$1011,1,ローデータ!$K$12:$K$1011,$F$21,ローデータ!$H$12:$H$1011,A150)</f>
        <v>2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1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4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1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1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37</v>
      </c>
      <c r="E152" s="56">
        <f>SUM(E143:E151)</f>
        <v>21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59</v>
      </c>
      <c r="I152" s="56">
        <f t="shared" ref="I152:O152" si="15">SUM(I143:I151)</f>
        <v>2</v>
      </c>
      <c r="J152" s="56">
        <f t="shared" si="15"/>
        <v>30</v>
      </c>
      <c r="K152" s="56">
        <f t="shared" si="15"/>
        <v>21</v>
      </c>
      <c r="L152" s="56">
        <f t="shared" si="15"/>
        <v>0</v>
      </c>
      <c r="M152" s="56">
        <f t="shared" si="15"/>
        <v>15</v>
      </c>
      <c r="N152" s="56">
        <f t="shared" si="15"/>
        <v>6</v>
      </c>
      <c r="O152" s="56">
        <f t="shared" si="15"/>
        <v>1</v>
      </c>
      <c r="P152" s="56">
        <f t="shared" si="13"/>
        <v>75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213</v>
      </c>
      <c r="G159" s="210"/>
      <c r="H159" s="208">
        <f>COUNTIFS(ローデータ!$B$12:$B$1011,1,ローデータ!$I$12:$I$1011,$C$14,ローデータ!$K$12:$K$1011,H157)</f>
        <v>109</v>
      </c>
      <c r="I159" s="210"/>
      <c r="J159" s="208">
        <f>COUNTIFS(ローデータ!$B$12:$B$1011,1,ローデータ!$I$12:$I$1011,$C$14,ローデータ!$K$12:$K$1011,J157)</f>
        <v>51</v>
      </c>
      <c r="K159" s="209"/>
      <c r="L159" s="210"/>
      <c r="M159" s="56">
        <f t="shared" ref="M159:M171" si="16">SUM(F159:L159)</f>
        <v>373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0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213</v>
      </c>
      <c r="G171" s="210"/>
      <c r="H171" s="208">
        <f>SUM(H159:I170)</f>
        <v>109</v>
      </c>
      <c r="I171" s="210"/>
      <c r="J171" s="208">
        <f>SUM(J159:L170)</f>
        <v>51</v>
      </c>
      <c r="K171" s="209"/>
      <c r="L171" s="210"/>
      <c r="M171" s="56">
        <f t="shared" si="16"/>
        <v>373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184</v>
      </c>
      <c r="G179" s="56">
        <f>COUNTIFS(ローデータ!$B$12:$B$1011,1,ローデータ!$I$12:$I$1011,$C$14,ローデータ!$K$12:$K$1011,$B$21,ローデータ!$L$12:$L$1011,G176)</f>
        <v>27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6">
        <f t="shared" ref="K179:K191" si="17">SUM(F179:J179)</f>
        <v>213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184</v>
      </c>
      <c r="G191" s="56">
        <f>SUM(G179:G190)</f>
        <v>27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213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46</v>
      </c>
      <c r="G198" s="89">
        <f>SUMIFS(ローデータ!N12:N1011,ローデータ!$B$12:$B$1011,1,ローデータ!$I$12:$I$1011,$C$14,ローデータ!$K$12:$K$1011,$B$21)</f>
        <v>111</v>
      </c>
      <c r="H198" s="89">
        <f>SUMIFS(ローデータ!O12:O1011,ローデータ!$B$12:$B$1011,1,ローデータ!$I$12:$I$1011,$C$14,ローデータ!$K$12:$K$1011,$B$21)</f>
        <v>62</v>
      </c>
      <c r="I198" s="89">
        <f>SUMIFS(ローデータ!P12:P1011,ローデータ!$B$12:$B$1011,1,ローデータ!$I$12:$I$1011,$C$14,ローデータ!$K$12:$K$1011,$B$21)</f>
        <v>35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254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46</v>
      </c>
      <c r="G210" s="94">
        <f t="shared" ref="G210:I210" si="19">SUM(G198:G209)</f>
        <v>111</v>
      </c>
      <c r="H210" s="94">
        <f>SUM(H198:H209)</f>
        <v>62</v>
      </c>
      <c r="I210" s="94">
        <f t="shared" si="19"/>
        <v>35</v>
      </c>
      <c r="J210" s="94">
        <f>SUM(J198:J209)</f>
        <v>0</v>
      </c>
      <c r="K210" s="118">
        <f t="shared" si="18"/>
        <v>254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100</v>
      </c>
      <c r="G216" s="56">
        <f>COUNTIFS(ローデータ!$B$12:$B$1011,1,ローデータ!$I$12:$I$1011,$C$14,ローデータ!$K$12:$K$1011,$D$21,ローデータ!$S$12:$S$1011,G214)</f>
        <v>9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109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100</v>
      </c>
      <c r="G228" s="56">
        <f>SUM(G216:G227)</f>
        <v>9</v>
      </c>
      <c r="H228" s="56">
        <f>SUM(H216:H227)</f>
        <v>0</v>
      </c>
      <c r="I228" s="56">
        <f t="shared" si="20"/>
        <v>109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8</v>
      </c>
      <c r="G234" s="89">
        <f>SUMIFS(ローデータ!U12:U1011,ローデータ!$B$12:$B$1011,1,ローデータ!$I$12:$I$1011,$C$14,ローデータ!$K$12:$K$1011,$D$21)</f>
        <v>48</v>
      </c>
      <c r="H234" s="89">
        <f>SUMIFS(ローデータ!V12:V1011,ローデータ!$B$12:$B$1011,1,ローデータ!$I$12:$I$1011,$C$14,ローデータ!$K$12:$K$1011,$D$21)</f>
        <v>3</v>
      </c>
      <c r="I234" s="89">
        <f>SUMIFS(ローデータ!W12:W1011,ローデータ!$B$12:$B$1011,1,ローデータ!$I$12:$I$1011,$C$14,ローデータ!$K$12:$K$1011,$D$21)</f>
        <v>1</v>
      </c>
      <c r="J234" s="89">
        <f>SUMIFS(ローデータ!X12:X1011,ローデータ!$B$12:$B$1011,1,ローデータ!$I$12:$I$1011,$C$14,ローデータ!$K$12:$K$1011,$D$21)</f>
        <v>15</v>
      </c>
      <c r="K234" s="89">
        <f>SUMIFS(ローデータ!Y12:Y1011,ローデータ!$B$12:$B$1011,1,ローデータ!$I$12:$I$1011,$C$14,ローデータ!$K$12:$K$1011,$D$21)</f>
        <v>56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131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8</v>
      </c>
      <c r="G246" s="94">
        <f t="shared" ref="G246:L246" si="22">SUM(G234:G245)</f>
        <v>48</v>
      </c>
      <c r="H246" s="94">
        <f t="shared" si="22"/>
        <v>3</v>
      </c>
      <c r="I246" s="94">
        <f>SUM(I234:I245)</f>
        <v>1</v>
      </c>
      <c r="J246" s="94">
        <f t="shared" si="22"/>
        <v>15</v>
      </c>
      <c r="K246" s="94">
        <f>SUM(K234:K245)</f>
        <v>56</v>
      </c>
      <c r="L246" s="94">
        <f t="shared" si="22"/>
        <v>0</v>
      </c>
      <c r="M246" s="56">
        <f t="shared" si="21"/>
        <v>131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48</v>
      </c>
      <c r="G254" s="56">
        <f>COUNTIFS(ローデータ!$B$12:$B$1011,1,ローデータ!$I$12:$I$1011,$C$14,ローデータ!$K$12:$K$1011,$F$21,ローデータ!$L$12:$L$1011,G251)</f>
        <v>3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51</v>
      </c>
      <c r="L254" s="56">
        <f>COUNTIFS(ローデータ!$B$12:$B$1011,1,ローデータ!$I$12:$I$1011,$C$14,ローデータ!$K$12:$K$1011,$F$21,ローデータ!$S$12:$S$1011,L251)</f>
        <v>48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50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48</v>
      </c>
      <c r="G266" s="56">
        <f t="shared" ref="G266" si="25">SUM(G254:G265)</f>
        <v>3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51</v>
      </c>
      <c r="L266" s="94">
        <f>SUM(L254:L265)</f>
        <v>48</v>
      </c>
      <c r="M266" s="94">
        <f>SUM(M254:M265)</f>
        <v>2</v>
      </c>
      <c r="N266" s="94">
        <f>SUM(N254:N265)</f>
        <v>0</v>
      </c>
      <c r="O266" s="56">
        <f>SUM(L266:N266)</f>
        <v>50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8</v>
      </c>
      <c r="G272" s="89">
        <f>SUMIFS(ローデータ!N86:N1085,ローデータ!$B$12:$B$1011,1,ローデータ!$I$12:$I$1011,$C$14,ローデータ!$K$12:$K$1011,$F$21)</f>
        <v>20</v>
      </c>
      <c r="H272" s="89">
        <f>SUMIFS(ローデータ!O86:O1085,ローデータ!$B$12:$B$1011,1,ローデータ!$I$12:$I$1011,$C$14,ローデータ!$K$12:$K$1011,$F$21)</f>
        <v>8</v>
      </c>
      <c r="I272" s="89">
        <f>SUMIFS(ローデータ!P86:P1085,ローデータ!$B$12:$B$1011,1,ローデータ!$I$12:$I$1011,$C$14,ローデータ!$K$12:$K$1011,$F$21)</f>
        <v>4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40</v>
      </c>
      <c r="L272" s="94">
        <f>SUMIFS(ローデータ!$T$12:$T$1011,ローデータ!$B$12:$B$1011,1,ローデータ!$I$12:$I$1011,$C$14,ローデータ!$K$12:$K$1011,$F$21)</f>
        <v>2</v>
      </c>
      <c r="M272" s="94">
        <f>SUMIFS(ローデータ!$U$12:$U$1011,ローデータ!$B$12:$B$1011,1,ローデータ!$I$12:$I$1011,$C$14,ローデータ!$K$12:$K$1011,$F$21)</f>
        <v>30</v>
      </c>
      <c r="N272" s="94">
        <f>SUMIFS(ローデータ!$V$12:$V$1011,ローデータ!$B$12:$B$1011,1,ローデータ!$I$12:$I$1011,$C$14,ローデータ!$K$12:$K$1011,$F$21)</f>
        <v>21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15</v>
      </c>
      <c r="Q272" s="94">
        <f>SUMIFS(ローデータ!$Y$12:$Y$1011,ローデータ!$B$12:$B$1011,1,ローデータ!$I$12:$I$1011,$C$14,ローデータ!$K$12:$K$1011,$F$21)</f>
        <v>6</v>
      </c>
      <c r="R272" s="94">
        <f>SUMIFS(ローデータ!$Z$12:$Z$1011,ローデータ!$B$12:$B$1011,1,ローデータ!$I$12:$I$1011,$C$14,ローデータ!$K$12:$K$1011,$F$21)</f>
        <v>1</v>
      </c>
      <c r="S272" s="56">
        <f>SUM(L272:R272)</f>
        <v>75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8</v>
      </c>
      <c r="G284" s="56">
        <f t="shared" ref="G284:J284" si="28">SUM(G272:G283)</f>
        <v>20</v>
      </c>
      <c r="H284" s="56">
        <f t="shared" si="28"/>
        <v>8</v>
      </c>
      <c r="I284" s="56">
        <f t="shared" si="28"/>
        <v>4</v>
      </c>
      <c r="J284" s="56">
        <f t="shared" si="28"/>
        <v>0</v>
      </c>
      <c r="K284" s="95">
        <f t="shared" si="26"/>
        <v>40</v>
      </c>
      <c r="L284" s="94">
        <f>SUM(L272:L283)</f>
        <v>2</v>
      </c>
      <c r="M284" s="94">
        <f t="shared" ref="M284:R284" si="29">SUM(M272:M283)</f>
        <v>30</v>
      </c>
      <c r="N284" s="94">
        <f t="shared" si="29"/>
        <v>21</v>
      </c>
      <c r="O284" s="94">
        <f t="shared" si="29"/>
        <v>0</v>
      </c>
      <c r="P284" s="94">
        <f t="shared" si="29"/>
        <v>15</v>
      </c>
      <c r="Q284" s="94">
        <f t="shared" si="29"/>
        <v>6</v>
      </c>
      <c r="R284" s="94">
        <f t="shared" si="29"/>
        <v>1</v>
      </c>
      <c r="S284" s="56">
        <f t="shared" si="27"/>
        <v>75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9</v>
      </c>
      <c r="H4" s="140" t="s">
        <v>53</v>
      </c>
      <c r="K4" s="305">
        <f>COUNTIFS(ローデータ!B12:B1011,1,ローデータ!G12:G1011,$G$4)</f>
        <v>55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55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55</v>
      </c>
      <c r="D16" s="56">
        <f>SUM(B16:C16)</f>
        <v>55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32</v>
      </c>
      <c r="C23" s="210"/>
      <c r="D23" s="208">
        <f>COUNTIFS(ローデータ!$B$12:$B$1011,1,ローデータ!$G$12:$G$1011,$G$4,ローデータ!$K$12:$K$1011,D21)</f>
        <v>18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6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55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7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6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8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3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6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4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32</v>
      </c>
      <c r="D84" s="403"/>
      <c r="E84" s="402">
        <f>SUM(E75:F83)</f>
        <v>18</v>
      </c>
      <c r="F84" s="403"/>
      <c r="G84" s="404">
        <f>SUM(G75:I83)</f>
        <v>5</v>
      </c>
      <c r="H84" s="404"/>
      <c r="I84" s="402"/>
      <c r="J84" s="105">
        <f t="shared" si="2"/>
        <v>55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3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16</v>
      </c>
      <c r="N101" s="102">
        <f>SUM(N92:N100)</f>
        <v>10</v>
      </c>
      <c r="O101" s="102">
        <f>SUM(O92:O100)</f>
        <v>3</v>
      </c>
      <c r="P101" s="102">
        <f>SUM(P92:P100)</f>
        <v>0</v>
      </c>
      <c r="Q101" s="102">
        <f t="shared" si="3"/>
        <v>36</v>
      </c>
    </row>
    <row r="102" spans="1:17" ht="14.1" customHeight="1" x14ac:dyDescent="0.15">
      <c r="A102" s="133" t="s">
        <v>50</v>
      </c>
      <c r="B102" s="134"/>
      <c r="C102" s="56">
        <f>SUM(C93:C101)</f>
        <v>29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1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3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3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2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3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15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18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6</v>
      </c>
      <c r="L118" s="108">
        <f t="shared" si="8"/>
        <v>1</v>
      </c>
      <c r="M118" s="108">
        <f t="shared" si="8"/>
        <v>0</v>
      </c>
      <c r="N118" s="108">
        <f t="shared" si="8"/>
        <v>2</v>
      </c>
      <c r="O118" s="108">
        <f t="shared" si="8"/>
        <v>11</v>
      </c>
      <c r="P118" s="108">
        <f t="shared" si="8"/>
        <v>0</v>
      </c>
      <c r="Q118" s="108">
        <f t="shared" si="5"/>
        <v>20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32</v>
      </c>
      <c r="G159" s="210"/>
      <c r="H159" s="208">
        <f>COUNTIFS(ローデータ!$B$12:$B$1011,1,ローデータ!$G$12:$G$1011,$G$4,ローデータ!$I$12:$I$1011,$C$14,ローデータ!$K$12:$K$1011,H157)</f>
        <v>18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55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32</v>
      </c>
      <c r="G171" s="210"/>
      <c r="H171" s="208">
        <f>SUM(H159:I170)</f>
        <v>18</v>
      </c>
      <c r="I171" s="210"/>
      <c r="J171" s="208">
        <f>SUM(J159:L170)</f>
        <v>5</v>
      </c>
      <c r="K171" s="209"/>
      <c r="L171" s="210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32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29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36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7</v>
      </c>
      <c r="G210" s="94">
        <f t="shared" ref="G210:I210" si="19">SUM(G198:G209)</f>
        <v>16</v>
      </c>
      <c r="H210" s="94">
        <f>SUM(H198:H209)</f>
        <v>10</v>
      </c>
      <c r="I210" s="94">
        <f t="shared" si="19"/>
        <v>3</v>
      </c>
      <c r="J210" s="94">
        <f>SUM(J198:J209)</f>
        <v>0</v>
      </c>
      <c r="K210" s="118">
        <f t="shared" si="18"/>
        <v>36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15</v>
      </c>
      <c r="G228" s="56">
        <f>SUM(G216:G227)</f>
        <v>3</v>
      </c>
      <c r="H228" s="56">
        <f>SUM(H216:H227)</f>
        <v>0</v>
      </c>
      <c r="I228" s="56">
        <f t="shared" si="20"/>
        <v>18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6</v>
      </c>
      <c r="H246" s="94">
        <f t="shared" si="22"/>
        <v>1</v>
      </c>
      <c r="I246" s="94">
        <f>SUM(I234:I245)</f>
        <v>0</v>
      </c>
      <c r="J246" s="94">
        <f t="shared" si="22"/>
        <v>2</v>
      </c>
      <c r="K246" s="94">
        <f>SUM(K234:K245)</f>
        <v>11</v>
      </c>
      <c r="L246" s="94">
        <f t="shared" si="22"/>
        <v>0</v>
      </c>
      <c r="M246" s="56">
        <f t="shared" si="21"/>
        <v>20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10</v>
      </c>
      <c r="H4" s="140" t="s">
        <v>53</v>
      </c>
      <c r="K4" s="305">
        <f>COUNTIFS(ローデータ!B12:B1011,1,ローデータ!G12:G1011,$G$4)</f>
        <v>39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25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9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3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1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11</v>
      </c>
      <c r="F84" s="403"/>
      <c r="G84" s="404">
        <f>SUM(G75:I83)</f>
        <v>3</v>
      </c>
      <c r="H84" s="404"/>
      <c r="I84" s="402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3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11</v>
      </c>
      <c r="N101" s="102">
        <f>SUM(N92:N100)</f>
        <v>11</v>
      </c>
      <c r="O101" s="102">
        <f>SUM(O92:O100)</f>
        <v>4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3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3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6</v>
      </c>
      <c r="L118" s="108">
        <f t="shared" si="8"/>
        <v>0</v>
      </c>
      <c r="M118" s="108">
        <f t="shared" si="8"/>
        <v>1</v>
      </c>
      <c r="N118" s="108">
        <f t="shared" si="8"/>
        <v>2</v>
      </c>
      <c r="O118" s="108">
        <f t="shared" si="8"/>
        <v>5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1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1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1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25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39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25</v>
      </c>
      <c r="G171" s="210"/>
      <c r="H171" s="208">
        <f>SUM(H159:I170)</f>
        <v>11</v>
      </c>
      <c r="I171" s="210"/>
      <c r="J171" s="208">
        <f>SUM(J159:L170)</f>
        <v>3</v>
      </c>
      <c r="K171" s="209"/>
      <c r="L171" s="210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3</v>
      </c>
      <c r="G210" s="94">
        <f t="shared" ref="G210:I210" si="19">SUM(G198:G209)</f>
        <v>11</v>
      </c>
      <c r="H210" s="94">
        <f>SUM(H198:H209)</f>
        <v>11</v>
      </c>
      <c r="I210" s="94">
        <f t="shared" si="19"/>
        <v>4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1</v>
      </c>
      <c r="J246" s="94">
        <f t="shared" si="22"/>
        <v>2</v>
      </c>
      <c r="K246" s="94">
        <f>SUM(K234:K245)</f>
        <v>5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11</v>
      </c>
      <c r="H4" s="140" t="s">
        <v>53</v>
      </c>
      <c r="K4" s="305">
        <f>COUNTIFS(ローデータ!B12:B1011,1,ローデータ!G12:G1011,$G$4)</f>
        <v>45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1</v>
      </c>
      <c r="K10" s="56">
        <f>SUM(B10:J10)</f>
        <v>45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45</v>
      </c>
      <c r="D16" s="56">
        <f>SUM(B16:C16)</f>
        <v>45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13</v>
      </c>
      <c r="E23" s="210"/>
      <c r="F23" s="208">
        <f>COUNTIFS(ローデータ!$B$12:$B$1011,1,ローデータ!$G$12:$G$1011,$G$4,ローデータ!$K$12:$K$1011,F21)</f>
        <v>8</v>
      </c>
      <c r="G23" s="209"/>
      <c r="H23" s="210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7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1</v>
      </c>
      <c r="O50" s="94">
        <f>SUM(H50:N50)</f>
        <v>19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4</v>
      </c>
      <c r="H76" s="209"/>
      <c r="I76" s="209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3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13</v>
      </c>
      <c r="F84" s="403"/>
      <c r="G84" s="404">
        <f>SUM(G75:I83)</f>
        <v>8</v>
      </c>
      <c r="H84" s="404"/>
      <c r="I84" s="402"/>
      <c r="J84" s="105">
        <f t="shared" si="2"/>
        <v>45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14</v>
      </c>
      <c r="N101" s="102">
        <f>SUM(N92:N100)</f>
        <v>6</v>
      </c>
      <c r="O101" s="102">
        <f>SUM(O92:O100)</f>
        <v>4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4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3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3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3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13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11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2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1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7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3</v>
      </c>
      <c r="L152" s="56">
        <f t="shared" si="15"/>
        <v>0</v>
      </c>
      <c r="M152" s="56">
        <f t="shared" si="15"/>
        <v>7</v>
      </c>
      <c r="N152" s="56">
        <f t="shared" si="15"/>
        <v>2</v>
      </c>
      <c r="O152" s="56">
        <f t="shared" si="15"/>
        <v>1</v>
      </c>
      <c r="P152" s="56">
        <f t="shared" si="13"/>
        <v>19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13</v>
      </c>
      <c r="I159" s="210"/>
      <c r="J159" s="208">
        <f>COUNTIFS(ローデータ!$B$12:$B$1011,1,ローデータ!$G$12:$G$1011,$G$4,ローデータ!$I$12:$I$1011,$C$14,ローデータ!$K$12:$K$1011,J157)</f>
        <v>8</v>
      </c>
      <c r="K159" s="209"/>
      <c r="L159" s="210"/>
      <c r="M159" s="56">
        <f t="shared" ref="M159:M171" si="16">SUM(F159:L159)</f>
        <v>45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13</v>
      </c>
      <c r="I171" s="210"/>
      <c r="J171" s="208">
        <f>SUM(J159:L170)</f>
        <v>8</v>
      </c>
      <c r="K171" s="209"/>
      <c r="L171" s="210"/>
      <c r="M171" s="56">
        <f t="shared" si="16"/>
        <v>45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19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3</v>
      </c>
      <c r="G210" s="94">
        <f t="shared" ref="G210:I210" si="19">SUM(G198:G209)</f>
        <v>14</v>
      </c>
      <c r="H210" s="94">
        <f>SUM(H198:H209)</f>
        <v>6</v>
      </c>
      <c r="I210" s="94">
        <f t="shared" si="19"/>
        <v>4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11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7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19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7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3</v>
      </c>
      <c r="O284" s="94">
        <f t="shared" si="29"/>
        <v>0</v>
      </c>
      <c r="P284" s="94">
        <f t="shared" si="29"/>
        <v>7</v>
      </c>
      <c r="Q284" s="94">
        <f t="shared" si="29"/>
        <v>2</v>
      </c>
      <c r="R284" s="94">
        <f t="shared" si="29"/>
        <v>1</v>
      </c>
      <c r="S284" s="56">
        <f t="shared" si="27"/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12</v>
      </c>
      <c r="H4" s="140" t="s">
        <v>53</v>
      </c>
      <c r="K4" s="305">
        <f>COUNTIFS(ローデータ!B12:B1011,1,ローデータ!G12:G1011,$G$4)</f>
        <v>43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20</v>
      </c>
      <c r="C23" s="210"/>
      <c r="D23" s="208">
        <f>COUNTIFS(ローデータ!$B$12:$B$1011,1,ローデータ!$G$12:$G$1011,$G$4,ローデータ!$K$12:$K$1011,D21)</f>
        <v>16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16</v>
      </c>
      <c r="F84" s="403"/>
      <c r="G84" s="404">
        <f>SUM(G75:I83)</f>
        <v>7</v>
      </c>
      <c r="H84" s="404"/>
      <c r="I84" s="402"/>
      <c r="J84" s="105">
        <f t="shared" si="2"/>
        <v>43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8</v>
      </c>
      <c r="N101" s="102">
        <f>SUM(N92:N100)</f>
        <v>8</v>
      </c>
      <c r="O101" s="102">
        <f>SUM(O92:O100)</f>
        <v>4</v>
      </c>
      <c r="P101" s="102">
        <f>SUM(P92:P100)</f>
        <v>0</v>
      </c>
      <c r="Q101" s="102">
        <f t="shared" si="3"/>
        <v>22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2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14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16</v>
      </c>
      <c r="G118" s="77"/>
      <c r="H118" s="309" t="s">
        <v>50</v>
      </c>
      <c r="I118" s="311"/>
      <c r="J118" s="108">
        <f t="shared" ref="J118:P118" si="8">SUM(J109:J117)</f>
        <v>3</v>
      </c>
      <c r="K118" s="108">
        <f t="shared" si="8"/>
        <v>4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8</v>
      </c>
      <c r="P118" s="108">
        <f t="shared" si="8"/>
        <v>0</v>
      </c>
      <c r="Q118" s="108">
        <f t="shared" si="5"/>
        <v>19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4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20</v>
      </c>
      <c r="G159" s="210"/>
      <c r="H159" s="208">
        <f>COUNTIFS(ローデータ!$B$12:$B$1011,1,ローデータ!$G$12:$G$1011,$G$4,ローデータ!$I$12:$I$1011,$C$14,ローデータ!$K$12:$K$1011,H157)</f>
        <v>16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43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20</v>
      </c>
      <c r="G171" s="210"/>
      <c r="H171" s="208">
        <f>SUM(H159:I170)</f>
        <v>16</v>
      </c>
      <c r="I171" s="210"/>
      <c r="J171" s="208">
        <f>SUM(J159:L170)</f>
        <v>7</v>
      </c>
      <c r="K171" s="209"/>
      <c r="L171" s="210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17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2</v>
      </c>
      <c r="G210" s="94">
        <f t="shared" ref="G210:I210" si="19">SUM(G198:G209)</f>
        <v>8</v>
      </c>
      <c r="H210" s="94">
        <f>SUM(H198:H209)</f>
        <v>8</v>
      </c>
      <c r="I210" s="94">
        <f t="shared" si="19"/>
        <v>4</v>
      </c>
      <c r="J210" s="94">
        <f>SUM(J198:J209)</f>
        <v>0</v>
      </c>
      <c r="K210" s="118">
        <f t="shared" si="18"/>
        <v>22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14</v>
      </c>
      <c r="G228" s="56">
        <f>SUM(G216:G227)</f>
        <v>2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3</v>
      </c>
      <c r="G246" s="94">
        <f t="shared" ref="G246:L246" si="22">SUM(G234:G245)</f>
        <v>4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8</v>
      </c>
      <c r="L246" s="94">
        <f t="shared" si="22"/>
        <v>0</v>
      </c>
      <c r="M246" s="56">
        <f t="shared" si="21"/>
        <v>19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4</v>
      </c>
      <c r="O284" s="94">
        <f t="shared" si="29"/>
        <v>0</v>
      </c>
      <c r="P284" s="94">
        <f t="shared" si="29"/>
        <v>3</v>
      </c>
      <c r="Q284" s="94">
        <f t="shared" si="29"/>
        <v>0</v>
      </c>
      <c r="R284" s="94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13</v>
      </c>
      <c r="H4" s="140" t="s">
        <v>53</v>
      </c>
      <c r="K4" s="305">
        <f>COUNTIFS(ローデータ!B12:B1011,1,ローデータ!G12:G1011,$G$4)</f>
        <v>39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21</v>
      </c>
      <c r="C23" s="210"/>
      <c r="D23" s="208">
        <f>COUNTIFS(ローデータ!$B$12:$B$1011,1,ローデータ!$G$12:$G$1011,$G$4,ローデータ!$K$12:$K$1011,D21)</f>
        <v>12</v>
      </c>
      <c r="E23" s="210"/>
      <c r="F23" s="208">
        <f>COUNTIFS(ローデータ!$B$12:$B$1011,1,ローデータ!$G$12:$G$1011,$G$4,ローデータ!$K$12:$K$1011,F21)</f>
        <v>6</v>
      </c>
      <c r="G23" s="209"/>
      <c r="H23" s="210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4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12</v>
      </c>
      <c r="F84" s="403"/>
      <c r="G84" s="404">
        <f>SUM(G75:I83)</f>
        <v>6</v>
      </c>
      <c r="H84" s="404"/>
      <c r="I84" s="402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3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9</v>
      </c>
      <c r="N101" s="102">
        <f>SUM(N92:N100)</f>
        <v>7</v>
      </c>
      <c r="O101" s="102">
        <f>SUM(O92:O100)</f>
        <v>0</v>
      </c>
      <c r="P101" s="102">
        <f>SUM(P92:P100)</f>
        <v>0</v>
      </c>
      <c r="Q101" s="102">
        <f t="shared" si="3"/>
        <v>24</v>
      </c>
    </row>
    <row r="102" spans="1:17" ht="14.1" customHeight="1" x14ac:dyDescent="0.15">
      <c r="A102" s="133" t="s">
        <v>50</v>
      </c>
      <c r="B102" s="134"/>
      <c r="C102" s="56">
        <f>SUM(C93:C101)</f>
        <v>16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2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12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7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21</v>
      </c>
      <c r="G159" s="210"/>
      <c r="H159" s="208">
        <f>COUNTIFS(ローデータ!$B$12:$B$1011,1,ローデータ!$G$12:$G$1011,$G$4,ローデータ!$I$12:$I$1011,$C$14,ローデータ!$K$12:$K$1011,H157)</f>
        <v>12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39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21</v>
      </c>
      <c r="G171" s="210"/>
      <c r="H171" s="208">
        <f>SUM(H159:I170)</f>
        <v>12</v>
      </c>
      <c r="I171" s="210"/>
      <c r="J171" s="208">
        <f>SUM(J159:L170)</f>
        <v>6</v>
      </c>
      <c r="K171" s="209"/>
      <c r="L171" s="210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16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24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9</v>
      </c>
      <c r="H210" s="94">
        <f>SUM(H198:H209)</f>
        <v>7</v>
      </c>
      <c r="I210" s="94">
        <f t="shared" si="19"/>
        <v>0</v>
      </c>
      <c r="J210" s="94">
        <f>SUM(J198:J209)</f>
        <v>0</v>
      </c>
      <c r="K210" s="118">
        <f t="shared" si="18"/>
        <v>24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12</v>
      </c>
      <c r="G228" s="56">
        <f>SUM(G216:G227)</f>
        <v>0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7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3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14</v>
      </c>
      <c r="H4" s="140" t="s">
        <v>53</v>
      </c>
      <c r="K4" s="305">
        <f>COUNTIFS(ローデータ!B12:B1011,1,ローデータ!G12:G1011,$G$4)</f>
        <v>48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30</v>
      </c>
      <c r="C23" s="210"/>
      <c r="D23" s="208">
        <f>COUNTIFS(ローデータ!$B$12:$B$1011,1,ローデータ!$G$12:$G$1011,$G$4,ローデータ!$K$12:$K$1011,D21)</f>
        <v>13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17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8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7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2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1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30</v>
      </c>
      <c r="D84" s="403"/>
      <c r="E84" s="402">
        <f>SUM(E75:F83)</f>
        <v>13</v>
      </c>
      <c r="F84" s="403"/>
      <c r="G84" s="404">
        <f>SUM(G75:I83)</f>
        <v>5</v>
      </c>
      <c r="H84" s="404"/>
      <c r="I84" s="402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17</v>
      </c>
      <c r="N101" s="102">
        <f>SUM(N92:N100)</f>
        <v>7</v>
      </c>
      <c r="O101" s="102">
        <f>SUM(O92:O100)</f>
        <v>7</v>
      </c>
      <c r="P101" s="102">
        <f>SUM(P92:P100)</f>
        <v>0</v>
      </c>
      <c r="Q101" s="102">
        <f t="shared" si="3"/>
        <v>39</v>
      </c>
    </row>
    <row r="102" spans="1:17" ht="14.1" customHeight="1" x14ac:dyDescent="0.15">
      <c r="A102" s="133" t="s">
        <v>50</v>
      </c>
      <c r="B102" s="134"/>
      <c r="C102" s="56">
        <f>SUM(C93:C101)</f>
        <v>28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1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1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13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5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1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1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30</v>
      </c>
      <c r="G159" s="210"/>
      <c r="H159" s="208">
        <f>COUNTIFS(ローデータ!$B$12:$B$1011,1,ローデータ!$G$12:$G$1011,$G$4,ローデータ!$I$12:$I$1011,$C$14,ローデータ!$K$12:$K$1011,H157)</f>
        <v>13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48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30</v>
      </c>
      <c r="G171" s="210"/>
      <c r="H171" s="208">
        <f>SUM(H159:I170)</f>
        <v>13</v>
      </c>
      <c r="I171" s="210"/>
      <c r="J171" s="208">
        <f>SUM(J159:L170)</f>
        <v>5</v>
      </c>
      <c r="K171" s="209"/>
      <c r="L171" s="210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17</v>
      </c>
      <c r="H210" s="94">
        <f>SUM(H198:H209)</f>
        <v>7</v>
      </c>
      <c r="I210" s="94">
        <f t="shared" si="19"/>
        <v>7</v>
      </c>
      <c r="J210" s="94">
        <f>SUM(J198:J209)</f>
        <v>0</v>
      </c>
      <c r="K210" s="118">
        <f t="shared" si="18"/>
        <v>39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3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5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3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3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15</v>
      </c>
      <c r="H4" s="140" t="s">
        <v>53</v>
      </c>
      <c r="K4" s="305">
        <f>COUNTIFS(ローデータ!B12:B1011,1,ローデータ!G12:G1011,$G$4)</f>
        <v>44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25</v>
      </c>
      <c r="C23" s="210"/>
      <c r="D23" s="208">
        <f>COUNTIFS(ローデータ!$B$12:$B$1011,1,ローデータ!$G$12:$G$1011,$G$4,ローデータ!$K$12:$K$1011,D21)</f>
        <v>9</v>
      </c>
      <c r="E23" s="210"/>
      <c r="F23" s="208">
        <f>COUNTIFS(ローデータ!$B$12:$B$1011,1,ローデータ!$G$12:$G$1011,$G$4,ローデータ!$K$12:$K$1011,F21)</f>
        <v>10</v>
      </c>
      <c r="G23" s="209"/>
      <c r="H23" s="210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10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4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5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1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9</v>
      </c>
      <c r="F84" s="403"/>
      <c r="G84" s="404">
        <f>SUM(G75:I83)</f>
        <v>10</v>
      </c>
      <c r="H84" s="404"/>
      <c r="I84" s="402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5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3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6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10</v>
      </c>
      <c r="M101" s="102">
        <f>SUM(M92:M100)</f>
        <v>14</v>
      </c>
      <c r="N101" s="102">
        <f>SUM(N92:N100)</f>
        <v>6</v>
      </c>
      <c r="O101" s="102">
        <f>SUM(O92:O100)</f>
        <v>2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2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8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</v>
      </c>
      <c r="I136" s="110">
        <f>SUM(I127:I135)</f>
        <v>9</v>
      </c>
      <c r="J136" s="108">
        <f>SUM(J127:J135)</f>
        <v>1</v>
      </c>
      <c r="K136" s="108">
        <f>SUM(K127:K135)</f>
        <v>0</v>
      </c>
      <c r="L136" s="108">
        <f t="shared" si="9"/>
        <v>10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3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3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2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1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3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8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5</v>
      </c>
      <c r="L152" s="56">
        <f t="shared" si="15"/>
        <v>0</v>
      </c>
      <c r="M152" s="56">
        <f t="shared" si="15"/>
        <v>1</v>
      </c>
      <c r="N152" s="56">
        <f t="shared" si="15"/>
        <v>3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25</v>
      </c>
      <c r="G159" s="210"/>
      <c r="H159" s="208">
        <f>COUNTIFS(ローデータ!$B$12:$B$1011,1,ローデータ!$G$12:$G$1011,$G$4,ローデータ!$I$12:$I$1011,$C$14,ローデータ!$K$12:$K$1011,H157)</f>
        <v>9</v>
      </c>
      <c r="I159" s="210"/>
      <c r="J159" s="208">
        <f>COUNTIFS(ローデータ!$B$12:$B$1011,1,ローデータ!$G$12:$G$1011,$G$4,ローデータ!$I$12:$I$1011,$C$14,ローデータ!$K$12:$K$1011,J157)</f>
        <v>10</v>
      </c>
      <c r="K159" s="209"/>
      <c r="L159" s="210"/>
      <c r="M159" s="56">
        <f t="shared" ref="M159:M171" si="16">SUM(F159:L159)</f>
        <v>44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25</v>
      </c>
      <c r="G171" s="210"/>
      <c r="H171" s="208">
        <f>SUM(H159:I170)</f>
        <v>9</v>
      </c>
      <c r="I171" s="210"/>
      <c r="J171" s="208">
        <f>SUM(J159:L170)</f>
        <v>10</v>
      </c>
      <c r="K171" s="209"/>
      <c r="L171" s="210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10</v>
      </c>
      <c r="G210" s="94">
        <f t="shared" ref="G210:I210" si="19">SUM(G198:G209)</f>
        <v>14</v>
      </c>
      <c r="H210" s="94">
        <f>SUM(H198:H209)</f>
        <v>6</v>
      </c>
      <c r="I210" s="94">
        <f t="shared" si="19"/>
        <v>2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2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8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</v>
      </c>
      <c r="L266" s="94">
        <f>SUM(L254:L265)</f>
        <v>9</v>
      </c>
      <c r="M266" s="94">
        <f>SUM(M254:M265)</f>
        <v>1</v>
      </c>
      <c r="N266" s="94">
        <f>SUM(N254:N265)</f>
        <v>0</v>
      </c>
      <c r="O266" s="56">
        <f>SUM(L266:N266)</f>
        <v>10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3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6</v>
      </c>
      <c r="H284" s="56">
        <f t="shared" si="28"/>
        <v>2</v>
      </c>
      <c r="I284" s="56">
        <f t="shared" si="28"/>
        <v>3</v>
      </c>
      <c r="J284" s="56">
        <f t="shared" si="28"/>
        <v>0</v>
      </c>
      <c r="K284" s="95">
        <f t="shared" si="26"/>
        <v>13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5</v>
      </c>
      <c r="O284" s="94">
        <f t="shared" si="29"/>
        <v>0</v>
      </c>
      <c r="P284" s="94">
        <f t="shared" si="29"/>
        <v>1</v>
      </c>
      <c r="Q284" s="94">
        <f t="shared" si="29"/>
        <v>3</v>
      </c>
      <c r="R284" s="94">
        <f t="shared" si="29"/>
        <v>0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16</v>
      </c>
      <c r="H4" s="140" t="s">
        <v>53</v>
      </c>
      <c r="K4" s="305">
        <f>COUNTIFS(ローデータ!B12:B1011,1,ローデータ!G12:G1011,$G$4)</f>
        <v>39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19</v>
      </c>
      <c r="C23" s="210"/>
      <c r="D23" s="208">
        <f>COUNTIFS(ローデータ!$B$12:$B$1011,1,ローデータ!$G$12:$G$1011,$G$4,ローデータ!$K$12:$K$1011,D21)</f>
        <v>16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5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7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1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19</v>
      </c>
      <c r="D84" s="403"/>
      <c r="E84" s="402">
        <f>SUM(E75:F83)</f>
        <v>16</v>
      </c>
      <c r="F84" s="403"/>
      <c r="G84" s="404">
        <f>SUM(G75:I83)</f>
        <v>4</v>
      </c>
      <c r="H84" s="404"/>
      <c r="I84" s="402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11</v>
      </c>
      <c r="N101" s="102">
        <f>SUM(N92:N100)</f>
        <v>3</v>
      </c>
      <c r="O101" s="102">
        <f>SUM(O92:O100)</f>
        <v>7</v>
      </c>
      <c r="P101" s="102">
        <f>SUM(P92:P100)</f>
        <v>0</v>
      </c>
      <c r="Q101" s="102">
        <f t="shared" si="3"/>
        <v>24</v>
      </c>
    </row>
    <row r="102" spans="1:17" ht="14.1" customHeight="1" x14ac:dyDescent="0.15">
      <c r="A102" s="133" t="s">
        <v>50</v>
      </c>
      <c r="B102" s="134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2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2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3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9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15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16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9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7</v>
      </c>
      <c r="P118" s="108">
        <f t="shared" si="8"/>
        <v>0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3</v>
      </c>
      <c r="J136" s="108">
        <f>SUM(J127:J135)</f>
        <v>1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1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19</v>
      </c>
      <c r="G159" s="210"/>
      <c r="H159" s="208">
        <f>COUNTIFS(ローデータ!$B$12:$B$1011,1,ローデータ!$G$12:$G$1011,$G$4,ローデータ!$I$12:$I$1011,$C$14,ローデータ!$K$12:$K$1011,H157)</f>
        <v>16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39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19</v>
      </c>
      <c r="G171" s="210"/>
      <c r="H171" s="208">
        <f>SUM(H159:I170)</f>
        <v>16</v>
      </c>
      <c r="I171" s="210"/>
      <c r="J171" s="208">
        <f>SUM(J159:L170)</f>
        <v>4</v>
      </c>
      <c r="K171" s="209"/>
      <c r="L171" s="210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24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3</v>
      </c>
      <c r="G210" s="94">
        <f t="shared" ref="G210:I210" si="19">SUM(G198:G209)</f>
        <v>11</v>
      </c>
      <c r="H210" s="94">
        <f>SUM(H198:H209)</f>
        <v>3</v>
      </c>
      <c r="I210" s="94">
        <f t="shared" si="19"/>
        <v>7</v>
      </c>
      <c r="J210" s="94">
        <f>SUM(J198:J209)</f>
        <v>0</v>
      </c>
      <c r="K210" s="118">
        <f t="shared" si="18"/>
        <v>24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15</v>
      </c>
      <c r="G228" s="56">
        <f>SUM(G216:G227)</f>
        <v>1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9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7</v>
      </c>
      <c r="L246" s="94">
        <f t="shared" si="22"/>
        <v>0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3</v>
      </c>
      <c r="M266" s="94">
        <f>SUM(M254:M265)</f>
        <v>1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3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17</v>
      </c>
      <c r="H4" s="140" t="s">
        <v>53</v>
      </c>
      <c r="K4" s="305">
        <f>COUNTIFS(ローデータ!B12:B1011,1,ローデータ!G12:G1011,$G$4)</f>
        <v>21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17</v>
      </c>
      <c r="C23" s="210"/>
      <c r="D23" s="208">
        <f>COUNTIFS(ローデータ!$B$12:$B$1011,1,ローデータ!$G$12:$G$1011,$G$4,ローデータ!$K$12:$K$1011,D21)</f>
        <v>1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21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1</v>
      </c>
      <c r="F84" s="403"/>
      <c r="G84" s="404">
        <f>SUM(G75:I83)</f>
        <v>3</v>
      </c>
      <c r="H84" s="404"/>
      <c r="I84" s="402"/>
      <c r="J84" s="105">
        <f t="shared" si="2"/>
        <v>21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11</v>
      </c>
      <c r="N101" s="102">
        <f>SUM(N92:N100)</f>
        <v>4</v>
      </c>
      <c r="O101" s="102">
        <f>SUM(O92:O100)</f>
        <v>4</v>
      </c>
      <c r="P101" s="102">
        <f>SUM(P92:P100)</f>
        <v>0</v>
      </c>
      <c r="Q101" s="102">
        <f t="shared" si="3"/>
        <v>21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17</v>
      </c>
      <c r="G159" s="210"/>
      <c r="H159" s="208">
        <f>COUNTIFS(ローデータ!$B$12:$B$1011,1,ローデータ!$G$12:$G$1011,$G$4,ローデータ!$I$12:$I$1011,$C$14,ローデータ!$K$12:$K$1011,H157)</f>
        <v>1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21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17</v>
      </c>
      <c r="G171" s="210"/>
      <c r="H171" s="208">
        <f>SUM(H159:I170)</f>
        <v>1</v>
      </c>
      <c r="I171" s="210"/>
      <c r="J171" s="208">
        <f>SUM(J159:L170)</f>
        <v>3</v>
      </c>
      <c r="K171" s="209"/>
      <c r="L171" s="210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17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15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2</v>
      </c>
      <c r="G210" s="94">
        <f t="shared" ref="G210:I210" si="19">SUM(G198:G209)</f>
        <v>11</v>
      </c>
      <c r="H210" s="94">
        <f>SUM(H198:H209)</f>
        <v>4</v>
      </c>
      <c r="I210" s="94">
        <f t="shared" si="19"/>
        <v>4</v>
      </c>
      <c r="J210" s="94">
        <f>SUM(J198:J209)</f>
        <v>0</v>
      </c>
      <c r="K210" s="118">
        <f t="shared" si="18"/>
        <v>21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26</v>
      </c>
      <c r="E4" s="120" t="str">
        <f>ローデータ!E4</f>
        <v>木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2020-06-04T01:50:17Z</dcterms:created>
  <dcterms:modified xsi:type="dcterms:W3CDTF">2020-06-04T01:51:37Z</dcterms:modified>
</cp:coreProperties>
</file>