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7" i="8" l="1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8" i="39" s="1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I228" i="61" s="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8" i="51" s="1"/>
  <c r="I220" i="51"/>
  <c r="I224" i="51"/>
  <c r="F246" i="51"/>
  <c r="J246" i="51"/>
  <c r="M246" i="51" s="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46" i="42" s="1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Q118" i="51" s="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M246" i="57" s="1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O68" i="36" s="1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O266" i="36" s="1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Q101" i="39" s="1"/>
  <c r="H93" i="39"/>
  <c r="H95" i="39"/>
  <c r="H97" i="39"/>
  <c r="H99" i="39"/>
  <c r="H101" i="39"/>
  <c r="C118" i="39"/>
  <c r="K118" i="39"/>
  <c r="O118" i="39"/>
  <c r="Q118" i="39" s="1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36" i="42" s="1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71" i="39" s="1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M246" i="54" s="1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Q118" i="45" s="1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Q101" i="57" s="1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28" i="57" s="1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84" i="57" s="1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J84" i="61" s="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L136" i="36"/>
  <c r="P152" i="36"/>
  <c r="H143" i="36"/>
  <c r="P143" i="36"/>
  <c r="G191" i="36"/>
  <c r="K191" i="36" s="1"/>
  <c r="G266" i="36"/>
  <c r="O59" i="36"/>
  <c r="C136" i="36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P152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H136" i="45"/>
  <c r="K136" i="45"/>
  <c r="F191" i="45"/>
  <c r="K182" i="45"/>
  <c r="F210" i="45"/>
  <c r="K254" i="45"/>
  <c r="O59" i="42"/>
  <c r="C102" i="42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P152" i="70" l="1"/>
  <c r="Q101" i="67"/>
  <c r="H136" i="57"/>
  <c r="O266" i="45"/>
  <c r="F118" i="48"/>
  <c r="H102" i="42"/>
  <c r="H136" i="36"/>
  <c r="M171" i="67"/>
  <c r="Q118" i="54"/>
  <c r="O68" i="51"/>
  <c r="H152" i="36"/>
  <c r="Q118" i="36"/>
  <c r="J84" i="67"/>
  <c r="M171" i="70"/>
  <c r="M246" i="70"/>
  <c r="Q118" i="70"/>
  <c r="K210" i="70"/>
  <c r="F118" i="70"/>
  <c r="K284" i="64"/>
  <c r="Q101" i="54"/>
  <c r="J84" i="42"/>
  <c r="H102" i="39"/>
  <c r="M246" i="39"/>
  <c r="M246" i="36"/>
  <c r="K266" i="36"/>
  <c r="F118" i="64"/>
  <c r="F118" i="42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<sst xmlns="http://schemas.openxmlformats.org/spreadsheetml/2006/main" count="20108" uniqueCount="238">
  <si>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</si>
  <si>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</si>
  <si>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</si>
  <si>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</si>
  <si>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</si>
  <si>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</si>
  <si>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</si>
  <si>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</si>
  <si>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</si>
  <si>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</si>
  <si>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</si>
  <si>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</si>
  <si>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</si>
  <si>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</si>
  <si>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</si>
  <si>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</si>
  <si>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</si>
  <si>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</si>
  <si>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</si>
  <si>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</si>
  <si>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</si>
  <si>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</si>
  <si>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</si>
  <si>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</si>
  <si>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</si>
  <si>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</si>
  <si>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</si>
  <si>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</si>
  <si>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</si>
  <si>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</si>
  <si>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</si>
  <si>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</si>
  <si>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</si>
  <si>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</si>
  <si>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</si>
  <si>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</si>
  <si>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</si>
  <si>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</si>
  <si>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</si>
  <si>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</si>
  <si>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</si>
  <si>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</si>
  <si>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</si>
  <si>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</si>
  <si>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</si>
  <si>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</si>
  <si>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</si>
  <si>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</si>
  <si>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</si>
  <si>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</si>
  <si>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</si>
  <si>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</si>
  <si>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</si>
  <si>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</si>
  <si>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</si>
  <si>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</si>
  <si>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</si>
  <si>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</si>
  <si>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</si>
  <si>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</si>
  <si>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</si>
  <si>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</si>
  <si>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</si>
  <si>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</si>
  <si>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</si>
  <si>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</si>
  <si>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</si>
  <si>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</si>
  <si>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</si>
  <si>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</si>
  <si>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</si>
  <si>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</si>
  <si>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</si>
  <si>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</si>
  <si>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</si>
  <si>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</si>
  <si>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</si>
  <si>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</si>
  <si>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</si>
  <si>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</si>
  <si>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</si>
  <si>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</si>
  <si>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</si>
  <si>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</si>
  <si>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</si>
  <si>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</si>
  <si>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</si>
  <si>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</si>
  <si>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</si>
  <si>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</si>
  <si>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</si>
  <si>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</si>
  <si>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</si>
  <si>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</si>
  <si>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</si>
  <si>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</si>
  <si>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</si>
  <si>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</si>
  <si>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</si>
  <si>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</si>
  <si>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</si>
  <si>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</si>
  <si>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</si>
  <si>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</si>
  <si>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</si>
  <si>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</si>
  <si>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</si>
  <si>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</si>
  <si>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</si>
  <si>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</si>
  <si>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</si>
  <si>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</si>
  <si>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</si>
  <si>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</si>
  <si>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</si>
  <si>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</si>
  <si>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</si>
  <si>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</si>
  <si>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</si>
  <si>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</si>
  <si>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</si>
  <si>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</si>
  <si>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</si>
  <si>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</si>
  <si>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</si>
  <si>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</si>
  <si>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</si>
  <si>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</si>
  <si>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</si>
  <si>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</si>
  <si>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</si>
  <si>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</si>
  <si>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</si>
  <si>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</si>
  <si>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</si>
  <si>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</si>
  <si>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</si>
  <si>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</si>
  <si>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</si>
  <si>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</si>
  <si>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</si>
  <si>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</si>
  <si>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</si>
  <si>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</si>
  <si>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</si>
  <si>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</si>
  <si>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</si>
  <si>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</si>
  <si>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</si>
  <si>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</si>
  <si>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</si>
  <si>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</si>
  <si>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</si>
  <si>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</si>
  <si>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</si>
  <si>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</si>
  <si>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</si>
  <si>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</si>
  <si>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</si>
  <si>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</si>
  <si>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</si>
  <si>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</si>
  <si>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</si>
  <si>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</si>
  <si>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</si>
  <si>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</si>
  <si>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</si>
  <si>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</si>
  <si>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</si>
  <si>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</si>
  <si>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</si>
  <si>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</si>
  <si>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</si>
  <si>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</si>
  <si>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</si>
  <si>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</si>
  <si>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</si>
  <si>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</si>
  <si>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</si>
  <si>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</si>
  <si>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</si>
  <si>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</si>
  <si>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</si>
  <si>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</si>
  <si>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</si>
  <si>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</si>
  <si>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</si>
  <si>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</si>
  <si>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</si>
  <si>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</si>
  <si>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</si>
  <si>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</si>
  <si>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</si>
  <si>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</si>
  <si>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</si>
  <si>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</si>
  <si>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</si>
  <si>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</si>
  <si>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</si>
  <si>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</si>
  <si>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</si>
  <si>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</si>
  <si>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</si>
  <si>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</si>
  <si>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</si>
  <si>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</si>
  <si>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</si>
  <si>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</si>
  <si>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</si>
  <si>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</si>
  <si>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</si>
  <si>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</si>
  <si>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</si>
  <si>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</si>
  <si>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</si>
  <si>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</si>
  <si>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</si>
  <si>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</si>
  <si>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</si>
  <si>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</si>
  <si>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</si>
  <si>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</si>
  <si>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</si>
  <si>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</si>
  <si>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</si>
  <si>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</si>
  <si>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</si>
  <si>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</si>
  <si>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</si>
  <si>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</si>
  <si>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</si>
  <si>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</si>
  <si>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</si>
  <si>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</si>
  <si>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</si>
  <si>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北区</t>
    <rPh sb="0" eb="1">
      <t>キタ</t>
    </rPh>
    <rPh sb="1" eb="2">
      <t>ク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</si>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</sst>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1" name="角丸四角形 1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01&#21271;&#21306;/&#12304;&#21271;&#21306;(5.18&#20462;&#27491;)&#12305;&#36039;&#26009;&#30058;&#21495;01_&#31309;&#31639;&#27161;&#28310;&#12501;&#12457;&#12540;&#12510;&#12483;&#12488;_R02-12&#26376;&#65288;36&#26376;&#65289;_&#21271;&#12539;&#2609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26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209" t="s">
        <v>236</v>
      </c>
      <c r="B6" s="209" t="s">
        <v>37</v>
      </c>
      <c r="C6" s="190" t="s">
        <v>0</v>
      </c>
      <c r="D6" s="190" t="s">
        <v>1</v>
      </c>
      <c r="E6" s="190" t="s">
        <v>2</v>
      </c>
      <c r="F6" s="209" t="s">
        <v>8</v>
      </c>
      <c r="G6" s="209" t="s">
        <v>6</v>
      </c>
      <c r="H6" s="209" t="s">
        <v>9</v>
      </c>
      <c r="I6" s="184" t="s">
        <v>14</v>
      </c>
      <c r="J6" s="193"/>
      <c r="K6" s="184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45</v>
      </c>
      <c r="M7" s="196"/>
      <c r="N7" s="196"/>
      <c r="O7" s="196"/>
      <c r="P7" s="196"/>
      <c r="Q7" s="196"/>
      <c r="R7" s="196"/>
      <c r="S7" s="196" t="s">
        <v>44</v>
      </c>
      <c r="T7" s="196"/>
      <c r="U7" s="196"/>
      <c r="V7" s="196"/>
      <c r="W7" s="196"/>
      <c r="X7" s="196"/>
      <c r="Y7" s="196"/>
      <c r="Z7" s="196"/>
      <c r="AA7" s="197"/>
    </row>
    <row r="8" spans="1:27" s="25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16</v>
      </c>
      <c r="M8" s="188"/>
      <c r="N8" s="188"/>
      <c r="O8" s="188"/>
      <c r="P8" s="188"/>
      <c r="Q8" s="188"/>
      <c r="R8" s="189"/>
      <c r="S8" s="187" t="s">
        <v>13</v>
      </c>
      <c r="T8" s="188"/>
      <c r="U8" s="188"/>
      <c r="V8" s="188"/>
      <c r="W8" s="188"/>
      <c r="X8" s="188"/>
      <c r="Y8" s="188"/>
      <c r="Z8" s="188"/>
      <c r="AA8" s="189"/>
    </row>
    <row r="9" spans="1:27" s="25" customFormat="1" ht="15.95" customHeight="1" x14ac:dyDescent="0.15">
      <c r="A9" s="198"/>
      <c r="B9" s="206" t="s">
        <v>38</v>
      </c>
      <c r="C9" s="181"/>
      <c r="D9" s="181"/>
      <c r="E9" s="181"/>
      <c r="F9" s="198"/>
      <c r="G9" s="203" t="s">
        <v>7</v>
      </c>
      <c r="H9" s="203" t="s">
        <v>39</v>
      </c>
      <c r="I9" s="201" t="s">
        <v>17</v>
      </c>
      <c r="J9" s="202"/>
      <c r="K9" s="185"/>
      <c r="L9" s="174" t="s">
        <v>26</v>
      </c>
      <c r="M9" s="175" t="s">
        <v>34</v>
      </c>
      <c r="N9" s="176"/>
      <c r="O9" s="176"/>
      <c r="P9" s="176"/>
      <c r="Q9" s="176"/>
      <c r="R9" s="170"/>
      <c r="S9" s="174" t="s">
        <v>27</v>
      </c>
      <c r="T9" s="175" t="s">
        <v>33</v>
      </c>
      <c r="U9" s="176"/>
      <c r="V9" s="176"/>
      <c r="W9" s="176"/>
      <c r="X9" s="176"/>
      <c r="Y9" s="176"/>
      <c r="Z9" s="176"/>
      <c r="AA9" s="177"/>
    </row>
    <row r="10" spans="1:27" s="25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4"/>
      <c r="J10" s="31" t="s">
        <v>31</v>
      </c>
      <c r="K10" s="186"/>
      <c r="L10" s="174"/>
      <c r="M10" s="178"/>
      <c r="N10" s="179"/>
      <c r="O10" s="179"/>
      <c r="P10" s="179"/>
      <c r="Q10" s="179"/>
      <c r="R10" s="171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5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26</v>
      </c>
      <c r="F12" s="16" t="s">
        <v>234</v>
      </c>
      <c r="G12" s="23">
        <v>9</v>
      </c>
      <c r="H12" s="23">
        <v>4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f>SUM(M12:Q12)</f>
        <v>1</v>
      </c>
      <c r="S12" s="23">
        <v>1</v>
      </c>
      <c r="T12" s="5">
        <v>0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26</v>
      </c>
      <c r="F13" s="16" t="s">
        <v>234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6">
        <v>0</v>
      </c>
      <c r="P13" s="8">
        <v>0</v>
      </c>
      <c r="Q13" s="7">
        <v>0</v>
      </c>
      <c r="R13" s="19">
        <f t="shared" ref="R13:R76" si="0">SUM(M13:Q13)</f>
        <v>0</v>
      </c>
      <c r="S13" s="23">
        <v>1</v>
      </c>
      <c r="T13" s="5">
        <v>2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19">
        <f t="shared" ref="AA13:AA76" si="1">SUM(T13:Z13)</f>
        <v>2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26</v>
      </c>
      <c r="F14" s="16" t="s">
        <v>234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6">
        <v>0</v>
      </c>
      <c r="P14" s="8">
        <v>0</v>
      </c>
      <c r="Q14" s="7">
        <v>0</v>
      </c>
      <c r="R14" s="19">
        <f t="shared" si="0"/>
        <v>0</v>
      </c>
      <c r="S14" s="23">
        <v>1</v>
      </c>
      <c r="T14" s="5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19">
        <f t="shared" si="1"/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26</v>
      </c>
      <c r="F15" s="16" t="s">
        <v>234</v>
      </c>
      <c r="G15" s="23">
        <v>9</v>
      </c>
      <c r="H15" s="23">
        <v>4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1</v>
      </c>
      <c r="O15" s="6">
        <v>0</v>
      </c>
      <c r="P15" s="8">
        <v>0</v>
      </c>
      <c r="Q15" s="7">
        <v>0</v>
      </c>
      <c r="R15" s="19">
        <f t="shared" si="0"/>
        <v>1</v>
      </c>
      <c r="S15" s="23">
        <v>1</v>
      </c>
      <c r="T15" s="5">
        <v>0</v>
      </c>
      <c r="U15" s="6">
        <v>1</v>
      </c>
      <c r="V15" s="6">
        <v>0</v>
      </c>
      <c r="W15" s="6">
        <v>0</v>
      </c>
      <c r="X15" s="7">
        <v>1</v>
      </c>
      <c r="Y15" s="6">
        <v>0</v>
      </c>
      <c r="Z15" s="6">
        <v>0</v>
      </c>
      <c r="AA15" s="19">
        <f t="shared" si="1"/>
        <v>2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26</v>
      </c>
      <c r="F16" s="16" t="s">
        <v>234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2</v>
      </c>
      <c r="O16" s="6">
        <v>0</v>
      </c>
      <c r="P16" s="8">
        <v>0</v>
      </c>
      <c r="Q16" s="7">
        <v>0</v>
      </c>
      <c r="R16" s="19">
        <f t="shared" si="0"/>
        <v>2</v>
      </c>
      <c r="S16" s="23"/>
      <c r="T16" s="5">
        <v>0</v>
      </c>
      <c r="U16" s="6">
        <v>0</v>
      </c>
      <c r="V16" s="6">
        <v>0</v>
      </c>
      <c r="W16" s="6">
        <v>0</v>
      </c>
      <c r="X16" s="7">
        <v>1</v>
      </c>
      <c r="Y16" s="6">
        <v>0</v>
      </c>
      <c r="Z16" s="6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26</v>
      </c>
      <c r="F17" s="16" t="s">
        <v>234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f t="shared" si="0"/>
        <v>1</v>
      </c>
      <c r="S17" s="23"/>
      <c r="T17" s="5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9">
        <f t="shared" si="1"/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26</v>
      </c>
      <c r="F18" s="16" t="s">
        <v>234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6">
        <v>0</v>
      </c>
      <c r="P18" s="8">
        <v>0</v>
      </c>
      <c r="Q18" s="7">
        <v>0</v>
      </c>
      <c r="R18" s="19">
        <f t="shared" si="0"/>
        <v>0</v>
      </c>
      <c r="S18" s="23">
        <v>1</v>
      </c>
      <c r="T18" s="5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19">
        <f t="shared" si="1"/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26</v>
      </c>
      <c r="F19" s="16" t="s">
        <v>234</v>
      </c>
      <c r="G19" s="23">
        <v>9</v>
      </c>
      <c r="H19" s="23">
        <v>3</v>
      </c>
      <c r="I19" s="16">
        <v>2</v>
      </c>
      <c r="J19" s="24"/>
      <c r="K19" s="13">
        <v>3</v>
      </c>
      <c r="L19" s="23">
        <v>1</v>
      </c>
      <c r="M19" s="5">
        <v>1</v>
      </c>
      <c r="N19" s="6">
        <v>0</v>
      </c>
      <c r="O19" s="6">
        <v>0</v>
      </c>
      <c r="P19" s="8">
        <v>0</v>
      </c>
      <c r="Q19" s="7">
        <v>0</v>
      </c>
      <c r="R19" s="19">
        <f t="shared" si="0"/>
        <v>1</v>
      </c>
      <c r="S19" s="23">
        <v>1</v>
      </c>
      <c r="T19" s="5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19">
        <f t="shared" si="1"/>
        <v>2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26</v>
      </c>
      <c r="F20" s="16" t="s">
        <v>234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6">
        <v>0</v>
      </c>
      <c r="P20" s="8">
        <v>0</v>
      </c>
      <c r="Q20" s="7">
        <v>0</v>
      </c>
      <c r="R20" s="19">
        <f t="shared" si="0"/>
        <v>1</v>
      </c>
      <c r="S20" s="23"/>
      <c r="T20" s="5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9">
        <f t="shared" si="1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26</v>
      </c>
      <c r="F21" s="16" t="s">
        <v>234</v>
      </c>
      <c r="G21" s="23">
        <v>9</v>
      </c>
      <c r="H21" s="23">
        <v>2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1</v>
      </c>
      <c r="O21" s="6">
        <v>0</v>
      </c>
      <c r="P21" s="8">
        <v>0</v>
      </c>
      <c r="Q21" s="7">
        <v>0</v>
      </c>
      <c r="R21" s="19">
        <f t="shared" si="0"/>
        <v>1</v>
      </c>
      <c r="S21" s="23">
        <v>1</v>
      </c>
      <c r="T21" s="5">
        <v>0</v>
      </c>
      <c r="U21" s="6">
        <v>2</v>
      </c>
      <c r="V21" s="7">
        <v>1</v>
      </c>
      <c r="W21" s="6">
        <v>0</v>
      </c>
      <c r="X21" s="7">
        <v>2</v>
      </c>
      <c r="Y21" s="6">
        <v>0</v>
      </c>
      <c r="Z21" s="6">
        <v>0</v>
      </c>
      <c r="AA21" s="19">
        <f t="shared" si="1"/>
        <v>5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26</v>
      </c>
      <c r="F22" s="16" t="s">
        <v>234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6">
        <v>0</v>
      </c>
      <c r="P22" s="8">
        <v>0</v>
      </c>
      <c r="Q22" s="7">
        <v>0</v>
      </c>
      <c r="R22" s="19">
        <f t="shared" si="0"/>
        <v>1</v>
      </c>
      <c r="S22" s="23"/>
      <c r="T22" s="5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26</v>
      </c>
      <c r="F23" s="16" t="s">
        <v>234</v>
      </c>
      <c r="G23" s="23">
        <v>9</v>
      </c>
      <c r="H23" s="23">
        <v>7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f t="shared" si="0"/>
        <v>1</v>
      </c>
      <c r="S23" s="23">
        <v>1</v>
      </c>
      <c r="T23" s="5">
        <v>0</v>
      </c>
      <c r="U23" s="6">
        <v>0</v>
      </c>
      <c r="V23" s="7">
        <v>1</v>
      </c>
      <c r="W23" s="6">
        <v>0</v>
      </c>
      <c r="X23" s="6">
        <v>0</v>
      </c>
      <c r="Y23" s="6">
        <v>0</v>
      </c>
      <c r="Z23" s="6">
        <v>0</v>
      </c>
      <c r="AA23" s="19">
        <f t="shared" si="1"/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26</v>
      </c>
      <c r="F24" s="16" t="s">
        <v>234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6">
        <v>0</v>
      </c>
      <c r="P24" s="8">
        <v>0</v>
      </c>
      <c r="Q24" s="7">
        <v>0</v>
      </c>
      <c r="R24" s="19">
        <f t="shared" si="0"/>
        <v>0</v>
      </c>
      <c r="S24" s="23">
        <v>1</v>
      </c>
      <c r="T24" s="5">
        <v>0</v>
      </c>
      <c r="U24" s="6">
        <v>0</v>
      </c>
      <c r="V24" s="6">
        <v>0</v>
      </c>
      <c r="W24" s="6">
        <v>0</v>
      </c>
      <c r="X24" s="7">
        <v>1</v>
      </c>
      <c r="Y24" s="6">
        <v>0</v>
      </c>
      <c r="Z24" s="6">
        <v>0</v>
      </c>
      <c r="AA24" s="19">
        <f t="shared" si="1"/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26</v>
      </c>
      <c r="F25" s="16" t="s">
        <v>234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6">
        <v>0</v>
      </c>
      <c r="P25" s="8">
        <v>0</v>
      </c>
      <c r="Q25" s="7">
        <v>0</v>
      </c>
      <c r="R25" s="19">
        <f t="shared" si="0"/>
        <v>0</v>
      </c>
      <c r="S25" s="23">
        <v>1</v>
      </c>
      <c r="T25" s="5">
        <v>0</v>
      </c>
      <c r="U25" s="6">
        <v>0</v>
      </c>
      <c r="V25" s="6">
        <v>0</v>
      </c>
      <c r="W25" s="6">
        <v>0</v>
      </c>
      <c r="X25" s="7">
        <v>1</v>
      </c>
      <c r="Y25" s="6">
        <v>0</v>
      </c>
      <c r="Z25" s="6">
        <v>0</v>
      </c>
      <c r="AA25" s="19">
        <f t="shared" si="1"/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26</v>
      </c>
      <c r="F26" s="16" t="s">
        <v>234</v>
      </c>
      <c r="G26" s="23">
        <v>10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6">
        <v>0</v>
      </c>
      <c r="P26" s="8">
        <v>0</v>
      </c>
      <c r="Q26" s="7">
        <v>0</v>
      </c>
      <c r="R26" s="19">
        <f t="shared" si="0"/>
        <v>0</v>
      </c>
      <c r="S26" s="23">
        <v>2</v>
      </c>
      <c r="T26" s="5">
        <v>1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19">
        <f t="shared" si="1"/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26</v>
      </c>
      <c r="F27" s="16" t="s">
        <v>234</v>
      </c>
      <c r="G27" s="23">
        <v>10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6">
        <v>0</v>
      </c>
      <c r="P27" s="8">
        <v>0</v>
      </c>
      <c r="Q27" s="7">
        <v>0</v>
      </c>
      <c r="R27" s="19">
        <f t="shared" si="0"/>
        <v>0</v>
      </c>
      <c r="S27" s="23">
        <v>1</v>
      </c>
      <c r="T27" s="5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9">
        <f t="shared" si="1"/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26</v>
      </c>
      <c r="F28" s="16" t="s">
        <v>234</v>
      </c>
      <c r="G28" s="23">
        <v>10</v>
      </c>
      <c r="H28" s="23">
        <v>7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6">
        <v>0</v>
      </c>
      <c r="P28" s="8">
        <v>0</v>
      </c>
      <c r="Q28" s="7">
        <v>0</v>
      </c>
      <c r="R28" s="19">
        <f t="shared" si="0"/>
        <v>1</v>
      </c>
      <c r="S28" s="23"/>
      <c r="T28" s="5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26</v>
      </c>
      <c r="F29" s="16" t="s">
        <v>234</v>
      </c>
      <c r="G29" s="23">
        <v>10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6">
        <v>0</v>
      </c>
      <c r="P29" s="8">
        <v>0</v>
      </c>
      <c r="Q29" s="7">
        <v>0</v>
      </c>
      <c r="R29" s="19">
        <f t="shared" si="0"/>
        <v>1</v>
      </c>
      <c r="S29" s="23"/>
      <c r="T29" s="5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19">
        <f t="shared" si="1"/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26</v>
      </c>
      <c r="F30" s="16" t="s">
        <v>234</v>
      </c>
      <c r="G30" s="23">
        <v>10</v>
      </c>
      <c r="H30" s="23">
        <v>5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6">
        <v>0</v>
      </c>
      <c r="P30" s="8">
        <v>0</v>
      </c>
      <c r="Q30" s="7">
        <v>0</v>
      </c>
      <c r="R30" s="19">
        <f t="shared" si="0"/>
        <v>0</v>
      </c>
      <c r="S30" s="23">
        <v>1</v>
      </c>
      <c r="T30" s="5">
        <v>0</v>
      </c>
      <c r="U30" s="6">
        <v>1</v>
      </c>
      <c r="V30" s="6">
        <v>0</v>
      </c>
      <c r="W30" s="6">
        <v>0</v>
      </c>
      <c r="X30" s="7">
        <v>1</v>
      </c>
      <c r="Y30" s="7">
        <v>1</v>
      </c>
      <c r="Z30" s="6">
        <v>0</v>
      </c>
      <c r="AA30" s="19">
        <f t="shared" si="1"/>
        <v>3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26</v>
      </c>
      <c r="F31" s="16" t="s">
        <v>234</v>
      </c>
      <c r="G31" s="23">
        <v>10</v>
      </c>
      <c r="H31" s="23">
        <v>3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6">
        <v>0</v>
      </c>
      <c r="P31" s="8">
        <v>0</v>
      </c>
      <c r="Q31" s="7">
        <v>0</v>
      </c>
      <c r="R31" s="19">
        <f t="shared" si="0"/>
        <v>0</v>
      </c>
      <c r="S31" s="23">
        <v>1</v>
      </c>
      <c r="T31" s="5">
        <v>0</v>
      </c>
      <c r="U31" s="6">
        <v>0</v>
      </c>
      <c r="V31" s="7">
        <v>1</v>
      </c>
      <c r="W31" s="6">
        <v>0</v>
      </c>
      <c r="X31" s="6">
        <v>0</v>
      </c>
      <c r="Y31" s="6">
        <v>0</v>
      </c>
      <c r="Z31" s="6">
        <v>0</v>
      </c>
      <c r="AA31" s="19">
        <f t="shared" si="1"/>
        <v>1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26</v>
      </c>
      <c r="F32" s="16" t="s">
        <v>234</v>
      </c>
      <c r="G32" s="23">
        <v>10</v>
      </c>
      <c r="H32" s="23">
        <v>4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6">
        <v>0</v>
      </c>
      <c r="P32" s="8">
        <v>0</v>
      </c>
      <c r="Q32" s="7">
        <v>0</v>
      </c>
      <c r="R32" s="19">
        <f t="shared" si="0"/>
        <v>0</v>
      </c>
      <c r="S32" s="23">
        <v>1</v>
      </c>
      <c r="T32" s="5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19">
        <f t="shared" si="1"/>
        <v>1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26</v>
      </c>
      <c r="F33" s="16" t="s">
        <v>234</v>
      </c>
      <c r="G33" s="23">
        <v>10</v>
      </c>
      <c r="H33" s="23">
        <v>4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0</v>
      </c>
      <c r="O33" s="6">
        <v>0</v>
      </c>
      <c r="P33" s="8">
        <v>0</v>
      </c>
      <c r="Q33" s="7">
        <v>0</v>
      </c>
      <c r="R33" s="19">
        <f t="shared" si="0"/>
        <v>0</v>
      </c>
      <c r="S33" s="23">
        <v>1</v>
      </c>
      <c r="T33" s="5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19">
        <f t="shared" si="1"/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26</v>
      </c>
      <c r="F34" s="16" t="s">
        <v>234</v>
      </c>
      <c r="G34" s="23">
        <v>10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6">
        <v>0</v>
      </c>
      <c r="P34" s="8">
        <v>0</v>
      </c>
      <c r="Q34" s="7">
        <v>0</v>
      </c>
      <c r="R34" s="19">
        <f t="shared" si="0"/>
        <v>0</v>
      </c>
      <c r="S34" s="23">
        <v>1</v>
      </c>
      <c r="T34" s="5">
        <v>0</v>
      </c>
      <c r="U34" s="6">
        <v>1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19">
        <f t="shared" si="1"/>
        <v>1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26</v>
      </c>
      <c r="F35" s="16" t="s">
        <v>234</v>
      </c>
      <c r="G35" s="23">
        <v>10</v>
      </c>
      <c r="H35" s="23">
        <v>5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6">
        <v>0</v>
      </c>
      <c r="P35" s="8">
        <v>0</v>
      </c>
      <c r="Q35" s="7">
        <v>0</v>
      </c>
      <c r="R35" s="19">
        <f t="shared" si="0"/>
        <v>0</v>
      </c>
      <c r="S35" s="23">
        <v>1</v>
      </c>
      <c r="T35" s="5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19">
        <f t="shared" si="1"/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26</v>
      </c>
      <c r="F36" s="16" t="s">
        <v>234</v>
      </c>
      <c r="G36" s="23">
        <v>10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6">
        <v>0</v>
      </c>
      <c r="P36" s="8">
        <v>0</v>
      </c>
      <c r="Q36" s="7">
        <v>0</v>
      </c>
      <c r="R36" s="19">
        <f t="shared" si="0"/>
        <v>1</v>
      </c>
      <c r="S36" s="23"/>
      <c r="T36" s="5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19">
        <f t="shared" si="1"/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26</v>
      </c>
      <c r="F37" s="16" t="s">
        <v>234</v>
      </c>
      <c r="G37" s="23">
        <v>10</v>
      </c>
      <c r="H37" s="23">
        <v>5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6">
        <v>0</v>
      </c>
      <c r="P37" s="8">
        <v>0</v>
      </c>
      <c r="Q37" s="7">
        <v>0</v>
      </c>
      <c r="R37" s="19">
        <f t="shared" si="0"/>
        <v>0</v>
      </c>
      <c r="S37" s="23">
        <v>1</v>
      </c>
      <c r="T37" s="5">
        <v>0</v>
      </c>
      <c r="U37" s="6">
        <v>0</v>
      </c>
      <c r="V37" s="6">
        <v>0</v>
      </c>
      <c r="W37" s="6">
        <v>0</v>
      </c>
      <c r="X37" s="7">
        <v>1</v>
      </c>
      <c r="Y37" s="6">
        <v>0</v>
      </c>
      <c r="Z37" s="6">
        <v>0</v>
      </c>
      <c r="AA37" s="19">
        <f t="shared" si="1"/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26</v>
      </c>
      <c r="F38" s="16" t="s">
        <v>234</v>
      </c>
      <c r="G38" s="23">
        <v>10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6">
        <v>0</v>
      </c>
      <c r="P38" s="8">
        <v>0</v>
      </c>
      <c r="Q38" s="7">
        <v>0</v>
      </c>
      <c r="R38" s="19">
        <f t="shared" si="0"/>
        <v>1</v>
      </c>
      <c r="S38" s="23"/>
      <c r="T38" s="5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26</v>
      </c>
      <c r="F39" s="16" t="s">
        <v>234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6">
        <v>0</v>
      </c>
      <c r="P39" s="8">
        <v>0</v>
      </c>
      <c r="Q39" s="7">
        <v>0</v>
      </c>
      <c r="R39" s="19">
        <f t="shared" si="0"/>
        <v>1</v>
      </c>
      <c r="S39" s="23"/>
      <c r="T39" s="5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26</v>
      </c>
      <c r="F40" s="16" t="s">
        <v>234</v>
      </c>
      <c r="G40" s="23">
        <v>10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6">
        <v>0</v>
      </c>
      <c r="P40" s="8">
        <v>0</v>
      </c>
      <c r="Q40" s="7">
        <v>0</v>
      </c>
      <c r="R40" s="19">
        <f t="shared" si="0"/>
        <v>0</v>
      </c>
      <c r="S40" s="23">
        <v>1</v>
      </c>
      <c r="T40" s="5">
        <v>0</v>
      </c>
      <c r="U40" s="6">
        <v>0</v>
      </c>
      <c r="V40" s="6">
        <v>0</v>
      </c>
      <c r="W40" s="6">
        <v>0</v>
      </c>
      <c r="X40" s="7">
        <v>3</v>
      </c>
      <c r="Y40" s="6">
        <v>0</v>
      </c>
      <c r="Z40" s="6">
        <v>0</v>
      </c>
      <c r="AA40" s="19">
        <f t="shared" si="1"/>
        <v>3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26</v>
      </c>
      <c r="F41" s="16" t="s">
        <v>234</v>
      </c>
      <c r="G41" s="23">
        <v>10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6">
        <v>0</v>
      </c>
      <c r="P41" s="8">
        <v>0</v>
      </c>
      <c r="Q41" s="7">
        <v>0</v>
      </c>
      <c r="R41" s="19">
        <f t="shared" si="0"/>
        <v>0</v>
      </c>
      <c r="S41" s="23">
        <v>1</v>
      </c>
      <c r="T41" s="5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19">
        <f t="shared" si="1"/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26</v>
      </c>
      <c r="F42" s="16" t="s">
        <v>234</v>
      </c>
      <c r="G42" s="23">
        <v>10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6">
        <v>0</v>
      </c>
      <c r="P42" s="8">
        <v>0</v>
      </c>
      <c r="Q42" s="7">
        <v>0</v>
      </c>
      <c r="R42" s="19">
        <f t="shared" si="0"/>
        <v>0</v>
      </c>
      <c r="S42" s="23">
        <v>1</v>
      </c>
      <c r="T42" s="5">
        <v>0</v>
      </c>
      <c r="U42" s="6">
        <v>0</v>
      </c>
      <c r="V42" s="6">
        <v>0</v>
      </c>
      <c r="W42" s="6">
        <v>0</v>
      </c>
      <c r="X42" s="7">
        <v>1</v>
      </c>
      <c r="Y42" s="6">
        <v>0</v>
      </c>
      <c r="Z42" s="6">
        <v>0</v>
      </c>
      <c r="AA42" s="19">
        <f t="shared" si="1"/>
        <v>1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26</v>
      </c>
      <c r="F43" s="16" t="s">
        <v>234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6">
        <v>0</v>
      </c>
      <c r="P43" s="8">
        <v>0</v>
      </c>
      <c r="Q43" s="7">
        <v>0</v>
      </c>
      <c r="R43" s="19">
        <f t="shared" si="0"/>
        <v>1</v>
      </c>
      <c r="S43" s="23"/>
      <c r="T43" s="5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9">
        <f t="shared" si="1"/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26</v>
      </c>
      <c r="F44" s="16" t="s">
        <v>234</v>
      </c>
      <c r="G44" s="23">
        <v>10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19">
        <f t="shared" si="0"/>
        <v>2</v>
      </c>
      <c r="S44" s="23">
        <v>1</v>
      </c>
      <c r="T44" s="5">
        <v>0</v>
      </c>
      <c r="U44" s="6">
        <v>0</v>
      </c>
      <c r="V44" s="6">
        <v>0</v>
      </c>
      <c r="W44" s="6">
        <v>0</v>
      </c>
      <c r="X44" s="7">
        <v>1</v>
      </c>
      <c r="Y44" s="6">
        <v>0</v>
      </c>
      <c r="Z44" s="6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26</v>
      </c>
      <c r="F45" s="16" t="s">
        <v>234</v>
      </c>
      <c r="G45" s="23">
        <v>10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6">
        <v>0</v>
      </c>
      <c r="P45" s="8">
        <v>0</v>
      </c>
      <c r="Q45" s="7">
        <v>0</v>
      </c>
      <c r="R45" s="19">
        <f t="shared" si="0"/>
        <v>0</v>
      </c>
      <c r="S45" s="23">
        <v>1</v>
      </c>
      <c r="T45" s="5">
        <v>0</v>
      </c>
      <c r="U45" s="6">
        <v>0</v>
      </c>
      <c r="V45" s="6">
        <v>0</v>
      </c>
      <c r="W45" s="6">
        <v>0</v>
      </c>
      <c r="X45" s="7">
        <v>1</v>
      </c>
      <c r="Y45" s="6">
        <v>0</v>
      </c>
      <c r="Z45" s="6">
        <v>0</v>
      </c>
      <c r="AA45" s="19">
        <f t="shared" si="1"/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26</v>
      </c>
      <c r="F46" s="16" t="s">
        <v>234</v>
      </c>
      <c r="G46" s="23">
        <v>10</v>
      </c>
      <c r="H46" s="23">
        <v>5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6">
        <v>0</v>
      </c>
      <c r="P46" s="8">
        <v>0</v>
      </c>
      <c r="Q46" s="7">
        <v>0</v>
      </c>
      <c r="R46" s="19">
        <f t="shared" si="0"/>
        <v>1</v>
      </c>
      <c r="S46" s="23">
        <v>1</v>
      </c>
      <c r="T46" s="5">
        <v>0</v>
      </c>
      <c r="U46" s="6">
        <v>0</v>
      </c>
      <c r="V46" s="6">
        <v>0</v>
      </c>
      <c r="W46" s="6">
        <v>0</v>
      </c>
      <c r="X46" s="7">
        <v>1</v>
      </c>
      <c r="Y46" s="6">
        <v>0</v>
      </c>
      <c r="Z46" s="6">
        <v>0</v>
      </c>
      <c r="AA46" s="19">
        <f t="shared" si="1"/>
        <v>1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26</v>
      </c>
      <c r="F47" s="16" t="s">
        <v>234</v>
      </c>
      <c r="G47" s="23">
        <v>10</v>
      </c>
      <c r="H47" s="23">
        <v>3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6">
        <v>0</v>
      </c>
      <c r="P47" s="8">
        <v>0</v>
      </c>
      <c r="Q47" s="7">
        <v>0</v>
      </c>
      <c r="R47" s="19">
        <f t="shared" si="0"/>
        <v>0</v>
      </c>
      <c r="S47" s="23">
        <v>1</v>
      </c>
      <c r="T47" s="5">
        <v>0</v>
      </c>
      <c r="U47" s="6">
        <v>0</v>
      </c>
      <c r="V47" s="6">
        <v>0</v>
      </c>
      <c r="W47" s="6">
        <v>0</v>
      </c>
      <c r="X47" s="7">
        <v>1</v>
      </c>
      <c r="Y47" s="6">
        <v>0</v>
      </c>
      <c r="Z47" s="6">
        <v>0</v>
      </c>
      <c r="AA47" s="19">
        <f t="shared" si="1"/>
        <v>1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26</v>
      </c>
      <c r="F48" s="16" t="s">
        <v>234</v>
      </c>
      <c r="G48" s="23">
        <v>10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6">
        <v>0</v>
      </c>
      <c r="P48" s="8">
        <v>0</v>
      </c>
      <c r="Q48" s="7">
        <v>0</v>
      </c>
      <c r="R48" s="19">
        <f t="shared" si="0"/>
        <v>0</v>
      </c>
      <c r="S48" s="23">
        <v>1</v>
      </c>
      <c r="T48" s="5">
        <v>0</v>
      </c>
      <c r="U48" s="6">
        <v>0</v>
      </c>
      <c r="V48" s="6">
        <v>0</v>
      </c>
      <c r="W48" s="6">
        <v>0</v>
      </c>
      <c r="X48" s="7">
        <v>1</v>
      </c>
      <c r="Y48" s="6">
        <v>0</v>
      </c>
      <c r="Z48" s="6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26</v>
      </c>
      <c r="F49" s="16" t="s">
        <v>234</v>
      </c>
      <c r="G49" s="23">
        <v>10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6">
        <v>0</v>
      </c>
      <c r="P49" s="8">
        <v>0</v>
      </c>
      <c r="Q49" s="7">
        <v>0</v>
      </c>
      <c r="R49" s="19">
        <f t="shared" si="0"/>
        <v>1</v>
      </c>
      <c r="S49" s="23">
        <v>1</v>
      </c>
      <c r="T49" s="5">
        <v>0</v>
      </c>
      <c r="U49" s="6">
        <v>0</v>
      </c>
      <c r="V49" s="6">
        <v>0</v>
      </c>
      <c r="W49" s="6">
        <v>0</v>
      </c>
      <c r="X49" s="7">
        <v>1</v>
      </c>
      <c r="Y49" s="6">
        <v>0</v>
      </c>
      <c r="Z49" s="6">
        <v>0</v>
      </c>
      <c r="AA49" s="19">
        <f t="shared" si="1"/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26</v>
      </c>
      <c r="F50" s="16" t="s">
        <v>234</v>
      </c>
      <c r="G50" s="23">
        <v>10</v>
      </c>
      <c r="H50" s="23">
        <v>3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6">
        <v>0</v>
      </c>
      <c r="P50" s="8">
        <v>0</v>
      </c>
      <c r="Q50" s="7">
        <v>0</v>
      </c>
      <c r="R50" s="19">
        <f t="shared" si="0"/>
        <v>0</v>
      </c>
      <c r="S50" s="23">
        <v>1</v>
      </c>
      <c r="T50" s="5">
        <v>0</v>
      </c>
      <c r="U50" s="6">
        <v>0</v>
      </c>
      <c r="V50" s="6">
        <v>0</v>
      </c>
      <c r="W50" s="6">
        <v>0</v>
      </c>
      <c r="X50" s="7">
        <v>1</v>
      </c>
      <c r="Y50" s="6">
        <v>0</v>
      </c>
      <c r="Z50" s="6">
        <v>0</v>
      </c>
      <c r="AA50" s="19">
        <f t="shared" si="1"/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26</v>
      </c>
      <c r="F51" s="16" t="s">
        <v>234</v>
      </c>
      <c r="G51" s="23">
        <v>10</v>
      </c>
      <c r="H51" s="23">
        <v>4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6">
        <v>0</v>
      </c>
      <c r="P51" s="8">
        <v>0</v>
      </c>
      <c r="Q51" s="7">
        <v>0</v>
      </c>
      <c r="R51" s="19">
        <f t="shared" si="0"/>
        <v>0</v>
      </c>
      <c r="S51" s="23">
        <v>1</v>
      </c>
      <c r="T51" s="5">
        <v>0</v>
      </c>
      <c r="U51" s="6">
        <v>0</v>
      </c>
      <c r="V51" s="6">
        <v>0</v>
      </c>
      <c r="W51" s="6">
        <v>0</v>
      </c>
      <c r="X51" s="7">
        <v>1</v>
      </c>
      <c r="Y51" s="6">
        <v>0</v>
      </c>
      <c r="Z51" s="6">
        <v>0</v>
      </c>
      <c r="AA51" s="19">
        <f t="shared" si="1"/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26</v>
      </c>
      <c r="F52" s="16" t="s">
        <v>234</v>
      </c>
      <c r="G52" s="23">
        <v>10</v>
      </c>
      <c r="H52" s="23">
        <v>3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6">
        <v>0</v>
      </c>
      <c r="P52" s="8">
        <v>0</v>
      </c>
      <c r="Q52" s="7">
        <v>0</v>
      </c>
      <c r="R52" s="19">
        <f t="shared" si="0"/>
        <v>0</v>
      </c>
      <c r="S52" s="23">
        <v>1</v>
      </c>
      <c r="T52" s="5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26</v>
      </c>
      <c r="F53" s="16" t="s">
        <v>234</v>
      </c>
      <c r="G53" s="23">
        <v>11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6">
        <v>0</v>
      </c>
      <c r="P53" s="8">
        <v>0</v>
      </c>
      <c r="Q53" s="7">
        <v>0</v>
      </c>
      <c r="R53" s="19">
        <f t="shared" si="0"/>
        <v>0</v>
      </c>
      <c r="S53" s="23">
        <v>1</v>
      </c>
      <c r="T53" s="5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9">
        <f t="shared" si="1"/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26</v>
      </c>
      <c r="F54" s="16" t="s">
        <v>234</v>
      </c>
      <c r="G54" s="23">
        <v>11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6">
        <v>0</v>
      </c>
      <c r="P54" s="8">
        <v>0</v>
      </c>
      <c r="Q54" s="7">
        <v>0</v>
      </c>
      <c r="R54" s="19">
        <f t="shared" si="0"/>
        <v>0</v>
      </c>
      <c r="S54" s="23">
        <v>1</v>
      </c>
      <c r="T54" s="5">
        <v>0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9">
        <f t="shared" si="1"/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26</v>
      </c>
      <c r="F55" s="16" t="s">
        <v>234</v>
      </c>
      <c r="G55" s="23">
        <v>11</v>
      </c>
      <c r="H55" s="23">
        <v>2</v>
      </c>
      <c r="I55" s="16">
        <v>1</v>
      </c>
      <c r="J55" s="24">
        <v>5</v>
      </c>
      <c r="K55" s="13">
        <v>3</v>
      </c>
      <c r="L55" s="23">
        <v>1</v>
      </c>
      <c r="M55" s="5">
        <v>0</v>
      </c>
      <c r="N55" s="6">
        <v>1</v>
      </c>
      <c r="O55" s="6">
        <v>0</v>
      </c>
      <c r="P55" s="8">
        <v>0</v>
      </c>
      <c r="Q55" s="7">
        <v>0</v>
      </c>
      <c r="R55" s="19">
        <f t="shared" si="0"/>
        <v>1</v>
      </c>
      <c r="S55" s="23">
        <v>1</v>
      </c>
      <c r="T55" s="5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19">
        <f t="shared" si="1"/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26</v>
      </c>
      <c r="F56" s="16" t="s">
        <v>234</v>
      </c>
      <c r="G56" s="23">
        <v>11</v>
      </c>
      <c r="H56" s="23">
        <v>3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6">
        <v>0</v>
      </c>
      <c r="P56" s="8">
        <v>0</v>
      </c>
      <c r="Q56" s="7">
        <v>0</v>
      </c>
      <c r="R56" s="19">
        <f t="shared" si="0"/>
        <v>1</v>
      </c>
      <c r="S56" s="23">
        <v>1</v>
      </c>
      <c r="T56" s="5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19">
        <f t="shared" si="1"/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26</v>
      </c>
      <c r="F57" s="16" t="s">
        <v>234</v>
      </c>
      <c r="G57" s="23">
        <v>11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6">
        <v>0</v>
      </c>
      <c r="P57" s="8">
        <v>0</v>
      </c>
      <c r="Q57" s="7">
        <v>0</v>
      </c>
      <c r="R57" s="19">
        <f t="shared" si="0"/>
        <v>1</v>
      </c>
      <c r="S57" s="23">
        <v>1</v>
      </c>
      <c r="T57" s="5">
        <v>0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9">
        <f t="shared" si="1"/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26</v>
      </c>
      <c r="F58" s="16" t="s">
        <v>234</v>
      </c>
      <c r="G58" s="23">
        <v>11</v>
      </c>
      <c r="H58" s="23">
        <v>2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1</v>
      </c>
      <c r="O58" s="6">
        <v>0</v>
      </c>
      <c r="P58" s="8">
        <v>0</v>
      </c>
      <c r="Q58" s="7">
        <v>0</v>
      </c>
      <c r="R58" s="19">
        <f t="shared" si="0"/>
        <v>1</v>
      </c>
      <c r="S58" s="23">
        <v>1</v>
      </c>
      <c r="T58" s="5">
        <v>0</v>
      </c>
      <c r="U58" s="6">
        <v>1</v>
      </c>
      <c r="V58" s="6">
        <v>0</v>
      </c>
      <c r="W58" s="6">
        <v>0</v>
      </c>
      <c r="X58" s="7">
        <v>1</v>
      </c>
      <c r="Y58" s="6">
        <v>0</v>
      </c>
      <c r="Z58" s="6">
        <v>0</v>
      </c>
      <c r="AA58" s="19">
        <f t="shared" si="1"/>
        <v>2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26</v>
      </c>
      <c r="F59" s="16" t="s">
        <v>234</v>
      </c>
      <c r="G59" s="23">
        <v>11</v>
      </c>
      <c r="H59" s="23">
        <v>3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6">
        <v>0</v>
      </c>
      <c r="P59" s="8">
        <v>0</v>
      </c>
      <c r="Q59" s="7">
        <v>0</v>
      </c>
      <c r="R59" s="19">
        <f t="shared" si="0"/>
        <v>1</v>
      </c>
      <c r="S59" s="23">
        <v>1</v>
      </c>
      <c r="T59" s="5">
        <v>0</v>
      </c>
      <c r="U59" s="6">
        <v>1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9">
        <f t="shared" si="1"/>
        <v>1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26</v>
      </c>
      <c r="F60" s="16" t="s">
        <v>234</v>
      </c>
      <c r="G60" s="23">
        <v>11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6">
        <v>0</v>
      </c>
      <c r="P60" s="8">
        <v>0</v>
      </c>
      <c r="Q60" s="7">
        <v>0</v>
      </c>
      <c r="R60" s="19">
        <f t="shared" si="0"/>
        <v>0</v>
      </c>
      <c r="S60" s="23">
        <v>1</v>
      </c>
      <c r="T60" s="5">
        <v>0</v>
      </c>
      <c r="U60" s="6">
        <v>0</v>
      </c>
      <c r="V60" s="6">
        <v>0</v>
      </c>
      <c r="W60" s="6">
        <v>0</v>
      </c>
      <c r="X60" s="7">
        <v>1</v>
      </c>
      <c r="Y60" s="6">
        <v>0</v>
      </c>
      <c r="Z60" s="6">
        <v>0</v>
      </c>
      <c r="AA60" s="19">
        <f t="shared" si="1"/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26</v>
      </c>
      <c r="F61" s="16" t="s">
        <v>234</v>
      </c>
      <c r="G61" s="23">
        <v>11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6">
        <v>0</v>
      </c>
      <c r="P61" s="8">
        <v>0</v>
      </c>
      <c r="Q61" s="7">
        <v>0</v>
      </c>
      <c r="R61" s="19">
        <f t="shared" si="0"/>
        <v>1</v>
      </c>
      <c r="S61" s="23"/>
      <c r="T61" s="5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26</v>
      </c>
      <c r="F62" s="16" t="s">
        <v>234</v>
      </c>
      <c r="G62" s="23">
        <v>11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6">
        <v>0</v>
      </c>
      <c r="P62" s="8">
        <v>0</v>
      </c>
      <c r="Q62" s="7">
        <v>0</v>
      </c>
      <c r="R62" s="19">
        <f t="shared" si="0"/>
        <v>1</v>
      </c>
      <c r="S62" s="23"/>
      <c r="T62" s="5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26</v>
      </c>
      <c r="F63" s="16" t="s">
        <v>234</v>
      </c>
      <c r="G63" s="23">
        <v>11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6">
        <v>0</v>
      </c>
      <c r="P63" s="8">
        <v>0</v>
      </c>
      <c r="Q63" s="7">
        <v>0</v>
      </c>
      <c r="R63" s="19">
        <f t="shared" si="0"/>
        <v>0</v>
      </c>
      <c r="S63" s="23">
        <v>1</v>
      </c>
      <c r="T63" s="5">
        <v>0</v>
      </c>
      <c r="U63" s="6">
        <v>1</v>
      </c>
      <c r="V63" s="6">
        <v>0</v>
      </c>
      <c r="W63" s="6">
        <v>0</v>
      </c>
      <c r="X63" s="6">
        <v>0</v>
      </c>
      <c r="Y63" s="7">
        <v>1</v>
      </c>
      <c r="Z63" s="6">
        <v>0</v>
      </c>
      <c r="AA63" s="19">
        <f t="shared" si="1"/>
        <v>2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26</v>
      </c>
      <c r="F64" s="16" t="s">
        <v>234</v>
      </c>
      <c r="G64" s="23">
        <v>11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6">
        <v>0</v>
      </c>
      <c r="P64" s="8">
        <v>0</v>
      </c>
      <c r="Q64" s="7">
        <v>0</v>
      </c>
      <c r="R64" s="19">
        <f t="shared" si="0"/>
        <v>1</v>
      </c>
      <c r="S64" s="23"/>
      <c r="T64" s="5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26</v>
      </c>
      <c r="F65" s="16" t="s">
        <v>234</v>
      </c>
      <c r="G65" s="23">
        <v>11</v>
      </c>
      <c r="H65" s="23">
        <v>3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6">
        <v>0</v>
      </c>
      <c r="P65" s="8">
        <v>0</v>
      </c>
      <c r="Q65" s="7">
        <v>0</v>
      </c>
      <c r="R65" s="19">
        <f t="shared" si="0"/>
        <v>1</v>
      </c>
      <c r="S65" s="23">
        <v>1</v>
      </c>
      <c r="T65" s="5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19">
        <f t="shared" si="1"/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26</v>
      </c>
      <c r="F66" s="16" t="s">
        <v>234</v>
      </c>
      <c r="G66" s="23">
        <v>11</v>
      </c>
      <c r="H66" s="23">
        <v>4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6">
        <v>0</v>
      </c>
      <c r="P66" s="8">
        <v>0</v>
      </c>
      <c r="Q66" s="7">
        <v>0</v>
      </c>
      <c r="R66" s="19">
        <f t="shared" si="0"/>
        <v>0</v>
      </c>
      <c r="S66" s="23">
        <v>1</v>
      </c>
      <c r="T66" s="5">
        <v>0</v>
      </c>
      <c r="U66" s="6">
        <v>0</v>
      </c>
      <c r="V66" s="6">
        <v>0</v>
      </c>
      <c r="W66" s="6">
        <v>0</v>
      </c>
      <c r="X66" s="7">
        <v>2</v>
      </c>
      <c r="Y66" s="6">
        <v>0</v>
      </c>
      <c r="Z66" s="6">
        <v>0</v>
      </c>
      <c r="AA66" s="19">
        <f t="shared" si="1"/>
        <v>2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26</v>
      </c>
      <c r="F67" s="16" t="s">
        <v>234</v>
      </c>
      <c r="G67" s="23">
        <v>11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6">
        <v>0</v>
      </c>
      <c r="P67" s="8">
        <v>0</v>
      </c>
      <c r="Q67" s="7">
        <v>0</v>
      </c>
      <c r="R67" s="19">
        <f t="shared" si="0"/>
        <v>1</v>
      </c>
      <c r="S67" s="23"/>
      <c r="T67" s="5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9">
        <f t="shared" si="1"/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26</v>
      </c>
      <c r="F68" s="16" t="s">
        <v>234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1</v>
      </c>
      <c r="O68" s="6">
        <v>0</v>
      </c>
      <c r="P68" s="8">
        <v>0</v>
      </c>
      <c r="Q68" s="7">
        <v>0</v>
      </c>
      <c r="R68" s="19">
        <f t="shared" si="0"/>
        <v>2</v>
      </c>
      <c r="S68" s="23"/>
      <c r="T68" s="5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26</v>
      </c>
      <c r="F69" s="16" t="s">
        <v>234</v>
      </c>
      <c r="G69" s="23">
        <v>11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6">
        <v>0</v>
      </c>
      <c r="P69" s="8">
        <v>0</v>
      </c>
      <c r="Q69" s="7">
        <v>0</v>
      </c>
      <c r="R69" s="19">
        <f t="shared" si="0"/>
        <v>1</v>
      </c>
      <c r="S69" s="23">
        <v>1</v>
      </c>
      <c r="T69" s="5">
        <v>0</v>
      </c>
      <c r="U69" s="6">
        <v>0</v>
      </c>
      <c r="V69" s="6">
        <v>0</v>
      </c>
      <c r="W69" s="6">
        <v>0</v>
      </c>
      <c r="X69" s="7">
        <v>1</v>
      </c>
      <c r="Y69" s="6">
        <v>0</v>
      </c>
      <c r="Z69" s="6">
        <v>0</v>
      </c>
      <c r="AA69" s="19">
        <f t="shared" si="1"/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26</v>
      </c>
      <c r="F70" s="16" t="s">
        <v>234</v>
      </c>
      <c r="G70" s="23">
        <v>11</v>
      </c>
      <c r="H70" s="23">
        <v>5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f t="shared" si="0"/>
        <v>1</v>
      </c>
      <c r="S70" s="23"/>
      <c r="T70" s="5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26</v>
      </c>
      <c r="F71" s="16" t="s">
        <v>234</v>
      </c>
      <c r="G71" s="23">
        <v>11</v>
      </c>
      <c r="H71" s="23">
        <v>5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6">
        <v>0</v>
      </c>
      <c r="P71" s="8">
        <v>0</v>
      </c>
      <c r="Q71" s="7">
        <v>0</v>
      </c>
      <c r="R71" s="19">
        <f t="shared" si="0"/>
        <v>0</v>
      </c>
      <c r="S71" s="23">
        <v>1</v>
      </c>
      <c r="T71" s="5">
        <v>0</v>
      </c>
      <c r="U71" s="6">
        <v>0</v>
      </c>
      <c r="V71" s="6">
        <v>0</v>
      </c>
      <c r="W71" s="6">
        <v>0</v>
      </c>
      <c r="X71" s="7">
        <v>1</v>
      </c>
      <c r="Y71" s="6">
        <v>0</v>
      </c>
      <c r="Z71" s="6">
        <v>0</v>
      </c>
      <c r="AA71" s="19">
        <f t="shared" si="1"/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26</v>
      </c>
      <c r="F72" s="16" t="s">
        <v>234</v>
      </c>
      <c r="G72" s="23">
        <v>11</v>
      </c>
      <c r="H72" s="23">
        <v>4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6">
        <v>0</v>
      </c>
      <c r="P72" s="8">
        <v>0</v>
      </c>
      <c r="Q72" s="7">
        <v>0</v>
      </c>
      <c r="R72" s="19">
        <f t="shared" si="0"/>
        <v>1</v>
      </c>
      <c r="S72" s="23">
        <v>1</v>
      </c>
      <c r="T72" s="5">
        <v>0</v>
      </c>
      <c r="U72" s="6">
        <v>1</v>
      </c>
      <c r="V72" s="7">
        <v>1</v>
      </c>
      <c r="W72" s="6">
        <v>0</v>
      </c>
      <c r="X72" s="6">
        <v>0</v>
      </c>
      <c r="Y72" s="6">
        <v>0</v>
      </c>
      <c r="Z72" s="6">
        <v>0</v>
      </c>
      <c r="AA72" s="19">
        <f t="shared" si="1"/>
        <v>2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26</v>
      </c>
      <c r="F73" s="16" t="s">
        <v>234</v>
      </c>
      <c r="G73" s="23">
        <v>11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6">
        <v>0</v>
      </c>
      <c r="P73" s="8">
        <v>0</v>
      </c>
      <c r="Q73" s="7">
        <v>0</v>
      </c>
      <c r="R73" s="19">
        <f t="shared" si="0"/>
        <v>1</v>
      </c>
      <c r="S73" s="23"/>
      <c r="T73" s="5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19">
        <f t="shared" si="1"/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26</v>
      </c>
      <c r="F74" s="16" t="s">
        <v>234</v>
      </c>
      <c r="G74" s="23">
        <v>11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6">
        <v>0</v>
      </c>
      <c r="P74" s="8">
        <v>0</v>
      </c>
      <c r="Q74" s="7">
        <v>0</v>
      </c>
      <c r="R74" s="19">
        <f t="shared" si="0"/>
        <v>0</v>
      </c>
      <c r="S74" s="23">
        <v>1</v>
      </c>
      <c r="T74" s="5">
        <v>0</v>
      </c>
      <c r="U74" s="6">
        <v>1</v>
      </c>
      <c r="V74" s="6">
        <v>0</v>
      </c>
      <c r="W74" s="6">
        <v>0</v>
      </c>
      <c r="X74" s="7">
        <v>1</v>
      </c>
      <c r="Y74" s="6">
        <v>0</v>
      </c>
      <c r="Z74" s="6">
        <v>0</v>
      </c>
      <c r="AA74" s="19">
        <f t="shared" si="1"/>
        <v>2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26</v>
      </c>
      <c r="F75" s="16" t="s">
        <v>234</v>
      </c>
      <c r="G75" s="23">
        <v>11</v>
      </c>
      <c r="H75" s="23">
        <v>3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6">
        <v>0</v>
      </c>
      <c r="P75" s="8">
        <v>0</v>
      </c>
      <c r="Q75" s="7">
        <v>0</v>
      </c>
      <c r="R75" s="19">
        <f t="shared" si="0"/>
        <v>0</v>
      </c>
      <c r="S75" s="23">
        <v>1</v>
      </c>
      <c r="T75" s="5">
        <v>0</v>
      </c>
      <c r="U75" s="6">
        <v>0</v>
      </c>
      <c r="V75" s="6">
        <v>0</v>
      </c>
      <c r="W75" s="6">
        <v>0</v>
      </c>
      <c r="X75" s="7">
        <v>1</v>
      </c>
      <c r="Y75" s="6">
        <v>0</v>
      </c>
      <c r="Z75" s="6">
        <v>0</v>
      </c>
      <c r="AA75" s="19">
        <f t="shared" si="1"/>
        <v>1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26</v>
      </c>
      <c r="F76" s="16" t="s">
        <v>234</v>
      </c>
      <c r="G76" s="23">
        <v>11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f t="shared" si="0"/>
        <v>1</v>
      </c>
      <c r="S76" s="23">
        <v>1</v>
      </c>
      <c r="T76" s="5">
        <v>0</v>
      </c>
      <c r="U76" s="6">
        <v>0</v>
      </c>
      <c r="V76" s="7">
        <v>1</v>
      </c>
      <c r="W76" s="6">
        <v>0</v>
      </c>
      <c r="X76" s="6">
        <v>0</v>
      </c>
      <c r="Y76" s="6">
        <v>0</v>
      </c>
      <c r="Z76" s="6">
        <v>0</v>
      </c>
      <c r="AA76" s="19">
        <f t="shared" si="1"/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26</v>
      </c>
      <c r="F77" s="16" t="s">
        <v>234</v>
      </c>
      <c r="G77" s="23">
        <v>11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6">
        <v>0</v>
      </c>
      <c r="P77" s="8">
        <v>0</v>
      </c>
      <c r="Q77" s="7">
        <v>0</v>
      </c>
      <c r="R77" s="19">
        <f t="shared" ref="R77:R140" si="2">SUM(M77:Q77)</f>
        <v>0</v>
      </c>
      <c r="S77" s="23">
        <v>1</v>
      </c>
      <c r="T77" s="5">
        <v>0</v>
      </c>
      <c r="U77" s="6">
        <v>1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19">
        <f t="shared" ref="AA77:AA140" si="3">SUM(T77:Z77)</f>
        <v>1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26</v>
      </c>
      <c r="F78" s="16" t="s">
        <v>234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6">
        <v>0</v>
      </c>
      <c r="P78" s="8">
        <v>0</v>
      </c>
      <c r="Q78" s="7">
        <v>0</v>
      </c>
      <c r="R78" s="19">
        <f t="shared" si="2"/>
        <v>1</v>
      </c>
      <c r="S78" s="23"/>
      <c r="T78" s="5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19">
        <f t="shared" si="3"/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26</v>
      </c>
      <c r="F79" s="16" t="s">
        <v>234</v>
      </c>
      <c r="G79" s="23">
        <v>11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6">
        <v>0</v>
      </c>
      <c r="P79" s="8">
        <v>0</v>
      </c>
      <c r="Q79" s="7">
        <v>0</v>
      </c>
      <c r="R79" s="19">
        <f t="shared" si="2"/>
        <v>0</v>
      </c>
      <c r="S79" s="23">
        <v>1</v>
      </c>
      <c r="T79" s="5">
        <v>0</v>
      </c>
      <c r="U79" s="6">
        <v>1</v>
      </c>
      <c r="V79" s="6">
        <v>0</v>
      </c>
      <c r="W79" s="6">
        <v>0</v>
      </c>
      <c r="X79" s="7">
        <v>1</v>
      </c>
      <c r="Y79" s="6">
        <v>0</v>
      </c>
      <c r="Z79" s="6">
        <v>0</v>
      </c>
      <c r="AA79" s="19">
        <f t="shared" si="3"/>
        <v>2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26</v>
      </c>
      <c r="F80" s="16" t="s">
        <v>234</v>
      </c>
      <c r="G80" s="23">
        <v>11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6">
        <v>0</v>
      </c>
      <c r="P80" s="8">
        <v>0</v>
      </c>
      <c r="Q80" s="7">
        <v>0</v>
      </c>
      <c r="R80" s="19">
        <f t="shared" si="2"/>
        <v>0</v>
      </c>
      <c r="S80" s="23">
        <v>1</v>
      </c>
      <c r="T80" s="5">
        <v>0</v>
      </c>
      <c r="U80" s="6">
        <v>1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19">
        <f t="shared" si="3"/>
        <v>1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26</v>
      </c>
      <c r="F81" s="16" t="s">
        <v>234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4</v>
      </c>
      <c r="N81" s="6">
        <v>0</v>
      </c>
      <c r="O81" s="6">
        <v>0</v>
      </c>
      <c r="P81" s="8">
        <v>0</v>
      </c>
      <c r="Q81" s="7">
        <v>0</v>
      </c>
      <c r="R81" s="19">
        <f t="shared" si="2"/>
        <v>4</v>
      </c>
      <c r="S81" s="23"/>
      <c r="T81" s="5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26</v>
      </c>
      <c r="F82" s="16" t="s">
        <v>234</v>
      </c>
      <c r="G82" s="23">
        <v>11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6">
        <v>0</v>
      </c>
      <c r="P82" s="8">
        <v>0</v>
      </c>
      <c r="Q82" s="7">
        <v>0</v>
      </c>
      <c r="R82" s="19">
        <f t="shared" si="2"/>
        <v>0</v>
      </c>
      <c r="S82" s="23">
        <v>1</v>
      </c>
      <c r="T82" s="5">
        <v>0</v>
      </c>
      <c r="U82" s="6">
        <v>0</v>
      </c>
      <c r="V82" s="6">
        <v>0</v>
      </c>
      <c r="W82" s="6">
        <v>0</v>
      </c>
      <c r="X82" s="6">
        <v>0</v>
      </c>
      <c r="Y82" s="7">
        <v>1</v>
      </c>
      <c r="Z82" s="6">
        <v>0</v>
      </c>
      <c r="AA82" s="19">
        <f t="shared" si="3"/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26</v>
      </c>
      <c r="F83" s="16" t="s">
        <v>234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6">
        <v>0</v>
      </c>
      <c r="P83" s="8">
        <v>0</v>
      </c>
      <c r="Q83" s="7">
        <v>0</v>
      </c>
      <c r="R83" s="19">
        <f t="shared" si="2"/>
        <v>0</v>
      </c>
      <c r="S83" s="23">
        <v>1</v>
      </c>
      <c r="T83" s="5">
        <v>0</v>
      </c>
      <c r="U83" s="6">
        <v>0</v>
      </c>
      <c r="V83" s="6">
        <v>0</v>
      </c>
      <c r="W83" s="6">
        <v>0</v>
      </c>
      <c r="X83" s="6">
        <v>0</v>
      </c>
      <c r="Y83" s="7">
        <v>1</v>
      </c>
      <c r="Z83" s="6">
        <v>0</v>
      </c>
      <c r="AA83" s="19">
        <f t="shared" si="3"/>
        <v>1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26</v>
      </c>
      <c r="F84" s="16" t="s">
        <v>234</v>
      </c>
      <c r="G84" s="23">
        <v>11</v>
      </c>
      <c r="H84" s="23">
        <v>3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6">
        <v>0</v>
      </c>
      <c r="P84" s="8">
        <v>0</v>
      </c>
      <c r="Q84" s="7">
        <v>0</v>
      </c>
      <c r="R84" s="19">
        <f t="shared" si="2"/>
        <v>0</v>
      </c>
      <c r="S84" s="23">
        <v>1</v>
      </c>
      <c r="T84" s="5">
        <v>0</v>
      </c>
      <c r="U84" s="6">
        <v>0</v>
      </c>
      <c r="V84" s="6">
        <v>0</v>
      </c>
      <c r="W84" s="6">
        <v>0</v>
      </c>
      <c r="X84" s="6">
        <v>0</v>
      </c>
      <c r="Y84" s="7">
        <v>1</v>
      </c>
      <c r="Z84" s="6">
        <v>0</v>
      </c>
      <c r="AA84" s="19">
        <f t="shared" si="3"/>
        <v>1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26</v>
      </c>
      <c r="F85" s="16" t="s">
        <v>234</v>
      </c>
      <c r="G85" s="23">
        <v>12</v>
      </c>
      <c r="H85" s="23">
        <v>3</v>
      </c>
      <c r="I85" s="16">
        <v>1</v>
      </c>
      <c r="J85" s="24">
        <v>5</v>
      </c>
      <c r="K85" s="13">
        <v>1</v>
      </c>
      <c r="L85" s="23">
        <v>1</v>
      </c>
      <c r="M85" s="5">
        <v>1</v>
      </c>
      <c r="N85" s="6">
        <v>1</v>
      </c>
      <c r="O85" s="6">
        <v>0</v>
      </c>
      <c r="P85" s="8">
        <v>0</v>
      </c>
      <c r="Q85" s="7">
        <v>0</v>
      </c>
      <c r="R85" s="19">
        <f t="shared" si="2"/>
        <v>2</v>
      </c>
      <c r="S85" s="23"/>
      <c r="T85" s="5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26</v>
      </c>
      <c r="F86" s="16" t="s">
        <v>234</v>
      </c>
      <c r="G86" s="23">
        <v>12</v>
      </c>
      <c r="H86" s="23">
        <v>4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6">
        <v>0</v>
      </c>
      <c r="P86" s="8">
        <v>0</v>
      </c>
      <c r="Q86" s="7">
        <v>0</v>
      </c>
      <c r="R86" s="19">
        <f t="shared" si="2"/>
        <v>1</v>
      </c>
      <c r="S86" s="23">
        <v>1</v>
      </c>
      <c r="T86" s="5">
        <v>0</v>
      </c>
      <c r="U86" s="6">
        <v>1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19">
        <f t="shared" si="3"/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26</v>
      </c>
      <c r="F87" s="16" t="s">
        <v>234</v>
      </c>
      <c r="G87" s="23">
        <v>12</v>
      </c>
      <c r="H87" s="23">
        <v>3</v>
      </c>
      <c r="I87" s="16">
        <v>2</v>
      </c>
      <c r="J87" s="24"/>
      <c r="K87" s="13">
        <v>3</v>
      </c>
      <c r="L87" s="23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f t="shared" si="2"/>
        <v>1</v>
      </c>
      <c r="S87" s="23">
        <v>2</v>
      </c>
      <c r="T87" s="5">
        <v>0</v>
      </c>
      <c r="U87" s="6">
        <v>0</v>
      </c>
      <c r="V87" s="7">
        <v>1</v>
      </c>
      <c r="W87" s="6">
        <v>0</v>
      </c>
      <c r="X87" s="6">
        <v>0</v>
      </c>
      <c r="Y87" s="6">
        <v>0</v>
      </c>
      <c r="Z87" s="6">
        <v>0</v>
      </c>
      <c r="AA87" s="19">
        <f t="shared" si="3"/>
        <v>1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26</v>
      </c>
      <c r="F88" s="16" t="s">
        <v>234</v>
      </c>
      <c r="G88" s="23">
        <v>12</v>
      </c>
      <c r="H88" s="23">
        <v>5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6">
        <v>0</v>
      </c>
      <c r="P88" s="8">
        <v>0</v>
      </c>
      <c r="Q88" s="7">
        <v>0</v>
      </c>
      <c r="R88" s="19">
        <f t="shared" si="2"/>
        <v>1</v>
      </c>
      <c r="S88" s="23">
        <v>1</v>
      </c>
      <c r="T88" s="5">
        <v>0</v>
      </c>
      <c r="U88" s="6">
        <v>1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19">
        <f t="shared" si="3"/>
        <v>1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26</v>
      </c>
      <c r="F89" s="16" t="s">
        <v>234</v>
      </c>
      <c r="G89" s="23">
        <v>12</v>
      </c>
      <c r="H89" s="23">
        <v>2</v>
      </c>
      <c r="I89" s="16">
        <v>1</v>
      </c>
      <c r="J89" s="24">
        <v>5</v>
      </c>
      <c r="K89" s="13">
        <v>2</v>
      </c>
      <c r="L89" s="23"/>
      <c r="M89" s="5">
        <v>0</v>
      </c>
      <c r="N89" s="6">
        <v>0</v>
      </c>
      <c r="O89" s="6">
        <v>0</v>
      </c>
      <c r="P89" s="8">
        <v>0</v>
      </c>
      <c r="Q89" s="7">
        <v>0</v>
      </c>
      <c r="R89" s="19">
        <f t="shared" si="2"/>
        <v>0</v>
      </c>
      <c r="S89" s="23">
        <v>1</v>
      </c>
      <c r="T89" s="5">
        <v>0</v>
      </c>
      <c r="U89" s="6">
        <v>0</v>
      </c>
      <c r="V89" s="6">
        <v>0</v>
      </c>
      <c r="W89" s="6">
        <v>0</v>
      </c>
      <c r="X89" s="7">
        <v>1</v>
      </c>
      <c r="Y89" s="6">
        <v>0</v>
      </c>
      <c r="Z89" s="6">
        <v>0</v>
      </c>
      <c r="AA89" s="19">
        <f t="shared" si="3"/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26</v>
      </c>
      <c r="F90" s="16" t="s">
        <v>234</v>
      </c>
      <c r="G90" s="23">
        <v>12</v>
      </c>
      <c r="H90" s="23">
        <v>3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6">
        <v>0</v>
      </c>
      <c r="P90" s="8">
        <v>0</v>
      </c>
      <c r="Q90" s="7">
        <v>0</v>
      </c>
      <c r="R90" s="19">
        <f t="shared" si="2"/>
        <v>1</v>
      </c>
      <c r="S90" s="23">
        <v>1</v>
      </c>
      <c r="T90" s="5">
        <v>0</v>
      </c>
      <c r="U90" s="6">
        <v>1</v>
      </c>
      <c r="V90" s="7">
        <v>1</v>
      </c>
      <c r="W90" s="6">
        <v>0</v>
      </c>
      <c r="X90" s="7">
        <v>1</v>
      </c>
      <c r="Y90" s="6">
        <v>0</v>
      </c>
      <c r="Z90" s="6">
        <v>0</v>
      </c>
      <c r="AA90" s="19">
        <f t="shared" si="3"/>
        <v>3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26</v>
      </c>
      <c r="F91" s="16" t="s">
        <v>234</v>
      </c>
      <c r="G91" s="23">
        <v>12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6">
        <v>0</v>
      </c>
      <c r="P91" s="8">
        <v>0</v>
      </c>
      <c r="Q91" s="7">
        <v>0</v>
      </c>
      <c r="R91" s="19">
        <f t="shared" si="2"/>
        <v>0</v>
      </c>
      <c r="S91" s="23">
        <v>1</v>
      </c>
      <c r="T91" s="5">
        <v>0</v>
      </c>
      <c r="U91" s="6">
        <v>1</v>
      </c>
      <c r="V91" s="6">
        <v>0</v>
      </c>
      <c r="W91" s="6">
        <v>0</v>
      </c>
      <c r="X91" s="6">
        <v>0</v>
      </c>
      <c r="Y91" s="7">
        <v>1</v>
      </c>
      <c r="Z91" s="6">
        <v>0</v>
      </c>
      <c r="AA91" s="19">
        <f t="shared" si="3"/>
        <v>2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26</v>
      </c>
      <c r="F92" s="16" t="s">
        <v>234</v>
      </c>
      <c r="G92" s="23">
        <v>12</v>
      </c>
      <c r="H92" s="23">
        <v>3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6">
        <v>0</v>
      </c>
      <c r="P92" s="8">
        <v>0</v>
      </c>
      <c r="Q92" s="7">
        <v>0</v>
      </c>
      <c r="R92" s="19">
        <f t="shared" si="2"/>
        <v>1</v>
      </c>
      <c r="S92" s="23">
        <v>1</v>
      </c>
      <c r="T92" s="5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19">
        <f t="shared" si="3"/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26</v>
      </c>
      <c r="F93" s="16" t="s">
        <v>234</v>
      </c>
      <c r="G93" s="23">
        <v>12</v>
      </c>
      <c r="H93" s="23">
        <v>4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6">
        <v>0</v>
      </c>
      <c r="P93" s="8">
        <v>0</v>
      </c>
      <c r="Q93" s="7">
        <v>0</v>
      </c>
      <c r="R93" s="19">
        <f t="shared" si="2"/>
        <v>1</v>
      </c>
      <c r="S93" s="23">
        <v>1</v>
      </c>
      <c r="T93" s="5">
        <v>0</v>
      </c>
      <c r="U93" s="6">
        <v>1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19">
        <f t="shared" si="3"/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26</v>
      </c>
      <c r="F94" s="16" t="s">
        <v>234</v>
      </c>
      <c r="G94" s="23">
        <v>12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6">
        <v>0</v>
      </c>
      <c r="P94" s="8">
        <v>0</v>
      </c>
      <c r="Q94" s="7">
        <v>0</v>
      </c>
      <c r="R94" s="19">
        <f t="shared" si="2"/>
        <v>1</v>
      </c>
      <c r="S94" s="23"/>
      <c r="T94" s="5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19">
        <f t="shared" si="3"/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26</v>
      </c>
      <c r="F95" s="16" t="s">
        <v>234</v>
      </c>
      <c r="G95" s="23">
        <v>12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6">
        <v>0</v>
      </c>
      <c r="P95" s="8">
        <v>0</v>
      </c>
      <c r="Q95" s="7">
        <v>0</v>
      </c>
      <c r="R95" s="19">
        <f t="shared" si="2"/>
        <v>1</v>
      </c>
      <c r="S95" s="23">
        <v>1</v>
      </c>
      <c r="T95" s="5">
        <v>0</v>
      </c>
      <c r="U95" s="6">
        <v>1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19">
        <f t="shared" si="3"/>
        <v>1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26</v>
      </c>
      <c r="F96" s="16" t="s">
        <v>234</v>
      </c>
      <c r="G96" s="23">
        <v>12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1</v>
      </c>
      <c r="O96" s="6">
        <v>0</v>
      </c>
      <c r="P96" s="8">
        <v>0</v>
      </c>
      <c r="Q96" s="7">
        <v>0</v>
      </c>
      <c r="R96" s="19">
        <f t="shared" si="2"/>
        <v>2</v>
      </c>
      <c r="S96" s="23"/>
      <c r="T96" s="5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26</v>
      </c>
      <c r="F97" s="16" t="s">
        <v>234</v>
      </c>
      <c r="G97" s="23">
        <v>12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6">
        <v>0</v>
      </c>
      <c r="P97" s="8">
        <v>0</v>
      </c>
      <c r="Q97" s="7">
        <v>0</v>
      </c>
      <c r="R97" s="19">
        <f t="shared" si="2"/>
        <v>0</v>
      </c>
      <c r="S97" s="23">
        <v>1</v>
      </c>
      <c r="T97" s="5">
        <v>0</v>
      </c>
      <c r="U97" s="6">
        <v>0</v>
      </c>
      <c r="V97" s="6">
        <v>0</v>
      </c>
      <c r="W97" s="6">
        <v>0</v>
      </c>
      <c r="X97" s="7">
        <v>1</v>
      </c>
      <c r="Y97" s="6">
        <v>0</v>
      </c>
      <c r="Z97" s="6">
        <v>0</v>
      </c>
      <c r="AA97" s="19">
        <f t="shared" si="3"/>
        <v>1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26</v>
      </c>
      <c r="F98" s="16" t="s">
        <v>234</v>
      </c>
      <c r="G98" s="23">
        <v>12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6">
        <v>0</v>
      </c>
      <c r="P98" s="8">
        <v>0</v>
      </c>
      <c r="Q98" s="7">
        <v>0</v>
      </c>
      <c r="R98" s="19">
        <f t="shared" si="2"/>
        <v>0</v>
      </c>
      <c r="S98" s="23">
        <v>2</v>
      </c>
      <c r="T98" s="5">
        <v>0</v>
      </c>
      <c r="U98" s="6">
        <v>0</v>
      </c>
      <c r="V98" s="6">
        <v>0</v>
      </c>
      <c r="W98" s="6">
        <v>0</v>
      </c>
      <c r="X98" s="6">
        <v>0</v>
      </c>
      <c r="Y98" s="7">
        <v>1</v>
      </c>
      <c r="Z98" s="6">
        <v>0</v>
      </c>
      <c r="AA98" s="19">
        <f t="shared" si="3"/>
        <v>1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26</v>
      </c>
      <c r="F99" s="16" t="s">
        <v>234</v>
      </c>
      <c r="G99" s="23">
        <v>12</v>
      </c>
      <c r="H99" s="23">
        <v>3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6">
        <v>0</v>
      </c>
      <c r="P99" s="8">
        <v>0</v>
      </c>
      <c r="Q99" s="7">
        <v>0</v>
      </c>
      <c r="R99" s="19">
        <f t="shared" si="2"/>
        <v>1</v>
      </c>
      <c r="S99" s="23">
        <v>1</v>
      </c>
      <c r="T99" s="5">
        <v>0</v>
      </c>
      <c r="U99" s="6">
        <v>1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19">
        <f t="shared" si="3"/>
        <v>1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26</v>
      </c>
      <c r="F100" s="16" t="s">
        <v>234</v>
      </c>
      <c r="G100" s="23">
        <v>12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6">
        <v>0</v>
      </c>
      <c r="P100" s="8">
        <v>0</v>
      </c>
      <c r="Q100" s="7">
        <v>0</v>
      </c>
      <c r="R100" s="19">
        <f t="shared" si="2"/>
        <v>0</v>
      </c>
      <c r="S100" s="23">
        <v>1</v>
      </c>
      <c r="T100" s="5">
        <v>0</v>
      </c>
      <c r="U100" s="6">
        <v>0</v>
      </c>
      <c r="V100" s="6">
        <v>0</v>
      </c>
      <c r="W100" s="6">
        <v>0</v>
      </c>
      <c r="X100" s="7">
        <v>1</v>
      </c>
      <c r="Y100" s="6">
        <v>0</v>
      </c>
      <c r="Z100" s="6">
        <v>0</v>
      </c>
      <c r="AA100" s="19">
        <f t="shared" si="3"/>
        <v>1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26</v>
      </c>
      <c r="F101" s="16" t="s">
        <v>234</v>
      </c>
      <c r="G101" s="23">
        <v>12</v>
      </c>
      <c r="H101" s="23">
        <v>5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6">
        <v>0</v>
      </c>
      <c r="P101" s="8">
        <v>0</v>
      </c>
      <c r="Q101" s="7">
        <v>0</v>
      </c>
      <c r="R101" s="19">
        <f t="shared" si="2"/>
        <v>0</v>
      </c>
      <c r="S101" s="23">
        <v>1</v>
      </c>
      <c r="T101" s="5">
        <v>0</v>
      </c>
      <c r="U101" s="6">
        <v>0</v>
      </c>
      <c r="V101" s="6">
        <v>0</v>
      </c>
      <c r="W101" s="6">
        <v>0</v>
      </c>
      <c r="X101" s="6">
        <v>0</v>
      </c>
      <c r="Y101" s="7">
        <v>1</v>
      </c>
      <c r="Z101" s="6">
        <v>0</v>
      </c>
      <c r="AA101" s="19">
        <f t="shared" si="3"/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26</v>
      </c>
      <c r="F102" s="16" t="s">
        <v>234</v>
      </c>
      <c r="G102" s="23">
        <v>12</v>
      </c>
      <c r="H102" s="23">
        <v>5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6">
        <v>0</v>
      </c>
      <c r="P102" s="8">
        <v>0</v>
      </c>
      <c r="Q102" s="7">
        <v>0</v>
      </c>
      <c r="R102" s="19">
        <f t="shared" si="2"/>
        <v>1</v>
      </c>
      <c r="S102" s="23">
        <v>1</v>
      </c>
      <c r="T102" s="5">
        <v>0</v>
      </c>
      <c r="U102" s="6">
        <v>1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19">
        <f t="shared" si="3"/>
        <v>1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26</v>
      </c>
      <c r="F103" s="16" t="s">
        <v>234</v>
      </c>
      <c r="G103" s="23">
        <v>12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26</v>
      </c>
      <c r="F104" s="16" t="s">
        <v>234</v>
      </c>
      <c r="G104" s="23">
        <v>12</v>
      </c>
      <c r="H104" s="23">
        <v>5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6">
        <v>0</v>
      </c>
      <c r="P104" s="8">
        <v>0</v>
      </c>
      <c r="Q104" s="7">
        <v>0</v>
      </c>
      <c r="R104" s="19">
        <f t="shared" si="2"/>
        <v>1</v>
      </c>
      <c r="S104" s="23">
        <v>1</v>
      </c>
      <c r="T104" s="5">
        <v>0</v>
      </c>
      <c r="U104" s="6">
        <v>1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19">
        <f t="shared" si="3"/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26</v>
      </c>
      <c r="F105" s="16" t="s">
        <v>234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6">
        <v>0</v>
      </c>
      <c r="P105" s="8">
        <v>0</v>
      </c>
      <c r="Q105" s="7">
        <v>0</v>
      </c>
      <c r="R105" s="19">
        <f t="shared" si="2"/>
        <v>1</v>
      </c>
      <c r="S105" s="23"/>
      <c r="T105" s="5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26</v>
      </c>
      <c r="F106" s="16" t="s">
        <v>234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2</v>
      </c>
      <c r="O106" s="6">
        <v>0</v>
      </c>
      <c r="P106" s="8">
        <v>0</v>
      </c>
      <c r="Q106" s="7">
        <v>0</v>
      </c>
      <c r="R106" s="19">
        <f t="shared" si="2"/>
        <v>2</v>
      </c>
      <c r="S106" s="23"/>
      <c r="T106" s="5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26</v>
      </c>
      <c r="F107" s="16" t="s">
        <v>234</v>
      </c>
      <c r="G107" s="23">
        <v>12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6">
        <v>0</v>
      </c>
      <c r="P107" s="8">
        <v>0</v>
      </c>
      <c r="Q107" s="7">
        <v>0</v>
      </c>
      <c r="R107" s="19">
        <f t="shared" si="2"/>
        <v>1</v>
      </c>
      <c r="S107" s="23"/>
      <c r="T107" s="5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19">
        <f t="shared" si="3"/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26</v>
      </c>
      <c r="F108" s="16" t="s">
        <v>234</v>
      </c>
      <c r="G108" s="23">
        <v>12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6">
        <v>0</v>
      </c>
      <c r="P108" s="8">
        <v>0</v>
      </c>
      <c r="Q108" s="7">
        <v>0</v>
      </c>
      <c r="R108" s="19">
        <f t="shared" si="2"/>
        <v>0</v>
      </c>
      <c r="S108" s="23">
        <v>1</v>
      </c>
      <c r="T108" s="5">
        <v>0</v>
      </c>
      <c r="U108" s="6">
        <v>0</v>
      </c>
      <c r="V108" s="6">
        <v>0</v>
      </c>
      <c r="W108" s="6">
        <v>0</v>
      </c>
      <c r="X108" s="7">
        <v>1</v>
      </c>
      <c r="Y108" s="6">
        <v>0</v>
      </c>
      <c r="Z108" s="6">
        <v>0</v>
      </c>
      <c r="AA108" s="19">
        <f t="shared" si="3"/>
        <v>1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26</v>
      </c>
      <c r="F109" s="16" t="s">
        <v>234</v>
      </c>
      <c r="G109" s="23">
        <v>12</v>
      </c>
      <c r="H109" s="23">
        <v>3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6">
        <v>0</v>
      </c>
      <c r="P109" s="8">
        <v>0</v>
      </c>
      <c r="Q109" s="7">
        <v>0</v>
      </c>
      <c r="R109" s="19">
        <f t="shared" si="2"/>
        <v>0</v>
      </c>
      <c r="S109" s="23">
        <v>1</v>
      </c>
      <c r="T109" s="5">
        <v>0</v>
      </c>
      <c r="U109" s="6">
        <v>0</v>
      </c>
      <c r="V109" s="6">
        <v>0</v>
      </c>
      <c r="W109" s="6">
        <v>0</v>
      </c>
      <c r="X109" s="7">
        <v>1</v>
      </c>
      <c r="Y109" s="6">
        <v>0</v>
      </c>
      <c r="Z109" s="6">
        <v>0</v>
      </c>
      <c r="AA109" s="19">
        <f t="shared" si="3"/>
        <v>1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26</v>
      </c>
      <c r="F110" s="16" t="s">
        <v>234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2</v>
      </c>
      <c r="N110" s="6">
        <v>0</v>
      </c>
      <c r="O110" s="6">
        <v>0</v>
      </c>
      <c r="P110" s="8">
        <v>0</v>
      </c>
      <c r="Q110" s="7">
        <v>0</v>
      </c>
      <c r="R110" s="19">
        <f t="shared" si="2"/>
        <v>2</v>
      </c>
      <c r="S110" s="23"/>
      <c r="T110" s="5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26</v>
      </c>
      <c r="F111" s="16" t="s">
        <v>234</v>
      </c>
      <c r="G111" s="23">
        <v>12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6">
        <v>0</v>
      </c>
      <c r="P111" s="8">
        <v>0</v>
      </c>
      <c r="Q111" s="7">
        <v>0</v>
      </c>
      <c r="R111" s="19">
        <f t="shared" si="2"/>
        <v>1</v>
      </c>
      <c r="S111" s="23"/>
      <c r="T111" s="5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19">
        <f t="shared" si="3"/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26</v>
      </c>
      <c r="F112" s="16" t="s">
        <v>234</v>
      </c>
      <c r="G112" s="23">
        <v>13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6">
        <v>0</v>
      </c>
      <c r="P112" s="8">
        <v>0</v>
      </c>
      <c r="Q112" s="7">
        <v>0</v>
      </c>
      <c r="R112" s="19">
        <f t="shared" si="2"/>
        <v>1</v>
      </c>
      <c r="S112" s="23">
        <v>1</v>
      </c>
      <c r="T112" s="5">
        <v>0</v>
      </c>
      <c r="U112" s="6">
        <v>1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19">
        <f t="shared" si="3"/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26</v>
      </c>
      <c r="F113" s="16" t="s">
        <v>234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6">
        <v>0</v>
      </c>
      <c r="P113" s="8">
        <v>0</v>
      </c>
      <c r="Q113" s="7">
        <v>0</v>
      </c>
      <c r="R113" s="19">
        <f t="shared" si="2"/>
        <v>1</v>
      </c>
      <c r="S113" s="23"/>
      <c r="T113" s="5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26</v>
      </c>
      <c r="F114" s="16" t="s">
        <v>234</v>
      </c>
      <c r="G114" s="23">
        <v>13</v>
      </c>
      <c r="H114" s="23">
        <v>3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6">
        <v>0</v>
      </c>
      <c r="P114" s="8">
        <v>0</v>
      </c>
      <c r="Q114" s="7">
        <v>0</v>
      </c>
      <c r="R114" s="19">
        <f t="shared" si="2"/>
        <v>1</v>
      </c>
      <c r="S114" s="23">
        <v>1</v>
      </c>
      <c r="T114" s="5">
        <v>0</v>
      </c>
      <c r="U114" s="6">
        <v>1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26</v>
      </c>
      <c r="F115" s="16" t="s">
        <v>234</v>
      </c>
      <c r="G115" s="23">
        <v>13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6">
        <v>0</v>
      </c>
      <c r="P115" s="8">
        <v>0</v>
      </c>
      <c r="Q115" s="7">
        <v>0</v>
      </c>
      <c r="R115" s="19">
        <f t="shared" si="2"/>
        <v>1</v>
      </c>
      <c r="S115" s="23">
        <v>1</v>
      </c>
      <c r="T115" s="5">
        <v>0</v>
      </c>
      <c r="U115" s="6">
        <v>1</v>
      </c>
      <c r="V115" s="6">
        <v>0</v>
      </c>
      <c r="W115" s="6">
        <v>0</v>
      </c>
      <c r="X115" s="6">
        <v>0</v>
      </c>
      <c r="Y115" s="7">
        <v>1</v>
      </c>
      <c r="Z115" s="6">
        <v>0</v>
      </c>
      <c r="AA115" s="19">
        <f t="shared" si="3"/>
        <v>2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26</v>
      </c>
      <c r="F116" s="16" t="s">
        <v>234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6">
        <v>0</v>
      </c>
      <c r="P116" s="8">
        <v>0</v>
      </c>
      <c r="Q116" s="7">
        <v>0</v>
      </c>
      <c r="R116" s="19">
        <f t="shared" si="2"/>
        <v>1</v>
      </c>
      <c r="S116" s="23"/>
      <c r="T116" s="5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26</v>
      </c>
      <c r="F117" s="16" t="s">
        <v>234</v>
      </c>
      <c r="G117" s="23">
        <v>13</v>
      </c>
      <c r="H117" s="23">
        <v>6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6">
        <v>0</v>
      </c>
      <c r="P117" s="8">
        <v>0</v>
      </c>
      <c r="Q117" s="7">
        <v>0</v>
      </c>
      <c r="R117" s="19">
        <f t="shared" si="2"/>
        <v>0</v>
      </c>
      <c r="S117" s="23">
        <v>2</v>
      </c>
      <c r="T117" s="5">
        <v>0</v>
      </c>
      <c r="U117" s="6">
        <v>1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19">
        <f t="shared" si="3"/>
        <v>1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26</v>
      </c>
      <c r="F118" s="16" t="s">
        <v>234</v>
      </c>
      <c r="G118" s="23">
        <v>13</v>
      </c>
      <c r="H118" s="23">
        <v>3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6">
        <v>0</v>
      </c>
      <c r="P118" s="8">
        <v>0</v>
      </c>
      <c r="Q118" s="7">
        <v>0</v>
      </c>
      <c r="R118" s="19">
        <f t="shared" si="2"/>
        <v>0</v>
      </c>
      <c r="S118" s="23">
        <v>1</v>
      </c>
      <c r="T118" s="5">
        <v>0</v>
      </c>
      <c r="U118" s="6">
        <v>1</v>
      </c>
      <c r="V118" s="6">
        <v>0</v>
      </c>
      <c r="W118" s="6">
        <v>0</v>
      </c>
      <c r="X118" s="7">
        <v>1</v>
      </c>
      <c r="Y118" s="6">
        <v>0</v>
      </c>
      <c r="Z118" s="6">
        <v>0</v>
      </c>
      <c r="AA118" s="19">
        <f t="shared" si="3"/>
        <v>2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26</v>
      </c>
      <c r="F119" s="16" t="s">
        <v>234</v>
      </c>
      <c r="G119" s="23">
        <v>13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6">
        <v>0</v>
      </c>
      <c r="P119" s="8">
        <v>0</v>
      </c>
      <c r="Q119" s="7">
        <v>0</v>
      </c>
      <c r="R119" s="19">
        <f t="shared" si="2"/>
        <v>1</v>
      </c>
      <c r="S119" s="23">
        <v>1</v>
      </c>
      <c r="T119" s="5">
        <v>0</v>
      </c>
      <c r="U119" s="6">
        <v>1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19">
        <f t="shared" si="3"/>
        <v>1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26</v>
      </c>
      <c r="F120" s="16" t="s">
        <v>234</v>
      </c>
      <c r="G120" s="23">
        <v>13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6">
        <v>0</v>
      </c>
      <c r="P120" s="8">
        <v>0</v>
      </c>
      <c r="Q120" s="7">
        <v>0</v>
      </c>
      <c r="R120" s="19">
        <f t="shared" si="2"/>
        <v>1</v>
      </c>
      <c r="S120" s="23"/>
      <c r="T120" s="5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19">
        <f t="shared" si="3"/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26</v>
      </c>
      <c r="F121" s="16" t="s">
        <v>234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6">
        <v>0</v>
      </c>
      <c r="P121" s="8">
        <v>0</v>
      </c>
      <c r="Q121" s="7">
        <v>0</v>
      </c>
      <c r="R121" s="19">
        <f t="shared" si="2"/>
        <v>1</v>
      </c>
      <c r="S121" s="23"/>
      <c r="T121" s="5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19">
        <f t="shared" si="3"/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26</v>
      </c>
      <c r="F122" s="16" t="s">
        <v>234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6">
        <v>0</v>
      </c>
      <c r="P122" s="8">
        <v>0</v>
      </c>
      <c r="Q122" s="7">
        <v>0</v>
      </c>
      <c r="R122" s="19">
        <f t="shared" si="2"/>
        <v>1</v>
      </c>
      <c r="S122" s="23"/>
      <c r="T122" s="5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26</v>
      </c>
      <c r="F123" s="16" t="s">
        <v>234</v>
      </c>
      <c r="G123" s="23">
        <v>13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6">
        <v>0</v>
      </c>
      <c r="P123" s="8">
        <v>0</v>
      </c>
      <c r="Q123" s="7">
        <v>0</v>
      </c>
      <c r="R123" s="19">
        <f t="shared" si="2"/>
        <v>0</v>
      </c>
      <c r="S123" s="23">
        <v>1</v>
      </c>
      <c r="T123" s="5">
        <v>0</v>
      </c>
      <c r="U123" s="6">
        <v>1</v>
      </c>
      <c r="V123" s="6">
        <v>0</v>
      </c>
      <c r="W123" s="6">
        <v>0</v>
      </c>
      <c r="X123" s="7">
        <v>1</v>
      </c>
      <c r="Y123" s="6">
        <v>0</v>
      </c>
      <c r="Z123" s="6">
        <v>0</v>
      </c>
      <c r="AA123" s="19">
        <f t="shared" si="3"/>
        <v>2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26</v>
      </c>
      <c r="F124" s="16" t="s">
        <v>234</v>
      </c>
      <c r="G124" s="23">
        <v>13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6">
        <v>0</v>
      </c>
      <c r="P124" s="8">
        <v>0</v>
      </c>
      <c r="Q124" s="7">
        <v>0</v>
      </c>
      <c r="R124" s="19">
        <f t="shared" si="2"/>
        <v>1</v>
      </c>
      <c r="S124" s="23"/>
      <c r="T124" s="5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26</v>
      </c>
      <c r="F125" s="16" t="s">
        <v>234</v>
      </c>
      <c r="G125" s="23">
        <v>13</v>
      </c>
      <c r="H125" s="23">
        <v>3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6">
        <v>0</v>
      </c>
      <c r="P125" s="8">
        <v>0</v>
      </c>
      <c r="Q125" s="7">
        <v>0</v>
      </c>
      <c r="R125" s="19">
        <f t="shared" si="2"/>
        <v>1</v>
      </c>
      <c r="S125" s="23">
        <v>1</v>
      </c>
      <c r="T125" s="5">
        <v>0</v>
      </c>
      <c r="U125" s="6">
        <v>0</v>
      </c>
      <c r="V125" s="6">
        <v>0</v>
      </c>
      <c r="W125" s="6">
        <v>0</v>
      </c>
      <c r="X125" s="7">
        <v>1</v>
      </c>
      <c r="Y125" s="6">
        <v>0</v>
      </c>
      <c r="Z125" s="6">
        <v>0</v>
      </c>
      <c r="AA125" s="19">
        <f t="shared" si="3"/>
        <v>1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26</v>
      </c>
      <c r="F126" s="16" t="s">
        <v>234</v>
      </c>
      <c r="G126" s="23">
        <v>13</v>
      </c>
      <c r="H126" s="23">
        <v>5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f t="shared" si="2"/>
        <v>1</v>
      </c>
      <c r="S126" s="23">
        <v>1</v>
      </c>
      <c r="T126" s="5">
        <v>0</v>
      </c>
      <c r="U126" s="6">
        <v>0</v>
      </c>
      <c r="V126" s="7">
        <v>1</v>
      </c>
      <c r="W126" s="6">
        <v>0</v>
      </c>
      <c r="X126" s="6">
        <v>0</v>
      </c>
      <c r="Y126" s="6">
        <v>0</v>
      </c>
      <c r="Z126" s="6">
        <v>0</v>
      </c>
      <c r="AA126" s="19">
        <f t="shared" si="3"/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26</v>
      </c>
      <c r="F127" s="16" t="s">
        <v>234</v>
      </c>
      <c r="G127" s="23">
        <v>13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6">
        <v>0</v>
      </c>
      <c r="P127" s="8">
        <v>0</v>
      </c>
      <c r="Q127" s="7">
        <v>0</v>
      </c>
      <c r="R127" s="19">
        <f t="shared" si="2"/>
        <v>1</v>
      </c>
      <c r="S127" s="23"/>
      <c r="T127" s="5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19">
        <f t="shared" si="3"/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26</v>
      </c>
      <c r="F128" s="16" t="s">
        <v>234</v>
      </c>
      <c r="G128" s="23">
        <v>13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f t="shared" si="2"/>
        <v>1</v>
      </c>
      <c r="S128" s="23"/>
      <c r="T128" s="5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19">
        <f t="shared" si="3"/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26</v>
      </c>
      <c r="F129" s="16" t="s">
        <v>234</v>
      </c>
      <c r="G129" s="23">
        <v>13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6">
        <v>0</v>
      </c>
      <c r="P129" s="8">
        <v>0</v>
      </c>
      <c r="Q129" s="7">
        <v>0</v>
      </c>
      <c r="R129" s="19">
        <f t="shared" si="2"/>
        <v>0</v>
      </c>
      <c r="S129" s="23">
        <v>1</v>
      </c>
      <c r="T129" s="5">
        <v>0</v>
      </c>
      <c r="U129" s="6">
        <v>0</v>
      </c>
      <c r="V129" s="6">
        <v>0</v>
      </c>
      <c r="W129" s="6">
        <v>0</v>
      </c>
      <c r="X129" s="7">
        <v>1</v>
      </c>
      <c r="Y129" s="6">
        <v>0</v>
      </c>
      <c r="Z129" s="6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26</v>
      </c>
      <c r="F130" s="16" t="s">
        <v>234</v>
      </c>
      <c r="G130" s="23">
        <v>13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6">
        <v>0</v>
      </c>
      <c r="P130" s="8">
        <v>0</v>
      </c>
      <c r="Q130" s="7">
        <v>0</v>
      </c>
      <c r="R130" s="19">
        <f t="shared" si="2"/>
        <v>0</v>
      </c>
      <c r="S130" s="23">
        <v>1</v>
      </c>
      <c r="T130" s="5">
        <v>0</v>
      </c>
      <c r="U130" s="6">
        <v>0</v>
      </c>
      <c r="V130" s="6">
        <v>0</v>
      </c>
      <c r="W130" s="6">
        <v>0</v>
      </c>
      <c r="X130" s="7">
        <v>1</v>
      </c>
      <c r="Y130" s="6">
        <v>0</v>
      </c>
      <c r="Z130" s="6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26</v>
      </c>
      <c r="F131" s="16" t="s">
        <v>234</v>
      </c>
      <c r="G131" s="23">
        <v>13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6">
        <v>0</v>
      </c>
      <c r="P131" s="8">
        <v>0</v>
      </c>
      <c r="Q131" s="7">
        <v>0</v>
      </c>
      <c r="R131" s="19">
        <f t="shared" si="2"/>
        <v>0</v>
      </c>
      <c r="S131" s="23">
        <v>1</v>
      </c>
      <c r="T131" s="5">
        <v>0</v>
      </c>
      <c r="U131" s="6">
        <v>0</v>
      </c>
      <c r="V131" s="6">
        <v>0</v>
      </c>
      <c r="W131" s="6">
        <v>0</v>
      </c>
      <c r="X131" s="7">
        <v>1</v>
      </c>
      <c r="Y131" s="6">
        <v>0</v>
      </c>
      <c r="Z131" s="6">
        <v>0</v>
      </c>
      <c r="AA131" s="19">
        <f t="shared" si="3"/>
        <v>1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26</v>
      </c>
      <c r="F132" s="16" t="s">
        <v>234</v>
      </c>
      <c r="G132" s="23">
        <v>13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6">
        <v>0</v>
      </c>
      <c r="P132" s="8">
        <v>0</v>
      </c>
      <c r="Q132" s="7">
        <v>0</v>
      </c>
      <c r="R132" s="19">
        <f t="shared" si="2"/>
        <v>0</v>
      </c>
      <c r="S132" s="23">
        <v>1</v>
      </c>
      <c r="T132" s="5">
        <v>0</v>
      </c>
      <c r="U132" s="6">
        <v>0</v>
      </c>
      <c r="V132" s="6">
        <v>0</v>
      </c>
      <c r="W132" s="6">
        <v>0</v>
      </c>
      <c r="X132" s="7">
        <v>1</v>
      </c>
      <c r="Y132" s="6">
        <v>0</v>
      </c>
      <c r="Z132" s="6">
        <v>0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26</v>
      </c>
      <c r="F133" s="16" t="s">
        <v>234</v>
      </c>
      <c r="G133" s="23">
        <v>13</v>
      </c>
      <c r="H133" s="23">
        <v>4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6">
        <v>0</v>
      </c>
      <c r="P133" s="8">
        <v>0</v>
      </c>
      <c r="Q133" s="7">
        <v>0</v>
      </c>
      <c r="R133" s="19">
        <f t="shared" si="2"/>
        <v>0</v>
      </c>
      <c r="S133" s="23">
        <v>1</v>
      </c>
      <c r="T133" s="5">
        <v>0</v>
      </c>
      <c r="U133" s="6">
        <v>0</v>
      </c>
      <c r="V133" s="6">
        <v>0</v>
      </c>
      <c r="W133" s="6">
        <v>0</v>
      </c>
      <c r="X133" s="7">
        <v>1</v>
      </c>
      <c r="Y133" s="6">
        <v>0</v>
      </c>
      <c r="Z133" s="6">
        <v>0</v>
      </c>
      <c r="AA133" s="19">
        <f t="shared" si="3"/>
        <v>1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26</v>
      </c>
      <c r="F134" s="16" t="s">
        <v>234</v>
      </c>
      <c r="G134" s="23">
        <v>14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1</v>
      </c>
      <c r="O134" s="6">
        <v>0</v>
      </c>
      <c r="P134" s="8">
        <v>0</v>
      </c>
      <c r="Q134" s="7">
        <v>0</v>
      </c>
      <c r="R134" s="19">
        <f t="shared" si="2"/>
        <v>2</v>
      </c>
      <c r="S134" s="23"/>
      <c r="T134" s="5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26</v>
      </c>
      <c r="F135" s="16" t="s">
        <v>234</v>
      </c>
      <c r="G135" s="23">
        <v>14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6">
        <v>0</v>
      </c>
      <c r="P135" s="8">
        <v>0</v>
      </c>
      <c r="Q135" s="7">
        <v>0</v>
      </c>
      <c r="R135" s="19">
        <f t="shared" si="2"/>
        <v>1</v>
      </c>
      <c r="S135" s="23"/>
      <c r="T135" s="5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19">
        <f t="shared" si="3"/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26</v>
      </c>
      <c r="F136" s="16" t="s">
        <v>234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6">
        <v>0</v>
      </c>
      <c r="P136" s="8">
        <v>0</v>
      </c>
      <c r="Q136" s="7">
        <v>0</v>
      </c>
      <c r="R136" s="19">
        <f t="shared" si="2"/>
        <v>1</v>
      </c>
      <c r="S136" s="23"/>
      <c r="T136" s="5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26</v>
      </c>
      <c r="F137" s="16" t="s">
        <v>234</v>
      </c>
      <c r="G137" s="23">
        <v>14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f t="shared" si="2"/>
        <v>1</v>
      </c>
      <c r="S137" s="23"/>
      <c r="T137" s="5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19">
        <f t="shared" si="3"/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26</v>
      </c>
      <c r="F138" s="16" t="s">
        <v>234</v>
      </c>
      <c r="G138" s="23">
        <v>14</v>
      </c>
      <c r="H138" s="23">
        <v>5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6">
        <v>0</v>
      </c>
      <c r="P138" s="8">
        <v>0</v>
      </c>
      <c r="Q138" s="7">
        <v>0</v>
      </c>
      <c r="R138" s="19">
        <f t="shared" si="2"/>
        <v>1</v>
      </c>
      <c r="S138" s="23">
        <v>1</v>
      </c>
      <c r="T138" s="5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19">
        <f t="shared" si="3"/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26</v>
      </c>
      <c r="F139" s="16" t="s">
        <v>234</v>
      </c>
      <c r="G139" s="23">
        <v>14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6">
        <v>0</v>
      </c>
      <c r="P139" s="8">
        <v>0</v>
      </c>
      <c r="Q139" s="7">
        <v>0</v>
      </c>
      <c r="R139" s="19">
        <f t="shared" si="2"/>
        <v>0</v>
      </c>
      <c r="S139" s="23">
        <v>1</v>
      </c>
      <c r="T139" s="5">
        <v>0</v>
      </c>
      <c r="U139" s="6">
        <v>1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26</v>
      </c>
      <c r="F140" s="16" t="s">
        <v>234</v>
      </c>
      <c r="G140" s="23">
        <v>14</v>
      </c>
      <c r="H140" s="23">
        <v>3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6">
        <v>0</v>
      </c>
      <c r="P140" s="8">
        <v>0</v>
      </c>
      <c r="Q140" s="7">
        <v>0</v>
      </c>
      <c r="R140" s="19">
        <f t="shared" si="2"/>
        <v>1</v>
      </c>
      <c r="S140" s="23">
        <v>1</v>
      </c>
      <c r="T140" s="5">
        <v>0</v>
      </c>
      <c r="U140" s="6">
        <v>1</v>
      </c>
      <c r="V140" s="6">
        <v>0</v>
      </c>
      <c r="W140" s="6">
        <v>0</v>
      </c>
      <c r="X140" s="7">
        <v>1</v>
      </c>
      <c r="Y140" s="6">
        <v>0</v>
      </c>
      <c r="Z140" s="6">
        <v>0</v>
      </c>
      <c r="AA140" s="19">
        <f t="shared" si="3"/>
        <v>2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26</v>
      </c>
      <c r="F141" s="16" t="s">
        <v>234</v>
      </c>
      <c r="G141" s="23">
        <v>14</v>
      </c>
      <c r="H141" s="23">
        <v>3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6">
        <v>0</v>
      </c>
      <c r="P141" s="8">
        <v>0</v>
      </c>
      <c r="Q141" s="7">
        <v>0</v>
      </c>
      <c r="R141" s="19">
        <f t="shared" ref="R141:R204" si="4">SUM(M141:Q141)</f>
        <v>1</v>
      </c>
      <c r="S141" s="23">
        <v>1</v>
      </c>
      <c r="T141" s="5">
        <v>0</v>
      </c>
      <c r="U141" s="6">
        <v>1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19">
        <f t="shared" ref="AA141:AA204" si="5">SUM(T141:Z141)</f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26</v>
      </c>
      <c r="F142" s="16" t="s">
        <v>234</v>
      </c>
      <c r="G142" s="23">
        <v>14</v>
      </c>
      <c r="H142" s="23">
        <v>5</v>
      </c>
      <c r="I142" s="16">
        <v>1</v>
      </c>
      <c r="J142" s="24">
        <v>1</v>
      </c>
      <c r="K142" s="13">
        <v>2</v>
      </c>
      <c r="L142" s="23"/>
      <c r="M142" s="5">
        <v>0</v>
      </c>
      <c r="N142" s="6">
        <v>0</v>
      </c>
      <c r="O142" s="6">
        <v>0</v>
      </c>
      <c r="P142" s="8">
        <v>0</v>
      </c>
      <c r="Q142" s="7">
        <v>0</v>
      </c>
      <c r="R142" s="19">
        <f t="shared" si="4"/>
        <v>0</v>
      </c>
      <c r="S142" s="23">
        <v>1</v>
      </c>
      <c r="T142" s="5">
        <v>0</v>
      </c>
      <c r="U142" s="6">
        <v>0</v>
      </c>
      <c r="V142" s="6">
        <v>0</v>
      </c>
      <c r="W142" s="6">
        <v>0</v>
      </c>
      <c r="X142" s="6">
        <v>0</v>
      </c>
      <c r="Y142" s="7">
        <v>2</v>
      </c>
      <c r="Z142" s="6">
        <v>0</v>
      </c>
      <c r="AA142" s="19">
        <f t="shared" si="5"/>
        <v>2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26</v>
      </c>
      <c r="F143" s="16" t="s">
        <v>234</v>
      </c>
      <c r="G143" s="23">
        <v>14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6">
        <v>0</v>
      </c>
      <c r="P143" s="8">
        <v>0</v>
      </c>
      <c r="Q143" s="7">
        <v>0</v>
      </c>
      <c r="R143" s="19">
        <f t="shared" si="4"/>
        <v>1</v>
      </c>
      <c r="S143" s="23"/>
      <c r="T143" s="5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19">
        <f t="shared" si="5"/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26</v>
      </c>
      <c r="F144" s="16" t="s">
        <v>234</v>
      </c>
      <c r="G144" s="23">
        <v>14</v>
      </c>
      <c r="H144" s="23">
        <v>3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f t="shared" si="4"/>
        <v>1</v>
      </c>
      <c r="S144" s="23">
        <v>1</v>
      </c>
      <c r="T144" s="5">
        <v>0</v>
      </c>
      <c r="U144" s="6">
        <v>0</v>
      </c>
      <c r="V144" s="7">
        <v>1</v>
      </c>
      <c r="W144" s="6">
        <v>0</v>
      </c>
      <c r="X144" s="6">
        <v>0</v>
      </c>
      <c r="Y144" s="6">
        <v>0</v>
      </c>
      <c r="Z144" s="6">
        <v>0</v>
      </c>
      <c r="AA144" s="19">
        <f t="shared" si="5"/>
        <v>1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26</v>
      </c>
      <c r="F145" s="16" t="s">
        <v>234</v>
      </c>
      <c r="G145" s="23">
        <v>14</v>
      </c>
      <c r="H145" s="23">
        <v>4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6">
        <v>0</v>
      </c>
      <c r="P145" s="8">
        <v>0</v>
      </c>
      <c r="Q145" s="7">
        <v>0</v>
      </c>
      <c r="R145" s="19">
        <f t="shared" si="4"/>
        <v>0</v>
      </c>
      <c r="S145" s="23">
        <v>1</v>
      </c>
      <c r="T145" s="5">
        <v>0</v>
      </c>
      <c r="U145" s="6">
        <v>0</v>
      </c>
      <c r="V145" s="7">
        <v>1</v>
      </c>
      <c r="W145" s="6">
        <v>0</v>
      </c>
      <c r="X145" s="6">
        <v>0</v>
      </c>
      <c r="Y145" s="6">
        <v>0</v>
      </c>
      <c r="Z145" s="6">
        <v>0</v>
      </c>
      <c r="AA145" s="19">
        <f t="shared" si="5"/>
        <v>1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26</v>
      </c>
      <c r="F146" s="16" t="s">
        <v>234</v>
      </c>
      <c r="G146" s="23">
        <v>14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6">
        <v>0</v>
      </c>
      <c r="P146" s="8">
        <v>0</v>
      </c>
      <c r="Q146" s="7">
        <v>0</v>
      </c>
      <c r="R146" s="19">
        <f t="shared" si="4"/>
        <v>1</v>
      </c>
      <c r="S146" s="23"/>
      <c r="T146" s="5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19">
        <f t="shared" si="5"/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26</v>
      </c>
      <c r="F147" s="16" t="s">
        <v>234</v>
      </c>
      <c r="G147" s="23">
        <v>14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6">
        <v>0</v>
      </c>
      <c r="P147" s="8">
        <v>0</v>
      </c>
      <c r="Q147" s="7">
        <v>0</v>
      </c>
      <c r="R147" s="19">
        <f t="shared" si="4"/>
        <v>1</v>
      </c>
      <c r="S147" s="23"/>
      <c r="T147" s="5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26</v>
      </c>
      <c r="F148" s="16" t="s">
        <v>234</v>
      </c>
      <c r="G148" s="23">
        <v>14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6">
        <v>0</v>
      </c>
      <c r="P148" s="8">
        <v>0</v>
      </c>
      <c r="Q148" s="7">
        <v>0</v>
      </c>
      <c r="R148" s="19">
        <f t="shared" si="4"/>
        <v>0</v>
      </c>
      <c r="S148" s="23">
        <v>1</v>
      </c>
      <c r="T148" s="5">
        <v>0</v>
      </c>
      <c r="U148" s="6">
        <v>0</v>
      </c>
      <c r="V148" s="6">
        <v>0</v>
      </c>
      <c r="W148" s="6">
        <v>0</v>
      </c>
      <c r="X148" s="6">
        <v>0</v>
      </c>
      <c r="Y148" s="7">
        <v>1</v>
      </c>
      <c r="Z148" s="6">
        <v>0</v>
      </c>
      <c r="AA148" s="19">
        <f t="shared" si="5"/>
        <v>1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26</v>
      </c>
      <c r="F149" s="16" t="s">
        <v>234</v>
      </c>
      <c r="G149" s="23">
        <v>14</v>
      </c>
      <c r="H149" s="23">
        <v>3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6">
        <v>0</v>
      </c>
      <c r="P149" s="8">
        <v>0</v>
      </c>
      <c r="Q149" s="7">
        <v>0</v>
      </c>
      <c r="R149" s="19">
        <f t="shared" si="4"/>
        <v>0</v>
      </c>
      <c r="S149" s="23">
        <v>1</v>
      </c>
      <c r="T149" s="5">
        <v>0</v>
      </c>
      <c r="U149" s="6">
        <v>0</v>
      </c>
      <c r="V149" s="6">
        <v>0</v>
      </c>
      <c r="W149" s="6">
        <v>0</v>
      </c>
      <c r="X149" s="6">
        <v>0</v>
      </c>
      <c r="Y149" s="7">
        <v>1</v>
      </c>
      <c r="Z149" s="6">
        <v>0</v>
      </c>
      <c r="AA149" s="19">
        <f t="shared" si="5"/>
        <v>1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26</v>
      </c>
      <c r="F150" s="16" t="s">
        <v>234</v>
      </c>
      <c r="G150" s="23">
        <v>14</v>
      </c>
      <c r="H150" s="23">
        <v>5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6">
        <v>0</v>
      </c>
      <c r="P150" s="8">
        <v>0</v>
      </c>
      <c r="Q150" s="7">
        <v>0</v>
      </c>
      <c r="R150" s="19">
        <f t="shared" si="4"/>
        <v>0</v>
      </c>
      <c r="S150" s="23">
        <v>1</v>
      </c>
      <c r="T150" s="5">
        <v>0</v>
      </c>
      <c r="U150" s="6">
        <v>0</v>
      </c>
      <c r="V150" s="6">
        <v>0</v>
      </c>
      <c r="W150" s="6">
        <v>0</v>
      </c>
      <c r="X150" s="6">
        <v>0</v>
      </c>
      <c r="Y150" s="7">
        <v>1</v>
      </c>
      <c r="Z150" s="6">
        <v>0</v>
      </c>
      <c r="AA150" s="19">
        <f t="shared" si="5"/>
        <v>1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26</v>
      </c>
      <c r="F151" s="16" t="s">
        <v>234</v>
      </c>
      <c r="G151" s="23">
        <v>14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6">
        <v>0</v>
      </c>
      <c r="P151" s="8">
        <v>0</v>
      </c>
      <c r="Q151" s="7">
        <v>0</v>
      </c>
      <c r="R151" s="19">
        <f t="shared" si="4"/>
        <v>0</v>
      </c>
      <c r="S151" s="23">
        <v>1</v>
      </c>
      <c r="T151" s="5">
        <v>0</v>
      </c>
      <c r="U151" s="6">
        <v>0</v>
      </c>
      <c r="V151" s="6">
        <v>0</v>
      </c>
      <c r="W151" s="6">
        <v>0</v>
      </c>
      <c r="X151" s="6">
        <v>0</v>
      </c>
      <c r="Y151" s="7">
        <v>1</v>
      </c>
      <c r="Z151" s="6">
        <v>0</v>
      </c>
      <c r="AA151" s="19">
        <f t="shared" si="5"/>
        <v>1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26</v>
      </c>
      <c r="F152" s="16" t="s">
        <v>234</v>
      </c>
      <c r="G152" s="23">
        <v>14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6">
        <v>0</v>
      </c>
      <c r="P152" s="8">
        <v>0</v>
      </c>
      <c r="Q152" s="7">
        <v>0</v>
      </c>
      <c r="R152" s="19">
        <f t="shared" si="4"/>
        <v>0</v>
      </c>
      <c r="S152" s="23">
        <v>1</v>
      </c>
      <c r="T152" s="5">
        <v>0</v>
      </c>
      <c r="U152" s="6">
        <v>0</v>
      </c>
      <c r="V152" s="6">
        <v>0</v>
      </c>
      <c r="W152" s="6">
        <v>0</v>
      </c>
      <c r="X152" s="6">
        <v>0</v>
      </c>
      <c r="Y152" s="7">
        <v>1</v>
      </c>
      <c r="Z152" s="6">
        <v>0</v>
      </c>
      <c r="AA152" s="19">
        <f t="shared" si="5"/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26</v>
      </c>
      <c r="F153" s="16" t="s">
        <v>234</v>
      </c>
      <c r="G153" s="23">
        <v>14</v>
      </c>
      <c r="H153" s="23">
        <v>6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6">
        <v>0</v>
      </c>
      <c r="P153" s="8">
        <v>0</v>
      </c>
      <c r="Q153" s="7">
        <v>0</v>
      </c>
      <c r="R153" s="19">
        <f t="shared" si="4"/>
        <v>0</v>
      </c>
      <c r="S153" s="23">
        <v>1</v>
      </c>
      <c r="T153" s="5">
        <v>0</v>
      </c>
      <c r="U153" s="6">
        <v>0</v>
      </c>
      <c r="V153" s="6">
        <v>0</v>
      </c>
      <c r="W153" s="6">
        <v>0</v>
      </c>
      <c r="X153" s="7">
        <v>1</v>
      </c>
      <c r="Y153" s="6">
        <v>0</v>
      </c>
      <c r="Z153" s="6">
        <v>0</v>
      </c>
      <c r="AA153" s="19">
        <f t="shared" si="5"/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26</v>
      </c>
      <c r="F154" s="16" t="s">
        <v>234</v>
      </c>
      <c r="G154" s="23">
        <v>14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6">
        <v>0</v>
      </c>
      <c r="P154" s="8">
        <v>0</v>
      </c>
      <c r="Q154" s="7">
        <v>0</v>
      </c>
      <c r="R154" s="19">
        <f t="shared" si="4"/>
        <v>0</v>
      </c>
      <c r="S154" s="23">
        <v>1</v>
      </c>
      <c r="T154" s="5">
        <v>0</v>
      </c>
      <c r="U154" s="6">
        <v>0</v>
      </c>
      <c r="V154" s="6">
        <v>0</v>
      </c>
      <c r="W154" s="6">
        <v>0</v>
      </c>
      <c r="X154" s="6">
        <v>0</v>
      </c>
      <c r="Y154" s="7">
        <v>1</v>
      </c>
      <c r="Z154" s="6">
        <v>0</v>
      </c>
      <c r="AA154" s="19">
        <f t="shared" si="5"/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26</v>
      </c>
      <c r="F155" s="16" t="s">
        <v>234</v>
      </c>
      <c r="G155" s="23">
        <v>15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f t="shared" si="4"/>
        <v>1</v>
      </c>
      <c r="S155" s="23"/>
      <c r="T155" s="5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19">
        <f t="shared" si="5"/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26</v>
      </c>
      <c r="F156" s="16" t="s">
        <v>234</v>
      </c>
      <c r="G156" s="23">
        <v>15</v>
      </c>
      <c r="H156" s="23">
        <v>8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f t="shared" si="4"/>
        <v>1</v>
      </c>
      <c r="S156" s="23">
        <v>1</v>
      </c>
      <c r="T156" s="5">
        <v>0</v>
      </c>
      <c r="U156" s="6">
        <v>0</v>
      </c>
      <c r="V156" s="7">
        <v>1</v>
      </c>
      <c r="W156" s="6">
        <v>0</v>
      </c>
      <c r="X156" s="6">
        <v>0</v>
      </c>
      <c r="Y156" s="6">
        <v>0</v>
      </c>
      <c r="Z156" s="6">
        <v>0</v>
      </c>
      <c r="AA156" s="19">
        <f t="shared" si="5"/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26</v>
      </c>
      <c r="F157" s="16" t="s">
        <v>234</v>
      </c>
      <c r="G157" s="23">
        <v>15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6">
        <v>0</v>
      </c>
      <c r="P157" s="8">
        <v>0</v>
      </c>
      <c r="Q157" s="7">
        <v>0</v>
      </c>
      <c r="R157" s="19">
        <f t="shared" si="4"/>
        <v>0</v>
      </c>
      <c r="S157" s="23">
        <v>1</v>
      </c>
      <c r="T157" s="5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19">
        <f t="shared" si="5"/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26</v>
      </c>
      <c r="F158" s="16" t="s">
        <v>234</v>
      </c>
      <c r="G158" s="23">
        <v>15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6">
        <v>0</v>
      </c>
      <c r="P158" s="8">
        <v>0</v>
      </c>
      <c r="Q158" s="7">
        <v>0</v>
      </c>
      <c r="R158" s="19">
        <f t="shared" si="4"/>
        <v>1</v>
      </c>
      <c r="S158" s="23"/>
      <c r="T158" s="5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26</v>
      </c>
      <c r="F159" s="16" t="s">
        <v>234</v>
      </c>
      <c r="G159" s="23">
        <v>15</v>
      </c>
      <c r="H159" s="23">
        <v>3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6">
        <v>0</v>
      </c>
      <c r="P159" s="8">
        <v>0</v>
      </c>
      <c r="Q159" s="7">
        <v>0</v>
      </c>
      <c r="R159" s="19">
        <f t="shared" si="4"/>
        <v>1</v>
      </c>
      <c r="S159" s="23">
        <v>1</v>
      </c>
      <c r="T159" s="5">
        <v>0</v>
      </c>
      <c r="U159" s="6">
        <v>1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19">
        <f t="shared" si="5"/>
        <v>1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26</v>
      </c>
      <c r="F160" s="16" t="s">
        <v>234</v>
      </c>
      <c r="G160" s="23">
        <v>15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6">
        <v>0</v>
      </c>
      <c r="P160" s="8">
        <v>0</v>
      </c>
      <c r="Q160" s="7">
        <v>0</v>
      </c>
      <c r="R160" s="19">
        <f t="shared" si="4"/>
        <v>1</v>
      </c>
      <c r="S160" s="23"/>
      <c r="T160" s="5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26</v>
      </c>
      <c r="F161" s="16" t="s">
        <v>234</v>
      </c>
      <c r="G161" s="23">
        <v>15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6">
        <v>0</v>
      </c>
      <c r="P161" s="8">
        <v>0</v>
      </c>
      <c r="Q161" s="7">
        <v>0</v>
      </c>
      <c r="R161" s="19">
        <f t="shared" si="4"/>
        <v>1</v>
      </c>
      <c r="S161" s="23"/>
      <c r="T161" s="5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26</v>
      </c>
      <c r="F162" s="16" t="s">
        <v>234</v>
      </c>
      <c r="G162" s="23">
        <v>15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6">
        <v>0</v>
      </c>
      <c r="P162" s="8">
        <v>0</v>
      </c>
      <c r="Q162" s="7">
        <v>0</v>
      </c>
      <c r="R162" s="19">
        <f t="shared" si="4"/>
        <v>0</v>
      </c>
      <c r="S162" s="23">
        <v>1</v>
      </c>
      <c r="T162" s="5">
        <v>0</v>
      </c>
      <c r="U162" s="6">
        <v>1</v>
      </c>
      <c r="V162" s="6">
        <v>0</v>
      </c>
      <c r="W162" s="6">
        <v>0</v>
      </c>
      <c r="X162" s="7">
        <v>1</v>
      </c>
      <c r="Y162" s="6">
        <v>0</v>
      </c>
      <c r="Z162" s="6">
        <v>0</v>
      </c>
      <c r="AA162" s="19">
        <f t="shared" si="5"/>
        <v>2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26</v>
      </c>
      <c r="F163" s="16" t="s">
        <v>234</v>
      </c>
      <c r="G163" s="23">
        <v>15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6">
        <v>0</v>
      </c>
      <c r="P163" s="8">
        <v>0</v>
      </c>
      <c r="Q163" s="7">
        <v>0</v>
      </c>
      <c r="R163" s="19">
        <f t="shared" si="4"/>
        <v>1</v>
      </c>
      <c r="S163" s="23"/>
      <c r="T163" s="5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19">
        <f t="shared" si="5"/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26</v>
      </c>
      <c r="F164" s="16" t="s">
        <v>234</v>
      </c>
      <c r="G164" s="23">
        <v>15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6">
        <v>0</v>
      </c>
      <c r="P164" s="8">
        <v>0</v>
      </c>
      <c r="Q164" s="7">
        <v>0</v>
      </c>
      <c r="R164" s="19">
        <f t="shared" si="4"/>
        <v>0</v>
      </c>
      <c r="S164" s="23">
        <v>1</v>
      </c>
      <c r="T164" s="5">
        <v>0</v>
      </c>
      <c r="U164" s="6">
        <v>1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19">
        <f t="shared" si="5"/>
        <v>1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26</v>
      </c>
      <c r="F165" s="16" t="s">
        <v>234</v>
      </c>
      <c r="G165" s="23">
        <v>15</v>
      </c>
      <c r="H165" s="23">
        <v>4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6">
        <v>0</v>
      </c>
      <c r="P165" s="8">
        <v>0</v>
      </c>
      <c r="Q165" s="7">
        <v>0</v>
      </c>
      <c r="R165" s="19">
        <f t="shared" si="4"/>
        <v>0</v>
      </c>
      <c r="S165" s="23">
        <v>1</v>
      </c>
      <c r="T165" s="5">
        <v>0</v>
      </c>
      <c r="U165" s="6">
        <v>1</v>
      </c>
      <c r="V165" s="6">
        <v>0</v>
      </c>
      <c r="W165" s="6">
        <v>0</v>
      </c>
      <c r="X165" s="7">
        <v>1</v>
      </c>
      <c r="Y165" s="6">
        <v>0</v>
      </c>
      <c r="Z165" s="6">
        <v>0</v>
      </c>
      <c r="AA165" s="19">
        <f t="shared" si="5"/>
        <v>2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26</v>
      </c>
      <c r="F166" s="16" t="s">
        <v>234</v>
      </c>
      <c r="G166" s="23">
        <v>15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6">
        <v>0</v>
      </c>
      <c r="P166" s="8">
        <v>0</v>
      </c>
      <c r="Q166" s="7">
        <v>0</v>
      </c>
      <c r="R166" s="19">
        <f t="shared" si="4"/>
        <v>1</v>
      </c>
      <c r="S166" s="23">
        <v>1</v>
      </c>
      <c r="T166" s="5">
        <v>0</v>
      </c>
      <c r="U166" s="6">
        <v>0</v>
      </c>
      <c r="V166" s="6">
        <v>0</v>
      </c>
      <c r="W166" s="6">
        <v>0</v>
      </c>
      <c r="X166" s="6">
        <v>0</v>
      </c>
      <c r="Y166" s="7">
        <v>1</v>
      </c>
      <c r="Z166" s="6">
        <v>0</v>
      </c>
      <c r="AA166" s="19">
        <f t="shared" si="5"/>
        <v>1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26</v>
      </c>
      <c r="F167" s="16" t="s">
        <v>234</v>
      </c>
      <c r="G167" s="23">
        <v>15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f t="shared" si="4"/>
        <v>1</v>
      </c>
      <c r="S167" s="23"/>
      <c r="T167" s="5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19">
        <f t="shared" si="5"/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26</v>
      </c>
      <c r="F168" s="16" t="s">
        <v>234</v>
      </c>
      <c r="G168" s="23">
        <v>15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6">
        <v>0</v>
      </c>
      <c r="P168" s="8">
        <v>0</v>
      </c>
      <c r="Q168" s="7">
        <v>0</v>
      </c>
      <c r="R168" s="19">
        <f t="shared" si="4"/>
        <v>1</v>
      </c>
      <c r="S168" s="23"/>
      <c r="T168" s="5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26</v>
      </c>
      <c r="F169" s="16" t="s">
        <v>234</v>
      </c>
      <c r="G169" s="23">
        <v>15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6">
        <v>0</v>
      </c>
      <c r="P169" s="8">
        <v>0</v>
      </c>
      <c r="Q169" s="7">
        <v>0</v>
      </c>
      <c r="R169" s="19">
        <f t="shared" si="4"/>
        <v>1</v>
      </c>
      <c r="S169" s="23"/>
      <c r="T169" s="5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19">
        <f t="shared" si="5"/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26</v>
      </c>
      <c r="F170" s="16" t="s">
        <v>234</v>
      </c>
      <c r="G170" s="23">
        <v>15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f t="shared" si="4"/>
        <v>1</v>
      </c>
      <c r="S170" s="23"/>
      <c r="T170" s="5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19">
        <f t="shared" si="5"/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26</v>
      </c>
      <c r="F171" s="16" t="s">
        <v>234</v>
      </c>
      <c r="G171" s="23">
        <v>15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6">
        <v>0</v>
      </c>
      <c r="P171" s="8">
        <v>0</v>
      </c>
      <c r="Q171" s="7">
        <v>0</v>
      </c>
      <c r="R171" s="19">
        <f t="shared" si="4"/>
        <v>0</v>
      </c>
      <c r="S171" s="23">
        <v>1</v>
      </c>
      <c r="T171" s="5">
        <v>0</v>
      </c>
      <c r="U171" s="6">
        <v>1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19">
        <f t="shared" si="5"/>
        <v>1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26</v>
      </c>
      <c r="F172" s="16" t="s">
        <v>234</v>
      </c>
      <c r="G172" s="23">
        <v>15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6">
        <v>0</v>
      </c>
      <c r="P172" s="8">
        <v>0</v>
      </c>
      <c r="Q172" s="7">
        <v>0</v>
      </c>
      <c r="R172" s="19">
        <f t="shared" si="4"/>
        <v>1</v>
      </c>
      <c r="S172" s="23"/>
      <c r="T172" s="5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26</v>
      </c>
      <c r="F173" s="16" t="s">
        <v>234</v>
      </c>
      <c r="G173" s="23">
        <v>15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6">
        <v>0</v>
      </c>
      <c r="P173" s="8">
        <v>0</v>
      </c>
      <c r="Q173" s="7">
        <v>0</v>
      </c>
      <c r="R173" s="19">
        <f t="shared" si="4"/>
        <v>0</v>
      </c>
      <c r="S173" s="23">
        <v>1</v>
      </c>
      <c r="T173" s="5">
        <v>0</v>
      </c>
      <c r="U173" s="6">
        <v>0</v>
      </c>
      <c r="V173" s="6">
        <v>0</v>
      </c>
      <c r="W173" s="6">
        <v>0</v>
      </c>
      <c r="X173" s="6">
        <v>0</v>
      </c>
      <c r="Y173" s="7">
        <v>1</v>
      </c>
      <c r="Z173" s="6">
        <v>0</v>
      </c>
      <c r="AA173" s="19">
        <f t="shared" si="5"/>
        <v>1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26</v>
      </c>
      <c r="F174" s="16" t="s">
        <v>234</v>
      </c>
      <c r="G174" s="23">
        <v>15</v>
      </c>
      <c r="H174" s="23">
        <v>4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6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0</v>
      </c>
      <c r="U174" s="6">
        <v>0</v>
      </c>
      <c r="V174" s="6">
        <v>0</v>
      </c>
      <c r="W174" s="6">
        <v>0</v>
      </c>
      <c r="X174" s="6">
        <v>0</v>
      </c>
      <c r="Y174" s="7">
        <v>1</v>
      </c>
      <c r="Z174" s="6">
        <v>0</v>
      </c>
      <c r="AA174" s="19">
        <f t="shared" si="5"/>
        <v>1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26</v>
      </c>
      <c r="F175" s="16" t="s">
        <v>234</v>
      </c>
      <c r="G175" s="23">
        <v>15</v>
      </c>
      <c r="H175" s="23">
        <v>5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6">
        <v>0</v>
      </c>
      <c r="P175" s="8">
        <v>0</v>
      </c>
      <c r="Q175" s="7">
        <v>0</v>
      </c>
      <c r="R175" s="19">
        <f t="shared" si="4"/>
        <v>0</v>
      </c>
      <c r="S175" s="23">
        <v>1</v>
      </c>
      <c r="T175" s="5">
        <v>0</v>
      </c>
      <c r="U175" s="6">
        <v>0</v>
      </c>
      <c r="V175" s="6">
        <v>0</v>
      </c>
      <c r="W175" s="6">
        <v>0</v>
      </c>
      <c r="X175" s="6">
        <v>0</v>
      </c>
      <c r="Y175" s="7">
        <v>1</v>
      </c>
      <c r="Z175" s="6">
        <v>0</v>
      </c>
      <c r="AA175" s="19">
        <f t="shared" si="5"/>
        <v>1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26</v>
      </c>
      <c r="F176" s="16" t="s">
        <v>234</v>
      </c>
      <c r="G176" s="23">
        <v>15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6">
        <v>0</v>
      </c>
      <c r="P176" s="8">
        <v>0</v>
      </c>
      <c r="Q176" s="7">
        <v>0</v>
      </c>
      <c r="R176" s="19">
        <f t="shared" si="4"/>
        <v>0</v>
      </c>
      <c r="S176" s="23">
        <v>1</v>
      </c>
      <c r="T176" s="5">
        <v>0</v>
      </c>
      <c r="U176" s="6">
        <v>0</v>
      </c>
      <c r="V176" s="6">
        <v>0</v>
      </c>
      <c r="W176" s="6">
        <v>0</v>
      </c>
      <c r="X176" s="7">
        <v>1</v>
      </c>
      <c r="Y176" s="6">
        <v>0</v>
      </c>
      <c r="Z176" s="6">
        <v>0</v>
      </c>
      <c r="AA176" s="19">
        <f t="shared" si="5"/>
        <v>1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26</v>
      </c>
      <c r="F177" s="16" t="s">
        <v>234</v>
      </c>
      <c r="G177" s="23">
        <v>15</v>
      </c>
      <c r="H177" s="23">
        <v>2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6">
        <v>0</v>
      </c>
      <c r="P177" s="8">
        <v>0</v>
      </c>
      <c r="Q177" s="7">
        <v>0</v>
      </c>
      <c r="R177" s="19">
        <f t="shared" si="4"/>
        <v>0</v>
      </c>
      <c r="S177" s="23">
        <v>1</v>
      </c>
      <c r="T177" s="5">
        <v>0</v>
      </c>
      <c r="U177" s="6">
        <v>0</v>
      </c>
      <c r="V177" s="6">
        <v>0</v>
      </c>
      <c r="W177" s="6">
        <v>0</v>
      </c>
      <c r="X177" s="6">
        <v>0</v>
      </c>
      <c r="Y177" s="7">
        <v>1</v>
      </c>
      <c r="Z177" s="6">
        <v>0</v>
      </c>
      <c r="AA177" s="19">
        <f t="shared" si="5"/>
        <v>1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26</v>
      </c>
      <c r="F178" s="16" t="s">
        <v>234</v>
      </c>
      <c r="G178" s="23">
        <v>16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0</v>
      </c>
      <c r="O178" s="6">
        <v>0</v>
      </c>
      <c r="P178" s="8">
        <v>0</v>
      </c>
      <c r="Q178" s="7">
        <v>0</v>
      </c>
      <c r="R178" s="19">
        <f t="shared" si="4"/>
        <v>1</v>
      </c>
      <c r="S178" s="23"/>
      <c r="T178" s="5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26</v>
      </c>
      <c r="F179" s="16" t="s">
        <v>234</v>
      </c>
      <c r="G179" s="23">
        <v>16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6">
        <v>0</v>
      </c>
      <c r="P179" s="8">
        <v>0</v>
      </c>
      <c r="Q179" s="7">
        <v>0</v>
      </c>
      <c r="R179" s="19">
        <f t="shared" si="4"/>
        <v>1</v>
      </c>
      <c r="S179" s="23"/>
      <c r="T179" s="5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19">
        <f t="shared" si="5"/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26</v>
      </c>
      <c r="F180" s="16" t="s">
        <v>234</v>
      </c>
      <c r="G180" s="23">
        <v>16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6">
        <v>0</v>
      </c>
      <c r="P180" s="8">
        <v>0</v>
      </c>
      <c r="Q180" s="7">
        <v>0</v>
      </c>
      <c r="R180" s="19">
        <f t="shared" si="4"/>
        <v>1</v>
      </c>
      <c r="S180" s="23"/>
      <c r="T180" s="5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26</v>
      </c>
      <c r="F181" s="16" t="s">
        <v>234</v>
      </c>
      <c r="G181" s="23">
        <v>16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6">
        <v>0</v>
      </c>
      <c r="P181" s="8">
        <v>0</v>
      </c>
      <c r="Q181" s="7">
        <v>0</v>
      </c>
      <c r="R181" s="19">
        <f t="shared" si="4"/>
        <v>1</v>
      </c>
      <c r="S181" s="23"/>
      <c r="T181" s="5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19">
        <f t="shared" si="5"/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26</v>
      </c>
      <c r="F182" s="16" t="s">
        <v>234</v>
      </c>
      <c r="G182" s="23">
        <v>16</v>
      </c>
      <c r="H182" s="23">
        <v>3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6">
        <v>0</v>
      </c>
      <c r="P182" s="8">
        <v>0</v>
      </c>
      <c r="Q182" s="7">
        <v>0</v>
      </c>
      <c r="R182" s="19">
        <f t="shared" si="4"/>
        <v>0</v>
      </c>
      <c r="S182" s="23">
        <v>1</v>
      </c>
      <c r="T182" s="5">
        <v>0</v>
      </c>
      <c r="U182" s="6">
        <v>1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19">
        <f t="shared" si="5"/>
        <v>1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26</v>
      </c>
      <c r="F183" s="16" t="s">
        <v>234</v>
      </c>
      <c r="G183" s="23">
        <v>16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6">
        <v>0</v>
      </c>
      <c r="P183" s="8">
        <v>0</v>
      </c>
      <c r="Q183" s="7">
        <v>0</v>
      </c>
      <c r="R183" s="19">
        <f t="shared" si="4"/>
        <v>0</v>
      </c>
      <c r="S183" s="23">
        <v>1</v>
      </c>
      <c r="T183" s="5">
        <v>0</v>
      </c>
      <c r="U183" s="6">
        <v>1</v>
      </c>
      <c r="V183" s="6">
        <v>0</v>
      </c>
      <c r="W183" s="8">
        <v>1</v>
      </c>
      <c r="X183" s="7">
        <v>1</v>
      </c>
      <c r="Y183" s="6">
        <v>0</v>
      </c>
      <c r="Z183" s="6">
        <v>0</v>
      </c>
      <c r="AA183" s="19">
        <f t="shared" si="5"/>
        <v>3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26</v>
      </c>
      <c r="F184" s="16" t="s">
        <v>234</v>
      </c>
      <c r="G184" s="23">
        <v>16</v>
      </c>
      <c r="H184" s="23">
        <v>5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6">
        <v>0</v>
      </c>
      <c r="P184" s="8">
        <v>0</v>
      </c>
      <c r="Q184" s="7">
        <v>0</v>
      </c>
      <c r="R184" s="19">
        <f t="shared" si="4"/>
        <v>0</v>
      </c>
      <c r="S184" s="23">
        <v>1</v>
      </c>
      <c r="T184" s="5">
        <v>0</v>
      </c>
      <c r="U184" s="6">
        <v>0</v>
      </c>
      <c r="V184" s="7">
        <v>1</v>
      </c>
      <c r="W184" s="6">
        <v>0</v>
      </c>
      <c r="X184" s="6">
        <v>0</v>
      </c>
      <c r="Y184" s="6">
        <v>0</v>
      </c>
      <c r="Z184" s="6">
        <v>0</v>
      </c>
      <c r="AA184" s="19">
        <f t="shared" si="5"/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26</v>
      </c>
      <c r="F185" s="16" t="s">
        <v>234</v>
      </c>
      <c r="G185" s="23">
        <v>16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f t="shared" si="4"/>
        <v>1</v>
      </c>
      <c r="S185" s="23"/>
      <c r="T185" s="5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26</v>
      </c>
      <c r="F186" s="16" t="s">
        <v>234</v>
      </c>
      <c r="G186" s="23">
        <v>16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6">
        <v>0</v>
      </c>
      <c r="P186" s="8">
        <v>0</v>
      </c>
      <c r="Q186" s="7">
        <v>0</v>
      </c>
      <c r="R186" s="19">
        <f t="shared" si="4"/>
        <v>1</v>
      </c>
      <c r="S186" s="23"/>
      <c r="T186" s="5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26</v>
      </c>
      <c r="F187" s="16" t="s">
        <v>234</v>
      </c>
      <c r="G187" s="23">
        <v>16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6">
        <v>0</v>
      </c>
      <c r="P187" s="8">
        <v>0</v>
      </c>
      <c r="Q187" s="7">
        <v>0</v>
      </c>
      <c r="R187" s="19">
        <f t="shared" si="4"/>
        <v>0</v>
      </c>
      <c r="S187" s="23">
        <v>1</v>
      </c>
      <c r="T187" s="5">
        <v>0</v>
      </c>
      <c r="U187" s="6">
        <v>1</v>
      </c>
      <c r="V187" s="6">
        <v>0</v>
      </c>
      <c r="W187" s="6">
        <v>0</v>
      </c>
      <c r="X187" s="7">
        <v>1</v>
      </c>
      <c r="Y187" s="6">
        <v>0</v>
      </c>
      <c r="Z187" s="6">
        <v>0</v>
      </c>
      <c r="AA187" s="19">
        <f t="shared" si="5"/>
        <v>2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26</v>
      </c>
      <c r="F188" s="16" t="s">
        <v>234</v>
      </c>
      <c r="G188" s="23">
        <v>16</v>
      </c>
      <c r="H188" s="23">
        <v>3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6">
        <v>0</v>
      </c>
      <c r="P188" s="8">
        <v>0</v>
      </c>
      <c r="Q188" s="7">
        <v>0</v>
      </c>
      <c r="R188" s="19">
        <f t="shared" si="4"/>
        <v>0</v>
      </c>
      <c r="S188" s="23">
        <v>1</v>
      </c>
      <c r="T188" s="5">
        <v>0</v>
      </c>
      <c r="U188" s="6">
        <v>1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19">
        <f t="shared" si="5"/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26</v>
      </c>
      <c r="F189" s="16" t="s">
        <v>234</v>
      </c>
      <c r="G189" s="23">
        <v>16</v>
      </c>
      <c r="H189" s="23">
        <v>4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6">
        <v>0</v>
      </c>
      <c r="P189" s="8">
        <v>0</v>
      </c>
      <c r="Q189" s="7">
        <v>0</v>
      </c>
      <c r="R189" s="19">
        <f t="shared" si="4"/>
        <v>0</v>
      </c>
      <c r="S189" s="23">
        <v>1</v>
      </c>
      <c r="T189" s="5">
        <v>0</v>
      </c>
      <c r="U189" s="6">
        <v>1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19">
        <f t="shared" si="5"/>
        <v>1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26</v>
      </c>
      <c r="F190" s="16" t="s">
        <v>234</v>
      </c>
      <c r="G190" s="23">
        <v>16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6">
        <v>0</v>
      </c>
      <c r="P190" s="8">
        <v>0</v>
      </c>
      <c r="Q190" s="7">
        <v>0</v>
      </c>
      <c r="R190" s="19">
        <f t="shared" si="4"/>
        <v>1</v>
      </c>
      <c r="S190" s="23"/>
      <c r="T190" s="5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19">
        <f t="shared" si="5"/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26</v>
      </c>
      <c r="F191" s="16" t="s">
        <v>234</v>
      </c>
      <c r="G191" s="23">
        <v>16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6">
        <v>0</v>
      </c>
      <c r="P191" s="8">
        <v>0</v>
      </c>
      <c r="Q191" s="7">
        <v>0</v>
      </c>
      <c r="R191" s="19">
        <f t="shared" si="4"/>
        <v>1</v>
      </c>
      <c r="S191" s="23"/>
      <c r="T191" s="5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19">
        <f t="shared" si="5"/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26</v>
      </c>
      <c r="F192" s="16" t="s">
        <v>234</v>
      </c>
      <c r="G192" s="23">
        <v>16</v>
      </c>
      <c r="H192" s="23">
        <v>3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6">
        <v>0</v>
      </c>
      <c r="P192" s="8">
        <v>0</v>
      </c>
      <c r="Q192" s="7">
        <v>0</v>
      </c>
      <c r="R192" s="19">
        <f t="shared" si="4"/>
        <v>0</v>
      </c>
      <c r="S192" s="23">
        <v>1</v>
      </c>
      <c r="T192" s="5">
        <v>0</v>
      </c>
      <c r="U192" s="6">
        <v>1</v>
      </c>
      <c r="V192" s="6">
        <v>0</v>
      </c>
      <c r="W192" s="6">
        <v>0</v>
      </c>
      <c r="X192" s="7">
        <v>1</v>
      </c>
      <c r="Y192" s="7">
        <v>1</v>
      </c>
      <c r="Z192" s="6">
        <v>0</v>
      </c>
      <c r="AA192" s="19">
        <f t="shared" si="5"/>
        <v>3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26</v>
      </c>
      <c r="F193" s="16" t="s">
        <v>234</v>
      </c>
      <c r="G193" s="23">
        <v>16</v>
      </c>
      <c r="H193" s="23">
        <v>3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6">
        <v>0</v>
      </c>
      <c r="P193" s="8">
        <v>0</v>
      </c>
      <c r="Q193" s="7">
        <v>0</v>
      </c>
      <c r="R193" s="19">
        <f t="shared" si="4"/>
        <v>0</v>
      </c>
      <c r="S193" s="23">
        <v>1</v>
      </c>
      <c r="T193" s="5">
        <v>0</v>
      </c>
      <c r="U193" s="6">
        <v>1</v>
      </c>
      <c r="V193" s="6">
        <v>0</v>
      </c>
      <c r="W193" s="6">
        <v>0</v>
      </c>
      <c r="X193" s="7">
        <v>1</v>
      </c>
      <c r="Y193" s="7">
        <v>1</v>
      </c>
      <c r="Z193" s="6">
        <v>0</v>
      </c>
      <c r="AA193" s="19">
        <f t="shared" si="5"/>
        <v>3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26</v>
      </c>
      <c r="F194" s="16" t="s">
        <v>234</v>
      </c>
      <c r="G194" s="23">
        <v>16</v>
      </c>
      <c r="H194" s="23">
        <v>4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f t="shared" si="4"/>
        <v>2</v>
      </c>
      <c r="S194" s="23">
        <v>1</v>
      </c>
      <c r="T194" s="5">
        <v>0</v>
      </c>
      <c r="U194" s="6">
        <v>1</v>
      </c>
      <c r="V194" s="7">
        <v>1</v>
      </c>
      <c r="W194" s="6">
        <v>0</v>
      </c>
      <c r="X194" s="6">
        <v>0</v>
      </c>
      <c r="Y194" s="6">
        <v>0</v>
      </c>
      <c r="Z194" s="6">
        <v>0</v>
      </c>
      <c r="AA194" s="19">
        <f t="shared" si="5"/>
        <v>2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26</v>
      </c>
      <c r="F195" s="16" t="s">
        <v>234</v>
      </c>
      <c r="G195" s="23">
        <v>16</v>
      </c>
      <c r="H195" s="23">
        <v>4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6">
        <v>0</v>
      </c>
      <c r="P195" s="8">
        <v>0</v>
      </c>
      <c r="Q195" s="7">
        <v>0</v>
      </c>
      <c r="R195" s="19">
        <f t="shared" si="4"/>
        <v>0</v>
      </c>
      <c r="S195" s="23">
        <v>1</v>
      </c>
      <c r="T195" s="5">
        <v>0</v>
      </c>
      <c r="U195" s="6">
        <v>0</v>
      </c>
      <c r="V195" s="6">
        <v>0</v>
      </c>
      <c r="W195" s="6">
        <v>0</v>
      </c>
      <c r="X195" s="6">
        <v>0</v>
      </c>
      <c r="Y195" s="7">
        <v>1</v>
      </c>
      <c r="Z195" s="6">
        <v>0</v>
      </c>
      <c r="AA195" s="19">
        <f t="shared" si="5"/>
        <v>1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26</v>
      </c>
      <c r="F196" s="16" t="s">
        <v>234</v>
      </c>
      <c r="G196" s="23">
        <v>16</v>
      </c>
      <c r="H196" s="23">
        <v>4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6">
        <v>0</v>
      </c>
      <c r="P196" s="8">
        <v>0</v>
      </c>
      <c r="Q196" s="7">
        <v>0</v>
      </c>
      <c r="R196" s="19">
        <f t="shared" si="4"/>
        <v>0</v>
      </c>
      <c r="S196" s="23">
        <v>1</v>
      </c>
      <c r="T196" s="5">
        <v>0</v>
      </c>
      <c r="U196" s="6">
        <v>0</v>
      </c>
      <c r="V196" s="6">
        <v>0</v>
      </c>
      <c r="W196" s="6">
        <v>0</v>
      </c>
      <c r="X196" s="7">
        <v>1</v>
      </c>
      <c r="Y196" s="6">
        <v>0</v>
      </c>
      <c r="Z196" s="6">
        <v>0</v>
      </c>
      <c r="AA196" s="19">
        <f t="shared" si="5"/>
        <v>1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26</v>
      </c>
      <c r="F197" s="16" t="s">
        <v>234</v>
      </c>
      <c r="G197" s="23">
        <v>16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6">
        <v>0</v>
      </c>
      <c r="P197" s="8">
        <v>0</v>
      </c>
      <c r="Q197" s="7">
        <v>0</v>
      </c>
      <c r="R197" s="19">
        <f t="shared" si="4"/>
        <v>0</v>
      </c>
      <c r="S197" s="23">
        <v>1</v>
      </c>
      <c r="T197" s="5">
        <v>0</v>
      </c>
      <c r="U197" s="6">
        <v>0</v>
      </c>
      <c r="V197" s="6">
        <v>0</v>
      </c>
      <c r="W197" s="6">
        <v>0</v>
      </c>
      <c r="X197" s="6">
        <v>0</v>
      </c>
      <c r="Y197" s="7">
        <v>1</v>
      </c>
      <c r="Z197" s="6">
        <v>0</v>
      </c>
      <c r="AA197" s="19">
        <f t="shared" si="5"/>
        <v>1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26</v>
      </c>
      <c r="F198" s="16" t="s">
        <v>234</v>
      </c>
      <c r="G198" s="23">
        <v>16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6">
        <v>0</v>
      </c>
      <c r="P198" s="8">
        <v>0</v>
      </c>
      <c r="Q198" s="7">
        <v>0</v>
      </c>
      <c r="R198" s="19">
        <f t="shared" si="4"/>
        <v>0</v>
      </c>
      <c r="S198" s="23">
        <v>1</v>
      </c>
      <c r="T198" s="5">
        <v>0</v>
      </c>
      <c r="U198" s="6">
        <v>0</v>
      </c>
      <c r="V198" s="6">
        <v>0</v>
      </c>
      <c r="W198" s="6">
        <v>0</v>
      </c>
      <c r="X198" s="6">
        <v>0</v>
      </c>
      <c r="Y198" s="7">
        <v>1</v>
      </c>
      <c r="Z198" s="6">
        <v>0</v>
      </c>
      <c r="AA198" s="19">
        <f t="shared" si="5"/>
        <v>1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26</v>
      </c>
      <c r="F199" s="16" t="s">
        <v>234</v>
      </c>
      <c r="G199" s="23">
        <v>16</v>
      </c>
      <c r="H199" s="23">
        <v>4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6">
        <v>0</v>
      </c>
      <c r="P199" s="8">
        <v>0</v>
      </c>
      <c r="Q199" s="7">
        <v>0</v>
      </c>
      <c r="R199" s="19">
        <f t="shared" si="4"/>
        <v>0</v>
      </c>
      <c r="S199" s="23">
        <v>1</v>
      </c>
      <c r="T199" s="5">
        <v>0</v>
      </c>
      <c r="U199" s="6">
        <v>0</v>
      </c>
      <c r="V199" s="6">
        <v>0</v>
      </c>
      <c r="W199" s="6">
        <v>0</v>
      </c>
      <c r="X199" s="6">
        <v>0</v>
      </c>
      <c r="Y199" s="7">
        <v>1</v>
      </c>
      <c r="Z199" s="6">
        <v>0</v>
      </c>
      <c r="AA199" s="19">
        <f t="shared" si="5"/>
        <v>1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26</v>
      </c>
      <c r="F200" s="16" t="s">
        <v>234</v>
      </c>
      <c r="G200" s="23">
        <v>17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6">
        <v>0</v>
      </c>
      <c r="P200" s="8">
        <v>0</v>
      </c>
      <c r="Q200" s="7">
        <v>0</v>
      </c>
      <c r="R200" s="19">
        <f t="shared" si="4"/>
        <v>1</v>
      </c>
      <c r="S200" s="23"/>
      <c r="T200" s="5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26</v>
      </c>
      <c r="F201" s="16" t="s">
        <v>234</v>
      </c>
      <c r="G201" s="23">
        <v>17</v>
      </c>
      <c r="H201" s="23">
        <v>3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2</v>
      </c>
      <c r="O201" s="6">
        <v>0</v>
      </c>
      <c r="P201" s="8">
        <v>0</v>
      </c>
      <c r="Q201" s="7">
        <v>0</v>
      </c>
      <c r="R201" s="19">
        <f t="shared" si="4"/>
        <v>2</v>
      </c>
      <c r="S201" s="23">
        <v>1</v>
      </c>
      <c r="T201" s="5">
        <v>0</v>
      </c>
      <c r="U201" s="6">
        <v>2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19">
        <f t="shared" si="5"/>
        <v>2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26</v>
      </c>
      <c r="F202" s="16" t="s">
        <v>234</v>
      </c>
      <c r="G202" s="23">
        <v>17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6">
        <v>0</v>
      </c>
      <c r="P202" s="8">
        <v>0</v>
      </c>
      <c r="Q202" s="7">
        <v>0</v>
      </c>
      <c r="R202" s="19">
        <f t="shared" si="4"/>
        <v>0</v>
      </c>
      <c r="S202" s="23">
        <v>1</v>
      </c>
      <c r="T202" s="5">
        <v>0</v>
      </c>
      <c r="U202" s="6">
        <v>0</v>
      </c>
      <c r="V202" s="6">
        <v>0</v>
      </c>
      <c r="W202" s="6">
        <v>0</v>
      </c>
      <c r="X202" s="6">
        <v>0</v>
      </c>
      <c r="Y202" s="7">
        <v>1</v>
      </c>
      <c r="Z202" s="6">
        <v>0</v>
      </c>
      <c r="AA202" s="19">
        <f t="shared" si="5"/>
        <v>1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26</v>
      </c>
      <c r="F203" s="16" t="s">
        <v>234</v>
      </c>
      <c r="G203" s="23">
        <v>17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6">
        <v>0</v>
      </c>
      <c r="P203" s="8">
        <v>0</v>
      </c>
      <c r="Q203" s="7">
        <v>0</v>
      </c>
      <c r="R203" s="19">
        <f t="shared" si="4"/>
        <v>1</v>
      </c>
      <c r="S203" s="23"/>
      <c r="T203" s="5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19">
        <f t="shared" si="5"/>
        <v>0</v>
      </c>
    </row>
    <row r="204" spans="1:27" ht="15.95" customHeight="1" x14ac:dyDescent="0.15">
      <c r="A204" s="1">
        <v>193</v>
      </c>
      <c r="B204" s="30">
        <v>2</v>
      </c>
      <c r="C204" s="21">
        <v>2</v>
      </c>
      <c r="D204" s="22">
        <v>1</v>
      </c>
      <c r="E204" s="22">
        <v>26</v>
      </c>
      <c r="F204" s="16" t="s">
        <v>234</v>
      </c>
      <c r="G204" s="23"/>
      <c r="H204" s="23"/>
      <c r="I204" s="16"/>
      <c r="J204" s="24"/>
      <c r="K204" s="173">
        <v>1</v>
      </c>
      <c r="L204" s="23">
        <v>5</v>
      </c>
      <c r="M204" s="5">
        <v>2</v>
      </c>
      <c r="N204" s="6">
        <v>2</v>
      </c>
      <c r="O204" s="7">
        <v>0</v>
      </c>
      <c r="P204" s="8">
        <v>0</v>
      </c>
      <c r="Q204" s="7">
        <v>0</v>
      </c>
      <c r="R204" s="19">
        <f t="shared" si="4"/>
        <v>4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f t="shared" si="5"/>
        <v>0</v>
      </c>
    </row>
    <row r="205" spans="1:27" ht="15.95" customHeight="1" x14ac:dyDescent="0.15">
      <c r="A205" s="1">
        <v>194</v>
      </c>
      <c r="B205" s="30">
        <v>2</v>
      </c>
      <c r="C205" s="21">
        <v>2</v>
      </c>
      <c r="D205" s="22">
        <v>1</v>
      </c>
      <c r="E205" s="22">
        <v>26</v>
      </c>
      <c r="F205" s="16" t="s">
        <v>234</v>
      </c>
      <c r="G205" s="23"/>
      <c r="H205" s="23"/>
      <c r="I205" s="16"/>
      <c r="J205" s="24"/>
      <c r="K205" s="173">
        <v>1</v>
      </c>
      <c r="L205" s="23">
        <v>5</v>
      </c>
      <c r="M205" s="5">
        <v>2</v>
      </c>
      <c r="N205" s="6">
        <v>2</v>
      </c>
      <c r="O205" s="7">
        <v>0</v>
      </c>
      <c r="P205" s="8">
        <v>0</v>
      </c>
      <c r="Q205" s="7">
        <v>0</v>
      </c>
      <c r="R205" s="19">
        <f t="shared" ref="R205:R227" si="6">SUM(M205:Q205)</f>
        <v>4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ref="AA205:AA227" si="7">SUM(T205:Z205)</f>
        <v>0</v>
      </c>
    </row>
    <row r="206" spans="1:27" ht="15.95" customHeight="1" x14ac:dyDescent="0.15">
      <c r="A206" s="1">
        <v>195</v>
      </c>
      <c r="B206" s="30">
        <v>2</v>
      </c>
      <c r="C206" s="21">
        <v>2</v>
      </c>
      <c r="D206" s="22">
        <v>1</v>
      </c>
      <c r="E206" s="22">
        <v>26</v>
      </c>
      <c r="F206" s="16" t="s">
        <v>234</v>
      </c>
      <c r="G206" s="23"/>
      <c r="H206" s="23"/>
      <c r="I206" s="16"/>
      <c r="J206" s="24"/>
      <c r="K206" s="173">
        <v>1</v>
      </c>
      <c r="L206" s="23">
        <v>5</v>
      </c>
      <c r="M206" s="5">
        <v>2</v>
      </c>
      <c r="N206" s="6">
        <v>2</v>
      </c>
      <c r="O206" s="7">
        <v>0</v>
      </c>
      <c r="P206" s="8">
        <v>0</v>
      </c>
      <c r="Q206" s="7">
        <v>0</v>
      </c>
      <c r="R206" s="19">
        <f t="shared" si="6"/>
        <v>4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si="7"/>
        <v>0</v>
      </c>
    </row>
    <row r="207" spans="1:27" ht="15.95" customHeight="1" x14ac:dyDescent="0.15">
      <c r="A207" s="1">
        <v>196</v>
      </c>
      <c r="B207" s="30">
        <v>2</v>
      </c>
      <c r="C207" s="21">
        <v>2</v>
      </c>
      <c r="D207" s="22">
        <v>1</v>
      </c>
      <c r="E207" s="22">
        <v>26</v>
      </c>
      <c r="F207" s="16" t="s">
        <v>234</v>
      </c>
      <c r="G207" s="23"/>
      <c r="H207" s="23"/>
      <c r="I207" s="16"/>
      <c r="J207" s="24"/>
      <c r="K207" s="173">
        <v>1</v>
      </c>
      <c r="L207" s="23">
        <v>5</v>
      </c>
      <c r="M207" s="5">
        <v>1</v>
      </c>
      <c r="N207" s="6">
        <v>3</v>
      </c>
      <c r="O207" s="7">
        <v>0</v>
      </c>
      <c r="P207" s="8">
        <v>0</v>
      </c>
      <c r="Q207" s="7">
        <v>0</v>
      </c>
      <c r="R207" s="19">
        <f t="shared" si="6"/>
        <v>4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f t="shared" si="7"/>
        <v>0</v>
      </c>
    </row>
    <row r="208" spans="1:27" ht="15.95" customHeight="1" x14ac:dyDescent="0.15">
      <c r="A208" s="1">
        <v>197</v>
      </c>
      <c r="B208" s="30">
        <v>2</v>
      </c>
      <c r="C208" s="21">
        <v>2</v>
      </c>
      <c r="D208" s="22">
        <v>1</v>
      </c>
      <c r="E208" s="22">
        <v>26</v>
      </c>
      <c r="F208" s="16" t="s">
        <v>234</v>
      </c>
      <c r="G208" s="23"/>
      <c r="H208" s="23"/>
      <c r="I208" s="16"/>
      <c r="J208" s="24"/>
      <c r="K208" s="173">
        <v>1</v>
      </c>
      <c r="L208" s="23">
        <v>5</v>
      </c>
      <c r="M208" s="5">
        <v>2</v>
      </c>
      <c r="N208" s="6">
        <v>2</v>
      </c>
      <c r="O208" s="7">
        <v>0</v>
      </c>
      <c r="P208" s="8">
        <v>0</v>
      </c>
      <c r="Q208" s="7">
        <v>0</v>
      </c>
      <c r="R208" s="19">
        <f t="shared" si="6"/>
        <v>4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f t="shared" si="7"/>
        <v>0</v>
      </c>
    </row>
    <row r="209" spans="1:27" ht="15.95" customHeight="1" x14ac:dyDescent="0.15">
      <c r="A209" s="1">
        <v>198</v>
      </c>
      <c r="B209" s="30">
        <v>2</v>
      </c>
      <c r="C209" s="21">
        <v>2</v>
      </c>
      <c r="D209" s="22">
        <v>1</v>
      </c>
      <c r="E209" s="22">
        <v>26</v>
      </c>
      <c r="F209" s="16" t="s">
        <v>234</v>
      </c>
      <c r="G209" s="23"/>
      <c r="H209" s="23"/>
      <c r="I209" s="16"/>
      <c r="J209" s="24"/>
      <c r="K209" s="173">
        <v>1</v>
      </c>
      <c r="L209" s="23">
        <v>5</v>
      </c>
      <c r="M209" s="5">
        <v>2</v>
      </c>
      <c r="N209" s="6">
        <v>1</v>
      </c>
      <c r="O209" s="7">
        <v>0</v>
      </c>
      <c r="P209" s="8">
        <v>0</v>
      </c>
      <c r="Q209" s="7">
        <v>0</v>
      </c>
      <c r="R209" s="19">
        <f t="shared" si="6"/>
        <v>3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1">
        <v>199</v>
      </c>
      <c r="B210" s="30">
        <v>2</v>
      </c>
      <c r="C210" s="21">
        <v>2</v>
      </c>
      <c r="D210" s="22">
        <v>1</v>
      </c>
      <c r="E210" s="22">
        <v>26</v>
      </c>
      <c r="F210" s="16" t="s">
        <v>234</v>
      </c>
      <c r="G210" s="23"/>
      <c r="H210" s="23"/>
      <c r="I210" s="16"/>
      <c r="J210" s="24"/>
      <c r="K210" s="173">
        <v>1</v>
      </c>
      <c r="L210" s="23">
        <v>5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19">
        <f t="shared" si="6"/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f t="shared" si="7"/>
        <v>0</v>
      </c>
    </row>
    <row r="211" spans="1:27" ht="15.95" customHeight="1" x14ac:dyDescent="0.15">
      <c r="A211" s="1">
        <v>200</v>
      </c>
      <c r="B211" s="30">
        <v>2</v>
      </c>
      <c r="C211" s="21">
        <v>2</v>
      </c>
      <c r="D211" s="22">
        <v>1</v>
      </c>
      <c r="E211" s="22">
        <v>26</v>
      </c>
      <c r="F211" s="16" t="s">
        <v>234</v>
      </c>
      <c r="G211" s="23"/>
      <c r="H211" s="23"/>
      <c r="I211" s="16"/>
      <c r="J211" s="24"/>
      <c r="K211" s="173">
        <v>1</v>
      </c>
      <c r="L211" s="23">
        <v>5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f t="shared" si="6"/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1">
        <v>201</v>
      </c>
      <c r="B212" s="30">
        <v>2</v>
      </c>
      <c r="C212" s="21">
        <v>2</v>
      </c>
      <c r="D212" s="22">
        <v>1</v>
      </c>
      <c r="E212" s="22">
        <v>26</v>
      </c>
      <c r="F212" s="16" t="s">
        <v>234</v>
      </c>
      <c r="G212" s="23"/>
      <c r="H212" s="23"/>
      <c r="I212" s="16"/>
      <c r="J212" s="24"/>
      <c r="K212" s="173">
        <v>1</v>
      </c>
      <c r="L212" s="23">
        <v>5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19">
        <f t="shared" si="6"/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0</v>
      </c>
    </row>
    <row r="213" spans="1:27" ht="15.95" customHeight="1" x14ac:dyDescent="0.15">
      <c r="A213" s="1">
        <v>202</v>
      </c>
      <c r="B213" s="30">
        <v>2</v>
      </c>
      <c r="C213" s="21">
        <v>2</v>
      </c>
      <c r="D213" s="22">
        <v>1</v>
      </c>
      <c r="E213" s="22">
        <v>26</v>
      </c>
      <c r="F213" s="16" t="s">
        <v>234</v>
      </c>
      <c r="G213" s="23"/>
      <c r="H213" s="23"/>
      <c r="I213" s="16"/>
      <c r="J213" s="24"/>
      <c r="K213" s="173">
        <v>1</v>
      </c>
      <c r="L213" s="23">
        <v>5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f t="shared" si="6"/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1">
        <v>203</v>
      </c>
      <c r="B214" s="30">
        <v>2</v>
      </c>
      <c r="C214" s="21">
        <v>2</v>
      </c>
      <c r="D214" s="22">
        <v>1</v>
      </c>
      <c r="E214" s="22">
        <v>26</v>
      </c>
      <c r="F214" s="16" t="s">
        <v>234</v>
      </c>
      <c r="G214" s="23"/>
      <c r="H214" s="23"/>
      <c r="I214" s="16"/>
      <c r="J214" s="24"/>
      <c r="K214" s="173">
        <v>1</v>
      </c>
      <c r="L214" s="23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f t="shared" si="6"/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2</v>
      </c>
      <c r="C215" s="21">
        <v>2</v>
      </c>
      <c r="D215" s="22">
        <v>1</v>
      </c>
      <c r="E215" s="22">
        <v>26</v>
      </c>
      <c r="F215" s="16" t="s">
        <v>234</v>
      </c>
      <c r="G215" s="23"/>
      <c r="H215" s="23"/>
      <c r="I215" s="16"/>
      <c r="J215" s="24"/>
      <c r="K215" s="173">
        <v>1</v>
      </c>
      <c r="L215" s="23">
        <v>5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19">
        <f t="shared" si="6"/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0</v>
      </c>
    </row>
    <row r="216" spans="1:27" ht="15.95" customHeight="1" x14ac:dyDescent="0.15">
      <c r="A216" s="1">
        <v>205</v>
      </c>
      <c r="B216" s="30">
        <v>2</v>
      </c>
      <c r="C216" s="21">
        <v>2</v>
      </c>
      <c r="D216" s="22">
        <v>1</v>
      </c>
      <c r="E216" s="22">
        <v>26</v>
      </c>
      <c r="F216" s="16" t="s">
        <v>234</v>
      </c>
      <c r="G216" s="23"/>
      <c r="H216" s="23"/>
      <c r="I216" s="16"/>
      <c r="J216" s="24"/>
      <c r="K216" s="173">
        <v>1</v>
      </c>
      <c r="L216" s="23">
        <v>5</v>
      </c>
      <c r="M216" s="5">
        <v>2</v>
      </c>
      <c r="N216" s="6">
        <v>0</v>
      </c>
      <c r="O216" s="7">
        <v>0</v>
      </c>
      <c r="P216" s="8">
        <v>0</v>
      </c>
      <c r="Q216" s="7">
        <v>0</v>
      </c>
      <c r="R216" s="19">
        <f t="shared" si="6"/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2</v>
      </c>
      <c r="C217" s="21">
        <v>2</v>
      </c>
      <c r="D217" s="22">
        <v>1</v>
      </c>
      <c r="E217" s="22">
        <v>26</v>
      </c>
      <c r="F217" s="16" t="s">
        <v>234</v>
      </c>
      <c r="G217" s="23"/>
      <c r="H217" s="23"/>
      <c r="I217" s="16"/>
      <c r="J217" s="24"/>
      <c r="K217" s="173">
        <v>1</v>
      </c>
      <c r="L217" s="23">
        <v>5</v>
      </c>
      <c r="M217" s="5">
        <v>5</v>
      </c>
      <c r="N217" s="6">
        <v>1</v>
      </c>
      <c r="O217" s="7">
        <v>0</v>
      </c>
      <c r="P217" s="8">
        <v>0</v>
      </c>
      <c r="Q217" s="7">
        <v>0</v>
      </c>
      <c r="R217" s="19">
        <f t="shared" si="6"/>
        <v>6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2</v>
      </c>
      <c r="C218" s="21">
        <v>2</v>
      </c>
      <c r="D218" s="22">
        <v>1</v>
      </c>
      <c r="E218" s="22">
        <v>26</v>
      </c>
      <c r="F218" s="16" t="s">
        <v>234</v>
      </c>
      <c r="G218" s="23"/>
      <c r="H218" s="23"/>
      <c r="I218" s="16"/>
      <c r="J218" s="24"/>
      <c r="K218" s="173">
        <v>1</v>
      </c>
      <c r="L218" s="23">
        <v>5</v>
      </c>
      <c r="M218" s="5">
        <v>1</v>
      </c>
      <c r="N218" s="6">
        <v>1</v>
      </c>
      <c r="O218" s="7">
        <v>0</v>
      </c>
      <c r="P218" s="8">
        <v>0</v>
      </c>
      <c r="Q218" s="7">
        <v>0</v>
      </c>
      <c r="R218" s="19">
        <f t="shared" si="6"/>
        <v>2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2</v>
      </c>
      <c r="C219" s="21">
        <v>2</v>
      </c>
      <c r="D219" s="22">
        <v>1</v>
      </c>
      <c r="E219" s="22">
        <v>26</v>
      </c>
      <c r="F219" s="16" t="s">
        <v>234</v>
      </c>
      <c r="G219" s="23"/>
      <c r="H219" s="23"/>
      <c r="I219" s="16"/>
      <c r="J219" s="24"/>
      <c r="K219" s="173">
        <v>1</v>
      </c>
      <c r="L219" s="23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f t="shared" si="6"/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f t="shared" si="7"/>
        <v>0</v>
      </c>
    </row>
    <row r="220" spans="1:27" ht="15.95" customHeight="1" x14ac:dyDescent="0.15">
      <c r="A220" s="1">
        <v>209</v>
      </c>
      <c r="B220" s="30">
        <v>2</v>
      </c>
      <c r="C220" s="21">
        <v>2</v>
      </c>
      <c r="D220" s="22">
        <v>1</v>
      </c>
      <c r="E220" s="22">
        <v>26</v>
      </c>
      <c r="F220" s="16" t="s">
        <v>234</v>
      </c>
      <c r="G220" s="23"/>
      <c r="H220" s="23"/>
      <c r="I220" s="16"/>
      <c r="J220" s="24"/>
      <c r="K220" s="173">
        <v>1</v>
      </c>
      <c r="L220" s="23">
        <v>5</v>
      </c>
      <c r="M220" s="5">
        <v>2</v>
      </c>
      <c r="N220" s="6">
        <v>1</v>
      </c>
      <c r="O220" s="7">
        <v>0</v>
      </c>
      <c r="P220" s="8">
        <v>0</v>
      </c>
      <c r="Q220" s="7">
        <v>0</v>
      </c>
      <c r="R220" s="19">
        <f t="shared" si="6"/>
        <v>3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2</v>
      </c>
      <c r="C221" s="21">
        <v>2</v>
      </c>
      <c r="D221" s="22">
        <v>1</v>
      </c>
      <c r="E221" s="22">
        <v>26</v>
      </c>
      <c r="F221" s="16" t="s">
        <v>234</v>
      </c>
      <c r="G221" s="23"/>
      <c r="H221" s="23"/>
      <c r="I221" s="16"/>
      <c r="J221" s="24"/>
      <c r="K221" s="173">
        <v>1</v>
      </c>
      <c r="L221" s="23">
        <v>5</v>
      </c>
      <c r="M221" s="5">
        <v>2</v>
      </c>
      <c r="N221" s="6">
        <v>0</v>
      </c>
      <c r="O221" s="7">
        <v>0</v>
      </c>
      <c r="P221" s="8">
        <v>0</v>
      </c>
      <c r="Q221" s="7">
        <v>0</v>
      </c>
      <c r="R221" s="19">
        <f t="shared" si="6"/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f t="shared" si="7"/>
        <v>0</v>
      </c>
    </row>
    <row r="222" spans="1:27" ht="15.95" customHeight="1" x14ac:dyDescent="0.15">
      <c r="A222" s="1">
        <v>211</v>
      </c>
      <c r="B222" s="30">
        <v>2</v>
      </c>
      <c r="C222" s="21">
        <v>2</v>
      </c>
      <c r="D222" s="22">
        <v>1</v>
      </c>
      <c r="E222" s="22">
        <v>26</v>
      </c>
      <c r="F222" s="16" t="s">
        <v>234</v>
      </c>
      <c r="G222" s="23"/>
      <c r="H222" s="23"/>
      <c r="I222" s="16"/>
      <c r="J222" s="24"/>
      <c r="K222" s="173">
        <v>1</v>
      </c>
      <c r="L222" s="23">
        <v>5</v>
      </c>
      <c r="M222" s="5">
        <v>2</v>
      </c>
      <c r="N222" s="6">
        <v>2</v>
      </c>
      <c r="O222" s="7">
        <v>0</v>
      </c>
      <c r="P222" s="8">
        <v>0</v>
      </c>
      <c r="Q222" s="7">
        <v>0</v>
      </c>
      <c r="R222" s="19">
        <f t="shared" si="6"/>
        <v>4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0</v>
      </c>
    </row>
    <row r="223" spans="1:27" ht="15.95" customHeight="1" x14ac:dyDescent="0.15">
      <c r="A223" s="1">
        <v>212</v>
      </c>
      <c r="B223" s="30">
        <v>2</v>
      </c>
      <c r="C223" s="21">
        <v>2</v>
      </c>
      <c r="D223" s="22">
        <v>1</v>
      </c>
      <c r="E223" s="22">
        <v>26</v>
      </c>
      <c r="F223" s="16" t="s">
        <v>234</v>
      </c>
      <c r="G223" s="23"/>
      <c r="H223" s="23"/>
      <c r="I223" s="16"/>
      <c r="J223" s="24"/>
      <c r="K223" s="173">
        <v>1</v>
      </c>
      <c r="L223" s="23">
        <v>5</v>
      </c>
      <c r="M223" s="5">
        <v>3</v>
      </c>
      <c r="N223" s="6">
        <v>0</v>
      </c>
      <c r="O223" s="7">
        <v>0</v>
      </c>
      <c r="P223" s="8">
        <v>0</v>
      </c>
      <c r="Q223" s="7">
        <v>0</v>
      </c>
      <c r="R223" s="19">
        <f t="shared" si="6"/>
        <v>3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1">
        <v>213</v>
      </c>
      <c r="B224" s="30">
        <v>2</v>
      </c>
      <c r="C224" s="21">
        <v>2</v>
      </c>
      <c r="D224" s="22">
        <v>1</v>
      </c>
      <c r="E224" s="22">
        <v>26</v>
      </c>
      <c r="F224" s="16" t="s">
        <v>234</v>
      </c>
      <c r="G224" s="23"/>
      <c r="H224" s="23"/>
      <c r="I224" s="16"/>
      <c r="J224" s="24"/>
      <c r="K224" s="173">
        <v>1</v>
      </c>
      <c r="L224" s="23">
        <v>5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f t="shared" si="6"/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0</v>
      </c>
    </row>
    <row r="225" spans="1:27" ht="15.95" customHeight="1" x14ac:dyDescent="0.15">
      <c r="A225" s="1">
        <v>214</v>
      </c>
      <c r="B225" s="30">
        <v>2</v>
      </c>
      <c r="C225" s="21">
        <v>2</v>
      </c>
      <c r="D225" s="22">
        <v>1</v>
      </c>
      <c r="E225" s="22">
        <v>26</v>
      </c>
      <c r="F225" s="16" t="s">
        <v>234</v>
      </c>
      <c r="G225" s="23"/>
      <c r="H225" s="23"/>
      <c r="I225" s="16"/>
      <c r="J225" s="24"/>
      <c r="K225" s="173">
        <v>1</v>
      </c>
      <c r="L225" s="23">
        <v>5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f t="shared" si="6"/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0</v>
      </c>
    </row>
    <row r="226" spans="1:27" ht="15.95" customHeight="1" x14ac:dyDescent="0.15">
      <c r="A226" s="1">
        <v>215</v>
      </c>
      <c r="B226" s="30">
        <v>2</v>
      </c>
      <c r="C226" s="21">
        <v>2</v>
      </c>
      <c r="D226" s="22">
        <v>1</v>
      </c>
      <c r="E226" s="22">
        <v>26</v>
      </c>
      <c r="F226" s="16" t="s">
        <v>234</v>
      </c>
      <c r="G226" s="23"/>
      <c r="H226" s="23"/>
      <c r="I226" s="16"/>
      <c r="J226" s="24"/>
      <c r="K226" s="173">
        <v>1</v>
      </c>
      <c r="L226" s="23">
        <v>5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f t="shared" si="6"/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f t="shared" si="7"/>
        <v>0</v>
      </c>
    </row>
    <row r="227" spans="1:27" ht="15.95" customHeight="1" x14ac:dyDescent="0.15">
      <c r="A227" s="1">
        <v>216</v>
      </c>
      <c r="B227" s="30">
        <v>2</v>
      </c>
      <c r="C227" s="21">
        <v>2</v>
      </c>
      <c r="D227" s="22">
        <v>1</v>
      </c>
      <c r="E227" s="22">
        <v>26</v>
      </c>
      <c r="F227" s="16" t="s">
        <v>234</v>
      </c>
      <c r="G227" s="23"/>
      <c r="H227" s="23"/>
      <c r="I227" s="16"/>
      <c r="J227" s="24"/>
      <c r="K227" s="173">
        <v>1</v>
      </c>
      <c r="L227" s="23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f t="shared" si="6"/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7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7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7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7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7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7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7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7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7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7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7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7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7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7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7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7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7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7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7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7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7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7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7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228:J1000">
    <cfRule type="expression" dxfId="20" priority="21">
      <formula>I228=2</formula>
    </cfRule>
  </conditionalFormatting>
  <conditionalFormatting sqref="G228:I1000">
    <cfRule type="expression" dxfId="19" priority="20">
      <formula>XFD228=2</formula>
    </cfRule>
  </conditionalFormatting>
  <conditionalFormatting sqref="G228:G1000">
    <cfRule type="expression" dxfId="18" priority="19">
      <formula>B228=2</formula>
    </cfRule>
  </conditionalFormatting>
  <conditionalFormatting sqref="H228:H1000">
    <cfRule type="expression" dxfId="17" priority="18">
      <formula>B228=2</formula>
    </cfRule>
  </conditionalFormatting>
  <conditionalFormatting sqref="J228:J1000">
    <cfRule type="expression" dxfId="16" priority="17">
      <formula>B228=2</formula>
    </cfRule>
  </conditionalFormatting>
  <conditionalFormatting sqref="J12:J203">
    <cfRule type="expression" dxfId="15" priority="11">
      <formula>I12=2</formula>
    </cfRule>
  </conditionalFormatting>
  <conditionalFormatting sqref="G12:I12 G13 I13 G14:I203">
    <cfRule type="expression" dxfId="14" priority="10">
      <formula>XFD12=2</formula>
    </cfRule>
  </conditionalFormatting>
  <conditionalFormatting sqref="G12:G203">
    <cfRule type="expression" dxfId="13" priority="9">
      <formula>B12=2</formula>
    </cfRule>
  </conditionalFormatting>
  <conditionalFormatting sqref="H12 H14:H203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203">
    <cfRule type="expression" dxfId="10" priority="6">
      <formula>B12=2</formula>
    </cfRule>
  </conditionalFormatting>
  <conditionalFormatting sqref="J204:J227">
    <cfRule type="expression" dxfId="9" priority="5">
      <formula>I204=2</formula>
    </cfRule>
  </conditionalFormatting>
  <conditionalFormatting sqref="G204:I227">
    <cfRule type="expression" dxfId="8" priority="4">
      <formula>XFD204=2</formula>
    </cfRule>
  </conditionalFormatting>
  <conditionalFormatting sqref="G204:G227">
    <cfRule type="expression" dxfId="7" priority="3">
      <formula>B204=2</formula>
    </cfRule>
  </conditionalFormatting>
  <conditionalFormatting sqref="H204:H227">
    <cfRule type="expression" dxfId="6" priority="2">
      <formula>B204=2</formula>
    </cfRule>
  </conditionalFormatting>
  <conditionalFormatting sqref="J204:J227">
    <cfRule type="expression" dxfId="5" priority="1">
      <formula>B204=2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2EB9A806-CDD5-4849-86F1-3A0868871DFF}">
            <xm:f>'\ユーザ作業用フォルダ\32窓口業務委託\Ｒ２年度発注関係\区から回答\01北区\[【北区(5.18修正)】資料番号01_積算標準フォーマット_R02-12月（36月）_北・旭 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B83502F2-A0C8-41DE-A729-3786C6D8CC99}">
            <xm:f>'\ユーザ作業用フォルダ\32窓口業務委託\Ｒ２年度発注関係\区から回答\01北区\[【北区(5.18修正)】資料番号01_積算標準フォーマット_R02-12月（36月）_北・旭 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81E03BE2-48ED-4B6F-849E-A04665FB6608}">
            <xm:f>'\ユーザ作業用フォルダ\32窓口業務委託\Ｒ２年度発注関係\区から回答\01北区\[【北区(5.18修正)】資料番号01_積算標準フォーマット_R02-12月（36月）_北・旭 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4A877443-E709-498B-AE72-A2E3A28D53D5}">
            <xm:f>'\ユーザ作業用フォルダ\32窓口業務委託\Ｒ２年度発注関係\区から回答\01北区\[【北区(5.18修正)】資料番号01_積算標準フォーマット_R02-12月（36月）_北・旭 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56C4F75F-5D80-4540-B53A-66BBFA87225C}">
            <xm:f>'\ユーザ作業用フォルダ\32窓口業務委託\Ｒ２年度発注関係\区から回答\01北区\[【北区(5.18修正)】資料番号01_積算標準フォーマット_R02-12月（36月）_北・旭 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I9" sqref="I9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2" t="str">
        <f>ローデータ!B2</f>
        <v>北区</v>
      </c>
      <c r="D3" s="213"/>
      <c r="E3" s="213"/>
      <c r="F3" s="214"/>
    </row>
    <row r="4" spans="1:20" ht="18" customHeight="1" x14ac:dyDescent="0.15">
      <c r="A4" s="126"/>
      <c r="B4" s="215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5"/>
      <c r="C5" s="127" t="str">
        <f>ローデータ!B4</f>
        <v>令和2年</v>
      </c>
      <c r="D5" s="124">
        <f>ローデータ!C4</f>
        <v>1</v>
      </c>
      <c r="E5" s="124">
        <f>ローデータ!D4</f>
        <v>26</v>
      </c>
      <c r="F5" s="124" t="str">
        <f>ローデータ!E4</f>
        <v>日</v>
      </c>
    </row>
    <row r="6" spans="1:20" ht="18" customHeight="1" x14ac:dyDescent="0.15">
      <c r="A6" s="126"/>
    </row>
    <row r="7" spans="1:20" ht="18" customHeight="1" x14ac:dyDescent="0.15">
      <c r="A7" s="126"/>
      <c r="B7" s="215" t="s">
        <v>227</v>
      </c>
      <c r="C7" s="215"/>
      <c r="E7" t="s">
        <v>230</v>
      </c>
    </row>
    <row r="8" spans="1:20" ht="18" customHeight="1" x14ac:dyDescent="0.15">
      <c r="A8" s="126"/>
      <c r="B8" s="212">
        <f>COUNTIFS(ローデータ!B12:B1011,1)+COUNTIFS(ローデータ!B12:B1011,2)</f>
        <v>216</v>
      </c>
      <c r="C8" s="214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192</v>
      </c>
      <c r="E13" s="124">
        <f>COUNTIFS(ローデータ!B12:B1011,2)</f>
        <v>24</v>
      </c>
      <c r="F13" s="124">
        <f>SUM(D13:E13)</f>
        <v>216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2" t="str">
        <f>ローデータ!B2</f>
        <v>北区</v>
      </c>
      <c r="C16" s="213"/>
      <c r="D16" s="213"/>
      <c r="E16" s="214"/>
      <c r="G16" s="223" t="s">
        <v>195</v>
      </c>
      <c r="H16" s="224"/>
      <c r="I16" s="225"/>
      <c r="K16" s="83"/>
      <c r="L16" s="62"/>
    </row>
    <row r="17" spans="1:19" ht="14.1" customHeight="1" x14ac:dyDescent="0.15">
      <c r="A17" s="21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6"/>
      <c r="H17" s="227"/>
      <c r="I17" s="228"/>
      <c r="K17" s="62"/>
      <c r="L17" s="62"/>
    </row>
    <row r="18" spans="1:19" ht="14.1" customHeight="1" x14ac:dyDescent="0.15">
      <c r="A18" s="217"/>
      <c r="B18" s="58" t="str">
        <f>ローデータ!B4</f>
        <v>令和2年</v>
      </c>
      <c r="C18" s="121">
        <f>ローデータ!C4</f>
        <v>1</v>
      </c>
      <c r="D18" s="121">
        <f>ローデータ!D4</f>
        <v>26</v>
      </c>
      <c r="E18" s="121" t="str">
        <f>ローデータ!E4</f>
        <v>日</v>
      </c>
      <c r="G18" s="229">
        <f>COUNTIFS(ローデータ!B12:B1011,2)</f>
        <v>24</v>
      </c>
      <c r="H18" s="229"/>
      <c r="I18" s="229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8"/>
      <c r="B23" s="220">
        <v>1</v>
      </c>
      <c r="C23" s="221"/>
      <c r="D23" s="220">
        <v>2</v>
      </c>
      <c r="E23" s="221"/>
      <c r="F23" s="220">
        <v>3</v>
      </c>
      <c r="G23" s="222"/>
      <c r="H23" s="221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9"/>
      <c r="B24" s="230" t="s">
        <v>72</v>
      </c>
      <c r="C24" s="231"/>
      <c r="D24" s="230" t="s">
        <v>74</v>
      </c>
      <c r="E24" s="231"/>
      <c r="F24" s="230" t="s">
        <v>84</v>
      </c>
      <c r="G24" s="232"/>
      <c r="H24" s="231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2">
        <f>COUNTIFS(ローデータ!$B$12:$B$1011,2,ローデータ!$K$12:$K$1011,B23)</f>
        <v>24</v>
      </c>
      <c r="C25" s="214"/>
      <c r="D25" s="212">
        <f>COUNTIFS(ローデータ!$B$12:$B$1011,2,ローデータ!$K$12:$K$1011,D23)</f>
        <v>0</v>
      </c>
      <c r="E25" s="214"/>
      <c r="F25" s="212">
        <f>COUNTIFS(ローデータ!$B$12:$B$1011,2,ローデータ!$K$12:$K$1011,F23)</f>
        <v>0</v>
      </c>
      <c r="G25" s="213"/>
      <c r="H25" s="214"/>
      <c r="I25" s="56">
        <f>SUM(B25:H25)</f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8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4" t="s">
        <v>50</v>
      </c>
      <c r="I29" s="248"/>
      <c r="J29" s="250" t="s">
        <v>96</v>
      </c>
      <c r="K29" s="252" t="s">
        <v>97</v>
      </c>
      <c r="L29" s="246" t="s">
        <v>98</v>
      </c>
      <c r="M29" s="252" t="s">
        <v>99</v>
      </c>
      <c r="N29" s="246" t="s">
        <v>100</v>
      </c>
      <c r="O29" s="237" t="s">
        <v>50</v>
      </c>
    </row>
    <row r="30" spans="1:19" ht="14.1" customHeight="1" x14ac:dyDescent="0.15">
      <c r="A30" s="233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5"/>
      <c r="H30" s="39"/>
      <c r="I30" s="249"/>
      <c r="J30" s="251"/>
      <c r="K30" s="253"/>
      <c r="L30" s="247"/>
      <c r="M30" s="253"/>
      <c r="N30" s="247"/>
      <c r="O30" s="237"/>
    </row>
    <row r="31" spans="1:19" ht="14.1" customHeight="1" x14ac:dyDescent="0.15">
      <c r="A31" s="219"/>
      <c r="B31" s="239"/>
      <c r="C31" s="239"/>
      <c r="D31" s="241"/>
      <c r="E31" s="243"/>
      <c r="F31" s="245"/>
      <c r="G31" s="236"/>
      <c r="H31" s="39"/>
      <c r="I31" s="73" t="s">
        <v>51</v>
      </c>
      <c r="J31" s="86">
        <f>SUMIFS(ローデータ!M12:M1011,ローデータ!$B$12:$B$1011,2,ローデータ!$K$12:$K$1011,$B$23)</f>
        <v>37</v>
      </c>
      <c r="K31" s="86">
        <f>SUMIFS(ローデータ!N12:N1011,ローデータ!$B$12:$B$1011,2,ローデータ!$K$12:$K$1011,$B$23)</f>
        <v>22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59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24</v>
      </c>
      <c r="G32" s="56">
        <f>SUM(B32:F32)</f>
        <v>24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8"/>
      <c r="B36" s="70">
        <v>1</v>
      </c>
      <c r="C36" s="70">
        <v>2</v>
      </c>
      <c r="D36" s="70">
        <v>3</v>
      </c>
      <c r="E36" s="216" t="s">
        <v>50</v>
      </c>
      <c r="F36" s="39"/>
      <c r="I36" s="248"/>
      <c r="J36" s="273" t="s">
        <v>104</v>
      </c>
      <c r="K36" s="254" t="s">
        <v>105</v>
      </c>
      <c r="L36" s="254" t="s">
        <v>98</v>
      </c>
      <c r="M36" s="254" t="s">
        <v>106</v>
      </c>
      <c r="N36" s="256" t="s">
        <v>107</v>
      </c>
      <c r="O36" s="254" t="s">
        <v>36</v>
      </c>
      <c r="P36" s="256" t="s">
        <v>69</v>
      </c>
      <c r="Q36" s="234" t="s">
        <v>50</v>
      </c>
    </row>
    <row r="37" spans="1:17" ht="14.1" customHeight="1" x14ac:dyDescent="0.15">
      <c r="A37" s="219"/>
      <c r="B37" s="74" t="s">
        <v>67</v>
      </c>
      <c r="C37" s="74" t="s">
        <v>66</v>
      </c>
      <c r="D37" s="74" t="s">
        <v>68</v>
      </c>
      <c r="E37" s="217"/>
      <c r="G37" s="39"/>
      <c r="I37" s="249"/>
      <c r="J37" s="274"/>
      <c r="K37" s="255"/>
      <c r="L37" s="255"/>
      <c r="M37" s="255"/>
      <c r="N37" s="257"/>
      <c r="O37" s="255"/>
      <c r="P37" s="257"/>
      <c r="Q37" s="236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8"/>
      <c r="B42" s="261" t="s">
        <v>16</v>
      </c>
      <c r="C42" s="262"/>
      <c r="D42" s="262"/>
      <c r="E42" s="262"/>
      <c r="F42" s="263"/>
      <c r="G42" s="264" t="s">
        <v>50</v>
      </c>
      <c r="H42" s="267" t="s">
        <v>13</v>
      </c>
      <c r="I42" s="268"/>
      <c r="J42" s="269"/>
      <c r="K42" s="270" t="s">
        <v>50</v>
      </c>
    </row>
    <row r="43" spans="1:17" ht="14.1" customHeight="1" x14ac:dyDescent="0.15">
      <c r="A43" s="259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5"/>
      <c r="H43" s="64">
        <v>1</v>
      </c>
      <c r="I43" s="63">
        <v>2</v>
      </c>
      <c r="J43" s="63">
        <v>3</v>
      </c>
      <c r="K43" s="271"/>
      <c r="M43" s="39"/>
      <c r="N43" s="39"/>
      <c r="O43" s="39"/>
      <c r="P43" s="39"/>
    </row>
    <row r="44" spans="1:17" ht="14.1" customHeight="1" x14ac:dyDescent="0.15">
      <c r="A44" s="259"/>
      <c r="B44" s="238" t="s">
        <v>65</v>
      </c>
      <c r="C44" s="238" t="s">
        <v>66</v>
      </c>
      <c r="D44" s="275" t="s">
        <v>101</v>
      </c>
      <c r="E44" s="277" t="s">
        <v>102</v>
      </c>
      <c r="F44" s="279" t="s">
        <v>103</v>
      </c>
      <c r="G44" s="265"/>
      <c r="H44" s="281" t="s">
        <v>67</v>
      </c>
      <c r="I44" s="293" t="s">
        <v>66</v>
      </c>
      <c r="J44" s="293" t="s">
        <v>68</v>
      </c>
      <c r="K44" s="271"/>
      <c r="M44" s="39"/>
      <c r="N44" s="39"/>
      <c r="O44" s="39"/>
      <c r="P44" s="39"/>
    </row>
    <row r="45" spans="1:17" ht="14.1" customHeight="1" x14ac:dyDescent="0.15">
      <c r="A45" s="260"/>
      <c r="B45" s="239"/>
      <c r="C45" s="239"/>
      <c r="D45" s="276"/>
      <c r="E45" s="278"/>
      <c r="F45" s="280"/>
      <c r="G45" s="266"/>
      <c r="H45" s="282"/>
      <c r="I45" s="280"/>
      <c r="J45" s="280"/>
      <c r="K45" s="272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8"/>
      <c r="B49" s="283" t="s">
        <v>165</v>
      </c>
      <c r="C49" s="284"/>
      <c r="D49" s="284"/>
      <c r="E49" s="284"/>
      <c r="F49" s="285"/>
      <c r="G49" s="286" t="s">
        <v>50</v>
      </c>
      <c r="H49" s="289" t="s">
        <v>71</v>
      </c>
      <c r="I49" s="222"/>
      <c r="J49" s="222"/>
      <c r="K49" s="222"/>
      <c r="L49" s="222"/>
      <c r="M49" s="222"/>
      <c r="N49" s="221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87"/>
      <c r="H50" s="303" t="s">
        <v>104</v>
      </c>
      <c r="I50" s="291" t="s">
        <v>105</v>
      </c>
      <c r="J50" s="291" t="s">
        <v>98</v>
      </c>
      <c r="K50" s="291" t="s">
        <v>106</v>
      </c>
      <c r="L50" s="290" t="s">
        <v>107</v>
      </c>
      <c r="M50" s="291" t="s">
        <v>36</v>
      </c>
      <c r="N50" s="290" t="s">
        <v>69</v>
      </c>
      <c r="O50" s="295"/>
    </row>
    <row r="51" spans="1:15" ht="14.1" customHeight="1" x14ac:dyDescent="0.15">
      <c r="A51" s="219"/>
      <c r="B51" s="298"/>
      <c r="C51" s="300"/>
      <c r="D51" s="302"/>
      <c r="E51" s="300"/>
      <c r="F51" s="302"/>
      <c r="G51" s="288"/>
      <c r="H51" s="304"/>
      <c r="I51" s="292"/>
      <c r="J51" s="292"/>
      <c r="K51" s="292"/>
      <c r="L51" s="243"/>
      <c r="M51" s="292"/>
      <c r="N51" s="243"/>
      <c r="O51" s="296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2" t="str">
        <f>ローデータ!B2</f>
        <v>北区</v>
      </c>
      <c r="C2" s="213"/>
      <c r="D2" s="213"/>
      <c r="E2" s="214"/>
      <c r="G2" s="167"/>
      <c r="H2" s="310" t="s">
        <v>94</v>
      </c>
      <c r="I2" s="215"/>
      <c r="K2" s="83"/>
      <c r="L2" s="62"/>
    </row>
    <row r="3" spans="1:19" ht="14.1" customHeight="1" x14ac:dyDescent="0.15">
      <c r="A3" s="21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5"/>
      <c r="I3" s="215"/>
      <c r="K3" s="62"/>
      <c r="L3" s="62"/>
    </row>
    <row r="4" spans="1:19" ht="14.1" customHeight="1" x14ac:dyDescent="0.15">
      <c r="A4" s="217"/>
      <c r="B4" s="162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68"/>
      <c r="H4" s="229">
        <f>COUNTIFS(ローデータ!B12:B1011,1)</f>
        <v>192</v>
      </c>
      <c r="I4" s="22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8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0</v>
      </c>
      <c r="C10" s="56">
        <f>COUNTIFS(ローデータ!$B$12:$B$1011,1,ローデータ!$H$12:$H$1011,C8)</f>
        <v>43</v>
      </c>
      <c r="D10" s="56">
        <f>COUNTIFS(ローデータ!$B$12:$B$1011,1,ローデータ!$H$12:$H$1011,D8)</f>
        <v>77</v>
      </c>
      <c r="E10" s="56">
        <f>COUNTIFS(ローデータ!$B$12:$B$1011,1,ローデータ!$H$12:$H$1011,E8)</f>
        <v>37</v>
      </c>
      <c r="F10" s="56">
        <f>COUNTIFS(ローデータ!$B$12:$B$1011,1,ローデータ!$H$12:$H$1011,F8)</f>
        <v>26</v>
      </c>
      <c r="G10" s="56">
        <f>COUNTIFS(ローデータ!$B$12:$B$1011,1,ローデータ!$H$12:$H$1011,G8)</f>
        <v>3</v>
      </c>
      <c r="H10" s="56">
        <f>COUNTIFS(ローデータ!$B$12:$B$1011,1,ローデータ!$H$12:$H$1011,H8)</f>
        <v>2</v>
      </c>
      <c r="I10" s="56">
        <f>COUNTIFS(ローデータ!$B$12:$B$1011,1,ローデータ!$H$12:$H$1011,I8)</f>
        <v>4</v>
      </c>
      <c r="J10" s="56">
        <f>COUNTIFS(ローデータ!$B$12:$B$1011,1,ローデータ!$H$12:$H$1011,J8)</f>
        <v>0</v>
      </c>
      <c r="K10" s="56">
        <f>SUM(B10:J10)</f>
        <v>192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8"/>
      <c r="B14" s="154">
        <v>1</v>
      </c>
      <c r="C14" s="154">
        <v>2</v>
      </c>
      <c r="D14" s="216" t="s">
        <v>50</v>
      </c>
      <c r="F14" s="218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4" t="s">
        <v>50</v>
      </c>
    </row>
    <row r="15" spans="1:19" ht="14.1" customHeight="1" x14ac:dyDescent="0.15">
      <c r="A15" s="219"/>
      <c r="B15" s="160" t="s">
        <v>63</v>
      </c>
      <c r="C15" s="160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188</v>
      </c>
      <c r="D16" s="56">
        <f>SUM(B16:C16)</f>
        <v>192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65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1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3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2">
        <f>COUNTIFS(ローデータ!$B$12:$B$1011,1,ローデータ!$K$12:$K$1011,B21)</f>
        <v>63</v>
      </c>
      <c r="C23" s="214"/>
      <c r="D23" s="212">
        <f>COUNTIFS(ローデータ!$B$12:$B$1011,1,ローデータ!$K$12:$K$1011,D21)</f>
        <v>86</v>
      </c>
      <c r="E23" s="214"/>
      <c r="F23" s="212">
        <f>COUNTIFS(ローデータ!$B$12:$B$1011,1,ローデータ!$K$12:$K$1011,F21)</f>
        <v>43</v>
      </c>
      <c r="G23" s="213"/>
      <c r="H23" s="214"/>
      <c r="I23" s="56">
        <f>SUM(B23:H23)</f>
        <v>192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8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61" t="s">
        <v>51</v>
      </c>
      <c r="J29" s="86">
        <f>SUMIFS(ローデータ!M12:M1011,ローデータ!$B$12:$B$1011,1,ローデータ!$K$12:$K$1011,$B$21)</f>
        <v>26</v>
      </c>
      <c r="K29" s="86">
        <f>SUMIFS(ローデータ!N12:N1011,ローデータ!$B$12:$B$1011,1,ローデータ!$K$12:$K$1011,$B$21)</f>
        <v>38</v>
      </c>
      <c r="L29" s="86">
        <f>SUMIFS(ローデータ!O12:O1011,ローデータ!$B$12:$B$1011,1,ローデータ!$K$12:$K$1011,$B$21)</f>
        <v>9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0</v>
      </c>
      <c r="O29" s="86">
        <f>SUM(J29:N29)</f>
        <v>73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61</v>
      </c>
      <c r="C30" s="56">
        <f>COUNTIFS(ローデータ!$B$12:$B$1011,1,ローデータ!$K$12:$K$1011,$B$21,ローデータ!$L$12:$L$1011,C27)</f>
        <v>2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63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8"/>
      <c r="B34" s="154">
        <v>1</v>
      </c>
      <c r="C34" s="154">
        <v>2</v>
      </c>
      <c r="D34" s="15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60" t="s">
        <v>67</v>
      </c>
      <c r="C35" s="160" t="s">
        <v>66</v>
      </c>
      <c r="D35" s="160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83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86</v>
      </c>
      <c r="I36" s="161" t="s">
        <v>51</v>
      </c>
      <c r="J36" s="56">
        <f>SUMIFS(ローデータ!T12:T1011,ローデータ!$B$12:$B$1011,1,ローデータ!$K$12:$K$1011,$D$21)</f>
        <v>5</v>
      </c>
      <c r="K36" s="56">
        <f>SUMIFS(ローデータ!U12:U1011,ローデータ!$B$12:$B$1011,1,ローデータ!$K$12:$K$1011,$D$21)</f>
        <v>29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41</v>
      </c>
      <c r="O36" s="56">
        <f>SUMIFS(ローデータ!Y12:Y1011,ローデータ!$B$12:$B$1011,1,ローデータ!$K$12:$K$1011,$D$21)</f>
        <v>27</v>
      </c>
      <c r="P36" s="56">
        <f>SUMIFS(ローデータ!Z12:Z1011,ローデータ!$B$12:$B$1011,1,ローデータ!$K$12:$K$1011,$D$21)</f>
        <v>0</v>
      </c>
      <c r="Q36" s="56">
        <f>SUM(J36:P36)</f>
        <v>106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42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43</v>
      </c>
      <c r="H44" s="89">
        <f>COUNTIFS(ローデータ!$B$12:$B$1011,1,ローデータ!$K$12:$K$1011,$F$21,ローデータ!$S$12:$S$1011,H41)</f>
        <v>42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0</v>
      </c>
      <c r="K44" s="90">
        <f>SUM(H44:J44)</f>
        <v>43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36</v>
      </c>
      <c r="D50" s="91">
        <f>SUMIFS(ローデータ!O12:O1011,ローデータ!$B$12:$B$1011,1,ローデータ!$K$12:$K$1011,$F$21)</f>
        <v>8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45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33</v>
      </c>
      <c r="J50" s="91">
        <f>SUMIFS(ローデータ!V12:V1011,ローデータ!$B$12:$B$1011,1,ローデータ!$K$12:$K$1011,$F$21)</f>
        <v>10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11</v>
      </c>
      <c r="M50" s="91">
        <f>SUMIFS(ローデータ!Y12:Y1011,ローデータ!$B$12:$B$1011,1,ローデータ!$K$12:$K$1011,$F$21)</f>
        <v>2</v>
      </c>
      <c r="N50" s="91">
        <f>SUMIFS(ローデータ!Z12:Z1011,ローデータ!$B$12:$B$1011,1,ローデータ!$K$12:$K$1011,$F$21)</f>
        <v>0</v>
      </c>
      <c r="O50" s="95">
        <f>SUM(H50:N50)</f>
        <v>56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0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2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43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76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1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77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37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37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25</v>
      </c>
      <c r="D63" s="56">
        <f>COUNTIFS(ローデータ!$B$12:$B$1011,1,ローデータ!$I$12:$I$1011,$B$14,ローデータ!$J$12:$J$1011,D55,ローデータ!$H$12:$H$1011,$A$63)</f>
        <v>1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26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4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0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188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3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192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61">
        <v>1</v>
      </c>
      <c r="B75" s="50" t="s">
        <v>54</v>
      </c>
      <c r="C75" s="212">
        <f>COUNTIFS(ローデータ!$B$12:$B$1011,1,ローデータ!$H$12:$H$1011,$A$75,ローデータ!$K$12:$K$1011,C73)</f>
        <v>0</v>
      </c>
      <c r="D75" s="214"/>
      <c r="E75" s="212">
        <f>COUNTIFS(ローデータ!$B$12:$B$1011,1,ローデータ!$H$12:$H$1011,$A$75,ローデータ!$K$12:$K$1011,E73)</f>
        <v>0</v>
      </c>
      <c r="F75" s="214"/>
      <c r="G75" s="212">
        <f>COUNTIFS(ローデータ!$B$12:$B$1011,1,ローデータ!$H$12:$H$1011,$A$75,ローデータ!$K$12:$K$1011,G73)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61">
        <v>2</v>
      </c>
      <c r="B76" s="50" t="s">
        <v>55</v>
      </c>
      <c r="C76" s="212">
        <f>COUNTIFS(ローデータ!$B$12:$B$1011,1,ローデータ!$H$12:$H$1011,$A$76,ローデータ!$K$12:$K$1011,C73)</f>
        <v>16</v>
      </c>
      <c r="D76" s="214"/>
      <c r="E76" s="212">
        <f>COUNTIFS(ローデータ!$B$12:$B$1011,1,ローデータ!$H$12:$H$1011,$A$76,ローデータ!$K$12:$K$1011,E73)</f>
        <v>19</v>
      </c>
      <c r="F76" s="214"/>
      <c r="G76" s="212">
        <f>COUNTIFS(ローデータ!$B$12:$B$1011,1,ローデータ!$H$12:$H$1011,$A$76,ローデータ!$K$12:$K$1011,G73)</f>
        <v>8</v>
      </c>
      <c r="H76" s="213"/>
      <c r="I76" s="213"/>
      <c r="J76" s="104">
        <f t="shared" si="2"/>
        <v>43</v>
      </c>
    </row>
    <row r="77" spans="1:15" ht="14.1" customHeight="1" x14ac:dyDescent="0.15">
      <c r="A77" s="161">
        <v>3</v>
      </c>
      <c r="B77" s="50" t="s">
        <v>56</v>
      </c>
      <c r="C77" s="212">
        <f>COUNTIFS(ローデータ!$B$12:$B$1011,1,ローデータ!$H$12:$H$1011,$A$77,ローデータ!$K$12:$K$1011,C73)</f>
        <v>21</v>
      </c>
      <c r="D77" s="214"/>
      <c r="E77" s="212">
        <f>COUNTIFS(ローデータ!$B$12:$B$1011,1,ローデータ!$H$12:$H$1011,$A$77,ローデータ!$K$12:$K$1011,E73)</f>
        <v>36</v>
      </c>
      <c r="F77" s="214"/>
      <c r="G77" s="212">
        <f>COUNTIFS(ローデータ!$B$12:$B$1011,1,ローデータ!$H$12:$H$1011,$A$77,ローデータ!$K$12:$K$1011,G73)</f>
        <v>20</v>
      </c>
      <c r="H77" s="213"/>
      <c r="I77" s="213"/>
      <c r="J77" s="104">
        <f t="shared" si="2"/>
        <v>77</v>
      </c>
    </row>
    <row r="78" spans="1:15" ht="14.1" customHeight="1" x14ac:dyDescent="0.15">
      <c r="A78" s="161">
        <v>4</v>
      </c>
      <c r="B78" s="50" t="s">
        <v>57</v>
      </c>
      <c r="C78" s="212">
        <f>COUNTIFS(ローデータ!$B$12:$B$1011,1,ローデータ!$H$12:$H$1011,$A$78,ローデータ!$K$12:$K$1011,C73)</f>
        <v>13</v>
      </c>
      <c r="D78" s="214"/>
      <c r="E78" s="212">
        <f>COUNTIFS(ローデータ!$B$12:$B$1011,1,ローデータ!$H$12:$H$1011,$A$78,ローデータ!$K$12:$K$1011,E73)</f>
        <v>17</v>
      </c>
      <c r="F78" s="214"/>
      <c r="G78" s="212">
        <f>COUNTIFS(ローデータ!$B$12:$B$1011,1,ローデータ!$H$12:$H$1011,$A$78,ローデータ!$K$12:$K$1011,G73)</f>
        <v>7</v>
      </c>
      <c r="H78" s="213"/>
      <c r="I78" s="213"/>
      <c r="J78" s="104">
        <f t="shared" si="2"/>
        <v>37</v>
      </c>
    </row>
    <row r="79" spans="1:15" ht="14.1" customHeight="1" x14ac:dyDescent="0.15">
      <c r="A79" s="161">
        <v>5</v>
      </c>
      <c r="B79" s="50" t="s">
        <v>58</v>
      </c>
      <c r="C79" s="212">
        <f>COUNTIFS(ローデータ!$B$12:$B$1011,1,ローデータ!$H$12:$H$1011,$A$79,ローデータ!$K$12:$K$1011,C73)</f>
        <v>8</v>
      </c>
      <c r="D79" s="214"/>
      <c r="E79" s="212">
        <f>COUNTIFS(ローデータ!$B$12:$B$1011,1,ローデータ!$H$12:$H$1011,$A$79,ローデータ!$K$12:$K$1011,E73)</f>
        <v>12</v>
      </c>
      <c r="F79" s="214"/>
      <c r="G79" s="212">
        <f>COUNTIFS(ローデータ!$B$12:$B$1011,1,ローデータ!$H$12:$H$1011,$A$79,ローデータ!$K$12:$K$1011,G73)</f>
        <v>6</v>
      </c>
      <c r="H79" s="213"/>
      <c r="I79" s="213"/>
      <c r="J79" s="104">
        <f t="shared" si="2"/>
        <v>26</v>
      </c>
    </row>
    <row r="80" spans="1:15" ht="14.1" customHeight="1" x14ac:dyDescent="0.15">
      <c r="A80" s="161">
        <v>6</v>
      </c>
      <c r="B80" s="50" t="s">
        <v>59</v>
      </c>
      <c r="C80" s="212">
        <f>COUNTIFS(ローデータ!$B$12:$B$1011,1,ローデータ!$H$12:$H$1011,$A$80,ローデータ!$K$12:$K$1011,C73)</f>
        <v>1</v>
      </c>
      <c r="D80" s="214"/>
      <c r="E80" s="212">
        <f>COUNTIFS(ローデータ!$B$12:$B$1011,1,ローデータ!$H$12:$H$1011,$A$80,ローデータ!$K$12:$K$1011,E73)</f>
        <v>2</v>
      </c>
      <c r="F80" s="214"/>
      <c r="G80" s="212">
        <f>COUNTIFS(ローデータ!$B$12:$B$1011,1,ローデータ!$H$12:$H$1011,$A$80,ローデータ!$K$12:$K$1011,G73)</f>
        <v>0</v>
      </c>
      <c r="H80" s="213"/>
      <c r="I80" s="213"/>
      <c r="J80" s="104">
        <f t="shared" si="2"/>
        <v>3</v>
      </c>
    </row>
    <row r="81" spans="1:17" ht="14.1" customHeight="1" x14ac:dyDescent="0.15">
      <c r="A81" s="161">
        <v>7</v>
      </c>
      <c r="B81" s="50" t="s">
        <v>60</v>
      </c>
      <c r="C81" s="212">
        <f>COUNTIFS(ローデータ!$B$12:$B$1011,1,ローデータ!$H$12:$H$1011,$A$81,ローデータ!$K$12:$K$1011,C73)</f>
        <v>1</v>
      </c>
      <c r="D81" s="214"/>
      <c r="E81" s="212">
        <f>COUNTIFS(ローデータ!$B$12:$B$1011,1,ローデータ!$H$12:$H$1011,$A$81,ローデータ!$K$12:$K$1011,E73)</f>
        <v>0</v>
      </c>
      <c r="F81" s="214"/>
      <c r="G81" s="212">
        <f>COUNTIFS(ローデータ!$B$12:$B$1011,1,ローデータ!$H$12:$H$1011,$A$81,ローデータ!$K$12:$K$1011,G73)</f>
        <v>1</v>
      </c>
      <c r="H81" s="213"/>
      <c r="I81" s="213"/>
      <c r="J81" s="104">
        <f t="shared" si="2"/>
        <v>2</v>
      </c>
    </row>
    <row r="82" spans="1:17" ht="14.1" customHeight="1" x14ac:dyDescent="0.15">
      <c r="A82" s="161">
        <v>8</v>
      </c>
      <c r="B82" s="50" t="s">
        <v>61</v>
      </c>
      <c r="C82" s="212">
        <f>COUNTIFS(ローデータ!$B$12:$B$1011,1,ローデータ!$H$12:$H$1011,$A$82,ローデータ!$K$12:$K$1011,C73)</f>
        <v>3</v>
      </c>
      <c r="D82" s="214"/>
      <c r="E82" s="212">
        <f>COUNTIFS(ローデータ!$B$12:$B$1011,1,ローデータ!$H$12:$H$1011,$A$82,ローデータ!$K$12:$K$1011,E73)</f>
        <v>0</v>
      </c>
      <c r="F82" s="214"/>
      <c r="G82" s="212">
        <f>COUNTIFS(ローデータ!$B$12:$B$1011,1,ローデータ!$H$12:$H$1011,$A$82,ローデータ!$K$12:$K$1011,G73)</f>
        <v>1</v>
      </c>
      <c r="H82" s="213"/>
      <c r="I82" s="213"/>
      <c r="J82" s="104">
        <f t="shared" si="2"/>
        <v>4</v>
      </c>
    </row>
    <row r="83" spans="1:17" ht="14.1" customHeight="1" thickBot="1" x14ac:dyDescent="0.2">
      <c r="A83" s="159">
        <v>9</v>
      </c>
      <c r="B83" s="68" t="s">
        <v>62</v>
      </c>
      <c r="C83" s="398">
        <f>COUNTIFS(ローデータ!$B$12:$B$1011,1,ローデータ!$H$12:$H$1011,$A$83,ローデータ!$K$12:$K$1011,C73)</f>
        <v>0</v>
      </c>
      <c r="D83" s="399"/>
      <c r="E83" s="398">
        <f>COUNTIFS(ローデータ!$B$12:$B$1011,1,ローデータ!$H$12:$H$1011,$A$83,ローデータ!$K$12:$K$1011,E73)</f>
        <v>0</v>
      </c>
      <c r="F83" s="399"/>
      <c r="G83" s="400">
        <f>COUNTIFS(ローデータ!$B$12:$B$1011,1,ローデータ!$H$12:$H$1011,$A$83,ローデータ!$K$12:$K$1011,G73)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63</v>
      </c>
      <c r="D84" s="404"/>
      <c r="E84" s="403">
        <f>SUM(E75:F83)</f>
        <v>86</v>
      </c>
      <c r="F84" s="404"/>
      <c r="G84" s="405">
        <f>SUM(G75:I83)</f>
        <v>43</v>
      </c>
      <c r="H84" s="405"/>
      <c r="I84" s="403"/>
      <c r="J84" s="106">
        <f t="shared" si="2"/>
        <v>192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11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18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16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16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11</v>
      </c>
      <c r="M94" s="88">
        <f>SUMIFS(ローデータ!$N$12:$N$1011,ローデータ!$B$12:$B$1011,1,ローデータ!$K$12:$K$1011,$B$21,ローデータ!$H$12:$H$1011,J94)</f>
        <v>11</v>
      </c>
      <c r="N94" s="88">
        <f>SUMIFS(ローデータ!$O$12:$O$1011,ローデータ!$B$12:$B$1011,1,ローデータ!$K$12:$K$1011,$B$21,ローデータ!$H$12:$H$1011,J94)</f>
        <v>1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23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21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21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10</v>
      </c>
      <c r="N95" s="88">
        <f>SUMIFS(ローデータ!$O$12:$O$1011,ローデータ!$B$12:$B$1011,1,ローデータ!$K$12:$K$1011,$B$21,ローデータ!$H$12:$H$1011,J95)</f>
        <v>3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19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12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13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2</v>
      </c>
      <c r="M96" s="88">
        <f>SUMIFS(ローデータ!$N$12:$N$1011,ローデータ!$B$12:$B$1011,1,ローデータ!$K$12:$K$1011,$B$21,ローデータ!$H$12:$H$1011,J96)</f>
        <v>3</v>
      </c>
      <c r="N96" s="88">
        <f>SUMIFS(ローデータ!$O$12:$O$1011,ローデータ!$B$12:$B$1011,1,ローデータ!$K$12:$K$1011,$B$21,ローデータ!$H$12:$H$1011,J96)</f>
        <v>3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7</v>
      </c>
      <c r="D97" s="56">
        <f>COUNTIFS(ローデータ!$B$12:$B$1011,1,ローデータ!$K$12:$K$1011,$B$21,ローデータ!$L$12:$L$1011,$D$90,ローデータ!$H$12:$H$1011,A97)</f>
        <v>1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8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0</v>
      </c>
      <c r="M97" s="88">
        <f>SUMIFS(ローデータ!$N$12:$N$1011,ローデータ!$B$12:$B$1011,1,ローデータ!$K$12:$K$1011,$B$21,ローデータ!$H$12:$H$1011,J97)</f>
        <v>1</v>
      </c>
      <c r="N97" s="88">
        <f>SUMIFS(ローデータ!$O$12:$O$1011,ローデータ!$B$12:$B$1011,1,ローデータ!$K$12:$K$1011,$B$21,ローデータ!$H$12:$H$1011,J97)</f>
        <v>0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1</v>
      </c>
      <c r="M98" s="88">
        <f>SUMIFS(ローデータ!$N$12:$N$1011,ローデータ!$B$12:$B$1011,1,ローデータ!$K$12:$K$1011,$B$21,ローデータ!$H$12:$H$1011,J98)</f>
        <v>0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1</v>
      </c>
      <c r="M99" s="88">
        <f>SUMIFS(ローデータ!$N$12:$N$1011,ローデータ!$B$12:$B$1011,1,ローデータ!$K$12:$K$1011,$B$21,ローデータ!$H$12:$H$1011,J99)</f>
        <v>2</v>
      </c>
      <c r="N99" s="88">
        <f>SUMIFS(ローデータ!$O$12:$O$1011,ローデータ!$B$12:$B$1011,1,ローデータ!$K$12:$K$1011,$B$21,ローデータ!$H$12:$H$1011,J99)</f>
        <v>0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55" t="s">
        <v>50</v>
      </c>
      <c r="K101" s="156"/>
      <c r="L101" s="103">
        <f>SUM(L92:L100)</f>
        <v>26</v>
      </c>
      <c r="M101" s="103">
        <f>SUM(M92:M100)</f>
        <v>38</v>
      </c>
      <c r="N101" s="103">
        <f>SUM(N92:N100)</f>
        <v>9</v>
      </c>
      <c r="O101" s="103">
        <f>SUM(O92:O100)</f>
        <v>0</v>
      </c>
      <c r="P101" s="103">
        <f>SUM(P92:P100)</f>
        <v>0</v>
      </c>
      <c r="Q101" s="103">
        <f t="shared" si="3"/>
        <v>73</v>
      </c>
    </row>
    <row r="102" spans="1:17" ht="14.1" customHeight="1" x14ac:dyDescent="0.15">
      <c r="A102" s="155" t="s">
        <v>50</v>
      </c>
      <c r="B102" s="156"/>
      <c r="C102" s="56">
        <f>SUM(C93:C101)</f>
        <v>61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63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54">
        <v>1</v>
      </c>
      <c r="D107" s="154">
        <v>2</v>
      </c>
      <c r="E107" s="15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60" t="s">
        <v>67</v>
      </c>
      <c r="D108" s="160" t="s">
        <v>66</v>
      </c>
      <c r="E108" s="160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18</v>
      </c>
      <c r="D110" s="109">
        <f>COUNTIFS(ローデータ!$B$12:$B$1011,1,ローデータ!$K$12:$K$1011,$D$21,ローデータ!$S$12:$S$1011,$D$107,ローデータ!$H$12:$H$1011,A110)</f>
        <v>1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7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1</v>
      </c>
      <c r="N110" s="109">
        <f>SUMIFS(ローデータ!$X$12:$X$1011,ローデータ!$B$12:$B$1011,1,ローデータ!$K$12:$K$1011,$D$21,ローデータ!$H$12:$H$1011,H110)</f>
        <v>8</v>
      </c>
      <c r="O110" s="109">
        <f>SUMIFS(ローデータ!$Y$12:$Y$1011,ローデータ!$B$12:$B$1011,1,ローデータ!$K$12:$K$1011,$D$21,ローデータ!$H$12:$H$1011,H110)</f>
        <v>7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35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36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3</v>
      </c>
      <c r="K111" s="109">
        <f>SUMIFS(ローデータ!$U$12:$U$1011,ローデータ!$B$12:$B$1011,1,ローデータ!$K$12:$K$1011,$D$21,ローデータ!$H$12:$H$1011,H111)</f>
        <v>13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16</v>
      </c>
      <c r="O111" s="109">
        <f>SUMIFS(ローデータ!$Y$12:$Y$1011,ローデータ!$B$12:$B$1011,1,ローデータ!$K$12:$K$1011,$D$21,ローデータ!$H$12:$H$1011,H111)</f>
        <v>10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43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17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17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5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11</v>
      </c>
      <c r="O112" s="109">
        <f>SUMIFS(ローデータ!$Y$12:$Y$1011,ローデータ!$B$12:$B$1011,1,ローデータ!$K$12:$K$1011,$D$21,ローデータ!$H$12:$H$1011,H112)</f>
        <v>4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23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12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3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5</v>
      </c>
      <c r="O113" s="109">
        <f>SUMIFS(ローデータ!$Y$12:$Y$1011,ローデータ!$B$12:$B$1011,1,ローデータ!$K$12:$K$1011,$D$21,ローデータ!$H$12:$H$1011,H113)</f>
        <v>6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0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0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83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86</v>
      </c>
      <c r="G118" s="78"/>
      <c r="H118" s="314" t="s">
        <v>50</v>
      </c>
      <c r="I118" s="316"/>
      <c r="J118" s="109">
        <f t="shared" ref="J118:P118" si="8">SUM(J109:J117)</f>
        <v>5</v>
      </c>
      <c r="K118" s="109">
        <f t="shared" si="8"/>
        <v>29</v>
      </c>
      <c r="L118" s="109">
        <f t="shared" si="8"/>
        <v>3</v>
      </c>
      <c r="M118" s="109">
        <f t="shared" si="8"/>
        <v>1</v>
      </c>
      <c r="N118" s="109">
        <f t="shared" si="8"/>
        <v>41</v>
      </c>
      <c r="O118" s="109">
        <f t="shared" si="8"/>
        <v>27</v>
      </c>
      <c r="P118" s="109">
        <f t="shared" si="8"/>
        <v>0</v>
      </c>
      <c r="Q118" s="109">
        <f t="shared" si="5"/>
        <v>106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8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8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19</v>
      </c>
      <c r="D129" s="112">
        <f>COUNTIFS(ローデータ!$B$12:$B$1011,1,ローデータ!$K$12:$K$1011,$F$21,ローデータ!$L$12:$L$1011,$D$124,ローデータ!$H$12:$H$1011,A129)</f>
        <v>1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20</v>
      </c>
      <c r="I129" s="115">
        <f>COUNTIFS(ローデータ!$B$12:$B$1011,1,ローデータ!$K$12:$K$1011,$F$21,ローデータ!$S$12:$S$1011,$I$124,ローデータ!$H$12:$H$1011,A129)</f>
        <v>19</v>
      </c>
      <c r="J129" s="112">
        <f>COUNTIFS(ローデータ!$B$12:$B$1011,1,ローデータ!$K$12:$K$1011,$F$21,ローデータ!$S$12:$S$1011,$J$124,ローデータ!$H$12:$H$1011,A129)</f>
        <v>1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20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7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7</v>
      </c>
      <c r="I130" s="115">
        <f>COUNTIFS(ローデータ!$B$12:$B$1011,1,ローデータ!$K$12:$K$1011,$F$21,ローデータ!$S$12:$S$1011,$I$124,ローデータ!$H$12:$H$1011,A130)</f>
        <v>7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7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6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6</v>
      </c>
      <c r="I131" s="115">
        <f>COUNTIFS(ローデータ!$B$12:$B$1011,1,ローデータ!$K$12:$K$1011,$F$21,ローデータ!$S$12:$S$1011,$I$124,ローデータ!$H$12:$H$1011,A131)</f>
        <v>6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42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43</v>
      </c>
      <c r="I136" s="111">
        <f>SUM(I127:I135)</f>
        <v>42</v>
      </c>
      <c r="J136" s="109">
        <f>SUM(J127:J135)</f>
        <v>1</v>
      </c>
      <c r="K136" s="109">
        <f>SUM(K127:K135)</f>
        <v>0</v>
      </c>
      <c r="L136" s="109">
        <f t="shared" si="9"/>
        <v>43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8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9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6</v>
      </c>
      <c r="K144" s="91">
        <f>SUMIFS(ローデータ!$V$12:$V$1011,ローデータ!$B$12:$B$1011,1,ローデータ!$K$12:$K$1011,$F$21,ローデータ!$H$12:$H$1011,A144)</f>
        <v>1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5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13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17</v>
      </c>
      <c r="E145" s="91">
        <f>SUMIFS(ローデータ!$O$12:$O$1011,ローデータ!$B$12:$B$1011,1,ローデータ!$K$12:$K$1011,$F$21,ローデータ!$H$12:$H$1011,A145)</f>
        <v>3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21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17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4</v>
      </c>
      <c r="N145" s="91">
        <f>SUMIFS(ローデータ!$Y$12:$Y$1011,ローデータ!$B$12:$B$1011,1,ローデータ!$K$12:$K$1011,$F$21,ローデータ!$H$12:$H$1011,A145)</f>
        <v>1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26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6</v>
      </c>
      <c r="E146" s="91">
        <f>SUMIFS(ローデータ!$O$12:$O$1011,ローデータ!$B$12:$B$1011,1,ローデータ!$K$12:$K$1011,$F$21,ローデータ!$H$12:$H$1011,A146)</f>
        <v>1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6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9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5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6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4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1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1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1</v>
      </c>
      <c r="D152" s="56">
        <f>SUM(D143:D151)</f>
        <v>36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45</v>
      </c>
      <c r="I152" s="56">
        <f t="shared" ref="I152:O152" si="15">SUM(I143:I151)</f>
        <v>0</v>
      </c>
      <c r="J152" s="56">
        <f t="shared" si="15"/>
        <v>33</v>
      </c>
      <c r="K152" s="56">
        <f t="shared" si="15"/>
        <v>10</v>
      </c>
      <c r="L152" s="56">
        <f t="shared" si="15"/>
        <v>0</v>
      </c>
      <c r="M152" s="56">
        <f t="shared" si="15"/>
        <v>11</v>
      </c>
      <c r="N152" s="56">
        <f t="shared" si="15"/>
        <v>2</v>
      </c>
      <c r="O152" s="56">
        <f t="shared" si="15"/>
        <v>0</v>
      </c>
      <c r="P152" s="56">
        <f t="shared" si="13"/>
        <v>56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63" t="s">
        <v>85</v>
      </c>
      <c r="C159" s="307" t="s">
        <v>87</v>
      </c>
      <c r="D159" s="308"/>
      <c r="E159" s="309"/>
      <c r="F159" s="212">
        <f>COUNTIFS(ローデータ!$B$12:$B$1011,1,ローデータ!$I$12:$I$1011,$C$14,ローデータ!$K$12:$K$1011,F157)</f>
        <v>62</v>
      </c>
      <c r="G159" s="214"/>
      <c r="H159" s="212">
        <f>COUNTIFS(ローデータ!$B$12:$B$1011,1,ローデータ!$I$12:$I$1011,$C$14,ローデータ!$K$12:$K$1011,H157)</f>
        <v>84</v>
      </c>
      <c r="I159" s="214"/>
      <c r="J159" s="212">
        <f>COUNTIFS(ローデータ!$B$12:$B$1011,1,ローデータ!$I$12:$I$1011,$C$14,ローデータ!$K$12:$K$1011,J157)</f>
        <v>42</v>
      </c>
      <c r="K159" s="213"/>
      <c r="L159" s="214"/>
      <c r="M159" s="56">
        <f t="shared" ref="M159:M171" si="16">SUM(F159:L159)</f>
        <v>188</v>
      </c>
    </row>
    <row r="160" spans="1:16" ht="14.1" customHeight="1" x14ac:dyDescent="0.15">
      <c r="A160" s="312"/>
      <c r="B160" s="317" t="s">
        <v>86</v>
      </c>
      <c r="C160" s="157">
        <v>1</v>
      </c>
      <c r="D160" s="305" t="s">
        <v>75</v>
      </c>
      <c r="E160" s="306"/>
      <c r="F160" s="212">
        <f>COUNTIFS(ローデータ!$B$12:$B$1011,1,ローデータ!$I$12:$I$1011,$B$14,ローデータ!$J$12:$J$1011,C160,ローデータ!$K$12:$K$1011,$F$157)</f>
        <v>0</v>
      </c>
      <c r="G160" s="214"/>
      <c r="H160" s="212">
        <f>COUNTIFS(ローデータ!$B$12:$B$1011,1,ローデータ!$I$12:$I$1011,$B$14,ローデータ!$J$12:$J$1011,C160,ローデータ!$K$12:$K$1011,$H$157)</f>
        <v>1</v>
      </c>
      <c r="I160" s="214"/>
      <c r="J160" s="212">
        <f>COUNTIFS(ローデータ!$B$12:$B$1011,1,ローデータ!$I$12:$I$1011,$B$14,ローデータ!$J$12:$J$1011,C160,ローデータ!$K$12:$K$1011,$J$157)</f>
        <v>0</v>
      </c>
      <c r="K160" s="213"/>
      <c r="L160" s="214"/>
      <c r="M160" s="56">
        <f t="shared" si="16"/>
        <v>1</v>
      </c>
      <c r="N160" s="9"/>
    </row>
    <row r="161" spans="1:19" ht="14.1" customHeight="1" x14ac:dyDescent="0.15">
      <c r="A161" s="312"/>
      <c r="B161" s="318"/>
      <c r="C161" s="157">
        <v>2</v>
      </c>
      <c r="D161" s="305" t="s">
        <v>76</v>
      </c>
      <c r="E161" s="306"/>
      <c r="F161" s="212">
        <f>COUNTIFS(ローデータ!$B$12:$B$1011,1,ローデータ!$I$12:$I$1011,$B$14,ローデータ!$J$12:$J$1011,C161,ローデータ!$K$12:$K$1011,$F$157)</f>
        <v>0</v>
      </c>
      <c r="G161" s="214"/>
      <c r="H161" s="212">
        <f>COUNTIFS(ローデータ!$B$12:$B$1011,1,ローデータ!$I$12:$I$1011,$B$14,ローデータ!$J$12:$J$1011,C161,ローデータ!$K$12:$K$1011,$H$157)</f>
        <v>0</v>
      </c>
      <c r="I161" s="214"/>
      <c r="J161" s="212">
        <f>COUNTIFS(ローデータ!$B$12:$B$1011,1,ローデータ!$I$12:$I$1011,$B$14,ローデータ!$J$12:$J$1011,C161,ローデータ!$K$12:$K$1011,$J$157)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57">
        <v>3</v>
      </c>
      <c r="D162" s="305" t="s">
        <v>77</v>
      </c>
      <c r="E162" s="306"/>
      <c r="F162" s="212">
        <f>COUNTIFS(ローデータ!$B$12:$B$1011,1,ローデータ!$I$12:$I$1011,$B$14,ローデータ!$J$12:$J$1011,C162,ローデータ!$K$12:$K$1011,$F$157)</f>
        <v>0</v>
      </c>
      <c r="G162" s="214"/>
      <c r="H162" s="212">
        <f>COUNTIFS(ローデータ!$B$12:$B$1011,1,ローデータ!$I$12:$I$1011,$B$14,ローデータ!$J$12:$J$1011,C162,ローデータ!$K$12:$K$1011,$H$157)</f>
        <v>0</v>
      </c>
      <c r="I162" s="214"/>
      <c r="J162" s="212">
        <f>COUNTIFS(ローデータ!$B$12:$B$1011,1,ローデータ!$I$12:$I$1011,$B$14,ローデータ!$J$12:$J$1011,C162,ローデータ!$K$12:$K$1011,$J$157)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57">
        <v>4</v>
      </c>
      <c r="D163" s="305" t="s">
        <v>110</v>
      </c>
      <c r="E163" s="306"/>
      <c r="F163" s="212">
        <f>COUNTIFS(ローデータ!$B$12:$B$1011,1,ローデータ!$I$12:$I$1011,$B$14,ローデータ!$J$12:$J$1011,C163,ローデータ!$K$12:$K$1011,$F$157)</f>
        <v>0</v>
      </c>
      <c r="G163" s="214"/>
      <c r="H163" s="212">
        <f>COUNTIFS(ローデータ!$B$12:$B$1011,1,ローデータ!$I$12:$I$1011,$B$14,ローデータ!$J$12:$J$1011,C163,ローデータ!$K$12:$K$1011,$H$157)</f>
        <v>0</v>
      </c>
      <c r="I163" s="214"/>
      <c r="J163" s="212">
        <f>COUNTIFS(ローデータ!$B$12:$B$1011,1,ローデータ!$I$12:$I$1011,$B$14,ローデータ!$J$12:$J$1011,C163,ローデータ!$K$12:$K$1011,$J$157)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57">
        <v>5</v>
      </c>
      <c r="D164" s="305" t="s">
        <v>78</v>
      </c>
      <c r="E164" s="306"/>
      <c r="F164" s="212">
        <f>COUNTIFS(ローデータ!$B$12:$B$1011,1,ローデータ!$I$12:$I$1011,$B$14,ローデータ!$J$12:$J$1011,C164,ローデータ!$K$12:$K$1011,$F$157)</f>
        <v>1</v>
      </c>
      <c r="G164" s="214"/>
      <c r="H164" s="212">
        <f>COUNTIFS(ローデータ!$B$12:$B$1011,1,ローデータ!$I$12:$I$1011,$B$14,ローデータ!$J$12:$J$1011,C164,ローデータ!$K$12:$K$1011,$H$157)</f>
        <v>1</v>
      </c>
      <c r="I164" s="214"/>
      <c r="J164" s="212">
        <f>COUNTIFS(ローデータ!$B$12:$B$1011,1,ローデータ!$I$12:$I$1011,$B$14,ローデータ!$J$12:$J$1011,C164,ローデータ!$K$12:$K$1011,$J$157)</f>
        <v>1</v>
      </c>
      <c r="K164" s="213"/>
      <c r="L164" s="214"/>
      <c r="M164" s="56">
        <f t="shared" si="16"/>
        <v>3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57">
        <v>6</v>
      </c>
      <c r="D165" s="305" t="s">
        <v>79</v>
      </c>
      <c r="E165" s="306"/>
      <c r="F165" s="212">
        <f>COUNTIFS(ローデータ!$B$12:$B$1011,1,ローデータ!$I$12:$I$1011,$B$14,ローデータ!$J$12:$J$1011,C165,ローデータ!$K$12:$K$1011,$F$157)</f>
        <v>0</v>
      </c>
      <c r="G165" s="214"/>
      <c r="H165" s="212">
        <f>COUNTIFS(ローデータ!$B$12:$B$1011,1,ローデータ!$I$12:$I$1011,$B$14,ローデータ!$J$12:$J$1011,C165,ローデータ!$K$12:$K$1011,$H$157)</f>
        <v>0</v>
      </c>
      <c r="I165" s="214"/>
      <c r="J165" s="212">
        <f>COUNTIFS(ローデータ!$B$12:$B$1011,1,ローデータ!$I$12:$I$1011,$B$14,ローデータ!$J$12:$J$1011,C165,ローデータ!$K$12:$K$1011,$J$157)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57">
        <v>7</v>
      </c>
      <c r="D166" s="305" t="s">
        <v>80</v>
      </c>
      <c r="E166" s="306"/>
      <c r="F166" s="212">
        <f>COUNTIFS(ローデータ!$B$12:$B$1011,1,ローデータ!$I$12:$I$1011,$B$14,ローデータ!$J$12:$J$1011,C166,ローデータ!$K$12:$K$1011,$F$157)</f>
        <v>0</v>
      </c>
      <c r="G166" s="214"/>
      <c r="H166" s="212">
        <f>COUNTIFS(ローデータ!$B$12:$B$1011,1,ローデータ!$I$12:$I$1011,$B$14,ローデータ!$J$12:$J$1011,C166,ローデータ!$K$12:$K$1011,$H$157)</f>
        <v>0</v>
      </c>
      <c r="I166" s="214"/>
      <c r="J166" s="212">
        <f>COUNTIFS(ローデータ!$B$12:$B$1011,1,ローデータ!$I$12:$I$1011,$B$14,ローデータ!$J$12:$J$1011,C166,ローデータ!$K$12:$K$1011,$J$157)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57">
        <v>8</v>
      </c>
      <c r="D167" s="305" t="s">
        <v>81</v>
      </c>
      <c r="E167" s="306"/>
      <c r="F167" s="212">
        <f>COUNTIFS(ローデータ!$B$12:$B$1011,1,ローデータ!$I$12:$I$1011,$B$14,ローデータ!$J$12:$J$1011,C167,ローデータ!$K$12:$K$1011,$F$157)</f>
        <v>0</v>
      </c>
      <c r="G167" s="214"/>
      <c r="H167" s="212">
        <f>COUNTIFS(ローデータ!$B$12:$B$1011,1,ローデータ!$I$12:$I$1011,$B$14,ローデータ!$J$12:$J$1011,C167,ローデータ!$K$12:$K$1011,$H$157)</f>
        <v>0</v>
      </c>
      <c r="I167" s="214"/>
      <c r="J167" s="212">
        <f>COUNTIFS(ローデータ!$B$12:$B$1011,1,ローデータ!$I$12:$I$1011,$B$14,ローデータ!$J$12:$J$1011,C167,ローデータ!$K$12:$K$1011,$J$157)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57">
        <v>9</v>
      </c>
      <c r="D168" s="305" t="s">
        <v>82</v>
      </c>
      <c r="E168" s="306"/>
      <c r="F168" s="212">
        <f>COUNTIFS(ローデータ!$B$12:$B$1011,1,ローデータ!$I$12:$I$1011,$B$14,ローデータ!$J$12:$J$1011,C168,ローデータ!$K$12:$K$1011,$F$157)</f>
        <v>0</v>
      </c>
      <c r="G168" s="214"/>
      <c r="H168" s="212">
        <f>COUNTIFS(ローデータ!$B$12:$B$1011,1,ローデータ!$I$12:$I$1011,$B$14,ローデータ!$J$12:$J$1011,C168,ローデータ!$K$12:$K$1011,$H$157)</f>
        <v>0</v>
      </c>
      <c r="I168" s="214"/>
      <c r="J168" s="212">
        <f>COUNTIFS(ローデータ!$B$12:$B$1011,1,ローデータ!$I$12:$I$1011,$B$14,ローデータ!$J$12:$J$1011,C168,ローデータ!$K$12:$K$1011,$J$157)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57">
        <v>10</v>
      </c>
      <c r="D169" s="305" t="s">
        <v>111</v>
      </c>
      <c r="E169" s="306"/>
      <c r="F169" s="212">
        <f>COUNTIFS(ローデータ!$B$12:$B$1011,1,ローデータ!$I$12:$I$1011,$B$14,ローデータ!$J$12:$J$1011,C169,ローデータ!$K$12:$K$1011,$F$157)</f>
        <v>0</v>
      </c>
      <c r="G169" s="214"/>
      <c r="H169" s="212">
        <f>COUNTIFS(ローデータ!$B$12:$B$1011,1,ローデータ!$I$12:$I$1011,$B$14,ローデータ!$J$12:$J$1011,C169,ローデータ!$K$12:$K$1011,$H$157)</f>
        <v>0</v>
      </c>
      <c r="I169" s="214"/>
      <c r="J169" s="212">
        <f>COUNTIFS(ローデータ!$B$12:$B$1011,1,ローデータ!$I$12:$I$1011,$B$14,ローデータ!$J$12:$J$1011,C169,ローデータ!$K$12:$K$1011,$J$157)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57">
        <v>11</v>
      </c>
      <c r="D170" s="305" t="s">
        <v>83</v>
      </c>
      <c r="E170" s="306"/>
      <c r="F170" s="212">
        <f>COUNTIFS(ローデータ!$B$12:$B$1011,1,ローデータ!$I$12:$I$1011,$B$14,ローデータ!$J$12:$J$1011,C170,ローデータ!$K$12:$K$1011,$F$157)</f>
        <v>0</v>
      </c>
      <c r="G170" s="214"/>
      <c r="H170" s="212">
        <f>COUNTIFS(ローデータ!$B$12:$B$1011,1,ローデータ!$I$12:$I$1011,$B$14,ローデータ!$J$12:$J$1011,C170,ローデータ!$K$12:$K$1011,$H$157)</f>
        <v>0</v>
      </c>
      <c r="I170" s="214"/>
      <c r="J170" s="212">
        <f>COUNTIFS(ローデータ!$B$12:$B$1011,1,ローデータ!$I$12:$I$1011,$B$14,ローデータ!$J$12:$J$1011,C170,ローデータ!$K$12:$K$1011,$J$157)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63</v>
      </c>
      <c r="G171" s="214"/>
      <c r="H171" s="212">
        <f>SUM(H159:I170)</f>
        <v>86</v>
      </c>
      <c r="I171" s="214"/>
      <c r="J171" s="212">
        <f>SUM(J159:L170)</f>
        <v>43</v>
      </c>
      <c r="K171" s="213"/>
      <c r="L171" s="214"/>
      <c r="M171" s="56">
        <f t="shared" si="16"/>
        <v>192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COUNTIFS(ローデータ!$B$12:$B$1011,1,ローデータ!$I$12:$I$1011,$C$14,ローデータ!$K$12:$K$1011,$B$21,ローデータ!$L$12:$L$1011,F176)</f>
        <v>60</v>
      </c>
      <c r="G179" s="56">
        <f>COUNTIFS(ローデータ!$B$12:$B$1011,1,ローデータ!$I$12:$I$1011,$C$14,ローデータ!$K$12:$K$1011,$B$21,ローデータ!$L$12:$L$1011,G176)</f>
        <v>2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62</v>
      </c>
      <c r="L179" s="9"/>
    </row>
    <row r="180" spans="1:13" ht="14.1" customHeight="1" x14ac:dyDescent="0.15">
      <c r="A180" s="312"/>
      <c r="B180" s="317" t="s">
        <v>86</v>
      </c>
      <c r="C180" s="157">
        <v>1</v>
      </c>
      <c r="D180" s="305" t="s">
        <v>75</v>
      </c>
      <c r="E180" s="306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57">
        <v>2</v>
      </c>
      <c r="D181" s="305" t="s">
        <v>76</v>
      </c>
      <c r="E181" s="306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57">
        <v>3</v>
      </c>
      <c r="D182" s="305" t="s">
        <v>77</v>
      </c>
      <c r="E182" s="306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57">
        <v>4</v>
      </c>
      <c r="D183" s="305" t="s">
        <v>110</v>
      </c>
      <c r="E183" s="306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57">
        <v>5</v>
      </c>
      <c r="D184" s="305" t="s">
        <v>78</v>
      </c>
      <c r="E184" s="306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1</v>
      </c>
      <c r="L184" s="9"/>
    </row>
    <row r="185" spans="1:13" ht="14.1" customHeight="1" x14ac:dyDescent="0.15">
      <c r="A185" s="312"/>
      <c r="B185" s="318"/>
      <c r="C185" s="157">
        <v>6</v>
      </c>
      <c r="D185" s="305" t="s">
        <v>79</v>
      </c>
      <c r="E185" s="306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57">
        <v>7</v>
      </c>
      <c r="D186" s="305" t="s">
        <v>80</v>
      </c>
      <c r="E186" s="306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57">
        <v>8</v>
      </c>
      <c r="D187" s="305" t="s">
        <v>81</v>
      </c>
      <c r="E187" s="306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57">
        <v>9</v>
      </c>
      <c r="D188" s="305" t="s">
        <v>82</v>
      </c>
      <c r="E188" s="306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57">
        <v>10</v>
      </c>
      <c r="D189" s="305" t="s">
        <v>111</v>
      </c>
      <c r="E189" s="306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57">
        <v>11</v>
      </c>
      <c r="D190" s="305" t="s">
        <v>83</v>
      </c>
      <c r="E190" s="306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61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63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SUMIFS(ローデータ!M12:M1011,ローデータ!$B$12:$B$1011,1,ローデータ!$I$12:$I$1011,$C$14,ローデータ!$K$12:$K$1011,$B$21)</f>
        <v>25</v>
      </c>
      <c r="G198" s="90">
        <f>SUMIFS(ローデータ!N12:N1011,ローデータ!$B$12:$B$1011,1,ローデータ!$I$12:$I$1011,$C$14,ローデータ!$K$12:$K$1011,$B$21)</f>
        <v>37</v>
      </c>
      <c r="H198" s="90">
        <f>SUMIFS(ローデータ!O12:O1011,ローデータ!$B$12:$B$1011,1,ローデータ!$I$12:$I$1011,$C$14,ローデータ!$K$12:$K$1011,$B$21)</f>
        <v>9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71</v>
      </c>
      <c r="L198" s="9"/>
    </row>
    <row r="199" spans="1:18" ht="14.1" customHeight="1" x14ac:dyDescent="0.15">
      <c r="A199" s="312"/>
      <c r="B199" s="317" t="s">
        <v>86</v>
      </c>
      <c r="C199" s="157">
        <v>1</v>
      </c>
      <c r="D199" s="305" t="s">
        <v>75</v>
      </c>
      <c r="E199" s="306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57">
        <v>2</v>
      </c>
      <c r="D200" s="305" t="s">
        <v>76</v>
      </c>
      <c r="E200" s="306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57">
        <v>3</v>
      </c>
      <c r="D201" s="305" t="s">
        <v>77</v>
      </c>
      <c r="E201" s="306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57">
        <v>4</v>
      </c>
      <c r="D202" s="305" t="s">
        <v>110</v>
      </c>
      <c r="E202" s="306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57">
        <v>5</v>
      </c>
      <c r="D203" s="305" t="s">
        <v>78</v>
      </c>
      <c r="E203" s="306"/>
      <c r="F203" s="95">
        <f>SUMIFS(ローデータ!$M$12:$M$1011,ローデータ!$B$12:$B$1011,1,ローデータ!$I$12:$I$1011,$B$14,ローデータ!$J$12:$J$1011,C203,ローデータ!$K$12:$K$1011,$B$21)</f>
        <v>1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2</v>
      </c>
      <c r="L203" s="9"/>
    </row>
    <row r="204" spans="1:18" ht="14.1" customHeight="1" x14ac:dyDescent="0.15">
      <c r="A204" s="312"/>
      <c r="B204" s="318"/>
      <c r="C204" s="157">
        <v>6</v>
      </c>
      <c r="D204" s="305" t="s">
        <v>79</v>
      </c>
      <c r="E204" s="306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57">
        <v>7</v>
      </c>
      <c r="D205" s="305" t="s">
        <v>80</v>
      </c>
      <c r="E205" s="306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57">
        <v>8</v>
      </c>
      <c r="D206" s="305" t="s">
        <v>81</v>
      </c>
      <c r="E206" s="306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57">
        <v>9</v>
      </c>
      <c r="D207" s="305" t="s">
        <v>82</v>
      </c>
      <c r="E207" s="306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57">
        <v>10</v>
      </c>
      <c r="D208" s="305" t="s">
        <v>111</v>
      </c>
      <c r="E208" s="306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57">
        <v>11</v>
      </c>
      <c r="D209" s="305" t="s">
        <v>83</v>
      </c>
      <c r="E209" s="306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26</v>
      </c>
      <c r="G210" s="95">
        <f t="shared" ref="G210:I210" si="19">SUM(G198:G209)</f>
        <v>38</v>
      </c>
      <c r="H210" s="95">
        <f>SUM(H198:H209)</f>
        <v>9</v>
      </c>
      <c r="I210" s="95">
        <f t="shared" si="19"/>
        <v>0</v>
      </c>
      <c r="J210" s="95">
        <f>SUM(J198:J209)</f>
        <v>0</v>
      </c>
      <c r="K210" s="119">
        <f t="shared" si="18"/>
        <v>73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54">
        <v>1</v>
      </c>
      <c r="G214" s="154">
        <v>2</v>
      </c>
      <c r="H214" s="15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60" t="s">
        <v>67</v>
      </c>
      <c r="G215" s="160" t="s">
        <v>66</v>
      </c>
      <c r="H215" s="160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COUNTIFS(ローデータ!$B$12:$B$1011,1,ローデータ!$I$12:$I$1011,$C$14,ローデータ!$K$12:$K$1011,$D$21,ローデータ!$S$12:$S$1011,F214)</f>
        <v>81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84</v>
      </c>
    </row>
    <row r="217" spans="1:18" ht="14.1" customHeight="1" x14ac:dyDescent="0.15">
      <c r="A217" s="312"/>
      <c r="B217" s="317" t="s">
        <v>86</v>
      </c>
      <c r="C217" s="157">
        <v>1</v>
      </c>
      <c r="D217" s="305" t="s">
        <v>75</v>
      </c>
      <c r="E217" s="306"/>
      <c r="F217" s="56">
        <f>COUNTIFS(ローデータ!$B$12:$B$1011,1,ローデータ!$I$12:$I$1011,$B$14,ローデータ!$J$12:$J$1011,C217,ローデータ!$K$12:$K$1011,$D$21,ローデータ!$S$12:$S$1011,$F$214)</f>
        <v>1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1</v>
      </c>
    </row>
    <row r="218" spans="1:18" ht="14.1" customHeight="1" x14ac:dyDescent="0.15">
      <c r="A218" s="312"/>
      <c r="B218" s="318"/>
      <c r="C218" s="157">
        <v>2</v>
      </c>
      <c r="D218" s="305" t="s">
        <v>76</v>
      </c>
      <c r="E218" s="306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57">
        <v>3</v>
      </c>
      <c r="D219" s="305" t="s">
        <v>77</v>
      </c>
      <c r="E219" s="306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57">
        <v>4</v>
      </c>
      <c r="D220" s="305" t="s">
        <v>110</v>
      </c>
      <c r="E220" s="306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57">
        <v>5</v>
      </c>
      <c r="D221" s="305" t="s">
        <v>78</v>
      </c>
      <c r="E221" s="306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2"/>
      <c r="B222" s="318"/>
      <c r="C222" s="157">
        <v>6</v>
      </c>
      <c r="D222" s="305" t="s">
        <v>79</v>
      </c>
      <c r="E222" s="306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57">
        <v>7</v>
      </c>
      <c r="D223" s="305" t="s">
        <v>80</v>
      </c>
      <c r="E223" s="306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57">
        <v>8</v>
      </c>
      <c r="D224" s="305" t="s">
        <v>81</v>
      </c>
      <c r="E224" s="306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57">
        <v>9</v>
      </c>
      <c r="D225" s="305" t="s">
        <v>82</v>
      </c>
      <c r="E225" s="306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57">
        <v>10</v>
      </c>
      <c r="D226" s="305" t="s">
        <v>111</v>
      </c>
      <c r="E226" s="306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57">
        <v>11</v>
      </c>
      <c r="D227" s="305" t="s">
        <v>83</v>
      </c>
      <c r="E227" s="306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83</v>
      </c>
      <c r="G228" s="56">
        <f>SUM(G216:G227)</f>
        <v>3</v>
      </c>
      <c r="H228" s="56">
        <f>SUM(H216:H227)</f>
        <v>0</v>
      </c>
      <c r="I228" s="56">
        <f t="shared" si="20"/>
        <v>86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SUMIFS(ローデータ!T12:T1011,ローデータ!$B$12:$B$1011,1,ローデータ!$I$12:$I$1011,$C$14,ローデータ!$K$12:$K$1011,$D$21)</f>
        <v>5</v>
      </c>
      <c r="G234" s="90">
        <f>SUMIFS(ローデータ!U12:U1011,ローデータ!$B$12:$B$1011,1,ローデータ!$I$12:$I$1011,$C$14,ローデータ!$K$12:$K$1011,$D$21)</f>
        <v>29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40</v>
      </c>
      <c r="K234" s="90">
        <f>SUMIFS(ローデータ!Y12:Y1011,ローデータ!$B$12:$B$1011,1,ローデータ!$I$12:$I$1011,$C$14,ローデータ!$K$12:$K$1011,$D$21)</f>
        <v>25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103</v>
      </c>
    </row>
    <row r="235" spans="1:14" ht="14.1" customHeight="1" x14ac:dyDescent="0.15">
      <c r="A235" s="312"/>
      <c r="B235" s="317" t="s">
        <v>86</v>
      </c>
      <c r="C235" s="157">
        <v>1</v>
      </c>
      <c r="D235" s="305" t="s">
        <v>75</v>
      </c>
      <c r="E235" s="306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2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2</v>
      </c>
    </row>
    <row r="236" spans="1:14" ht="14.1" customHeight="1" x14ac:dyDescent="0.15">
      <c r="A236" s="312"/>
      <c r="B236" s="318"/>
      <c r="C236" s="157">
        <v>2</v>
      </c>
      <c r="D236" s="305" t="s">
        <v>76</v>
      </c>
      <c r="E236" s="306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57">
        <v>3</v>
      </c>
      <c r="D237" s="305" t="s">
        <v>77</v>
      </c>
      <c r="E237" s="306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57">
        <v>4</v>
      </c>
      <c r="D238" s="305" t="s">
        <v>110</v>
      </c>
      <c r="E238" s="306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57">
        <v>5</v>
      </c>
      <c r="D239" s="305" t="s">
        <v>78</v>
      </c>
      <c r="E239" s="306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1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12"/>
      <c r="B240" s="318"/>
      <c r="C240" s="157">
        <v>6</v>
      </c>
      <c r="D240" s="305" t="s">
        <v>79</v>
      </c>
      <c r="E240" s="306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57">
        <v>7</v>
      </c>
      <c r="D241" s="305" t="s">
        <v>80</v>
      </c>
      <c r="E241" s="306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57">
        <v>8</v>
      </c>
      <c r="D242" s="305" t="s">
        <v>81</v>
      </c>
      <c r="E242" s="306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57">
        <v>9</v>
      </c>
      <c r="D243" s="305" t="s">
        <v>82</v>
      </c>
      <c r="E243" s="306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57">
        <v>10</v>
      </c>
      <c r="D244" s="305" t="s">
        <v>111</v>
      </c>
      <c r="E244" s="306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57">
        <v>11</v>
      </c>
      <c r="D245" s="305" t="s">
        <v>83</v>
      </c>
      <c r="E245" s="306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5</v>
      </c>
      <c r="G246" s="95">
        <f t="shared" ref="G246:L246" si="22">SUM(G234:G245)</f>
        <v>29</v>
      </c>
      <c r="H246" s="95">
        <f t="shared" si="22"/>
        <v>3</v>
      </c>
      <c r="I246" s="95">
        <f>SUM(I234:I245)</f>
        <v>1</v>
      </c>
      <c r="J246" s="95">
        <f t="shared" si="22"/>
        <v>41</v>
      </c>
      <c r="K246" s="95">
        <f>SUM(K234:K245)</f>
        <v>27</v>
      </c>
      <c r="L246" s="95">
        <f t="shared" si="22"/>
        <v>0</v>
      </c>
      <c r="M246" s="56">
        <f t="shared" si="21"/>
        <v>106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COUNTIFS(ローデータ!$B$12:$B$1011,1,ローデータ!$I$12:$I$1011,$C$14,ローデータ!$K$12:$K$1011,$F$21,ローデータ!$L$12:$L$1011,F251)</f>
        <v>41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42</v>
      </c>
      <c r="L254" s="56">
        <f>COUNTIFS(ローデータ!$B$12:$B$1011,1,ローデータ!$I$12:$I$1011,$C$14,ローデータ!$K$12:$K$1011,$F$21,ローデータ!$S$12:$S$1011,L251)</f>
        <v>41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42</v>
      </c>
    </row>
    <row r="255" spans="1:17" ht="14.1" customHeight="1" x14ac:dyDescent="0.15">
      <c r="A255" s="342"/>
      <c r="B255" s="344" t="s">
        <v>86</v>
      </c>
      <c r="C255" s="157">
        <v>1</v>
      </c>
      <c r="D255" s="305" t="s">
        <v>75</v>
      </c>
      <c r="E255" s="30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57">
        <v>2</v>
      </c>
      <c r="D256" s="305" t="s">
        <v>76</v>
      </c>
      <c r="E256" s="30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57">
        <v>3</v>
      </c>
      <c r="D257" s="305" t="s">
        <v>77</v>
      </c>
      <c r="E257" s="30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57">
        <v>4</v>
      </c>
      <c r="D258" s="305" t="s">
        <v>110</v>
      </c>
      <c r="E258" s="306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57">
        <v>5</v>
      </c>
      <c r="D259" s="305" t="s">
        <v>78</v>
      </c>
      <c r="E259" s="309"/>
      <c r="F259" s="56">
        <f>COUNTIFS(ローデータ!$B$12:$B$1011,1,ローデータ!$I$12:$I$1011,$B$14,ローデータ!$J$12:$J$1011,C259,ローデータ!$K$12:$K$1011,$F$21,ローデータ!$L$12:$L$1011,$F$251)</f>
        <v>1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1</v>
      </c>
      <c r="L259" s="56">
        <f>COUNTIFS(ローデータ!$B$12:$B$1011,1,ローデータ!$I$12:$I$1011,$B$14,ローデータ!$J$12:$J$1011,C259,ローデータ!$K$12:$K$1011,$F$21,ローデータ!$S$12:$S$1011,$L$251)</f>
        <v>1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342"/>
      <c r="B260" s="318"/>
      <c r="C260" s="157">
        <v>6</v>
      </c>
      <c r="D260" s="305" t="s">
        <v>79</v>
      </c>
      <c r="E260" s="30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57">
        <v>7</v>
      </c>
      <c r="D261" s="305" t="s">
        <v>80</v>
      </c>
      <c r="E261" s="30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57">
        <v>8</v>
      </c>
      <c r="D262" s="305" t="s">
        <v>81</v>
      </c>
      <c r="E262" s="30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57">
        <v>9</v>
      </c>
      <c r="D263" s="305" t="s">
        <v>82</v>
      </c>
      <c r="E263" s="30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57">
        <v>10</v>
      </c>
      <c r="D264" s="305" t="s">
        <v>111</v>
      </c>
      <c r="E264" s="306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57">
        <v>11</v>
      </c>
      <c r="D265" s="305" t="s">
        <v>83</v>
      </c>
      <c r="E265" s="30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42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43</v>
      </c>
      <c r="L266" s="95">
        <f>SUM(L254:L265)</f>
        <v>42</v>
      </c>
      <c r="M266" s="95">
        <f>SUM(M254:M265)</f>
        <v>1</v>
      </c>
      <c r="N266" s="95">
        <f>SUM(N254:N265)</f>
        <v>0</v>
      </c>
      <c r="O266" s="56">
        <f>SUM(L266:N266)</f>
        <v>43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SUMIFS(ローデータ!M86:M1085,ローデータ!$B$12:$B$1011,1,ローデータ!$I$12:$I$1011,$C$14,ローデータ!$K$12:$K$1011,$F$21)</f>
        <v>8</v>
      </c>
      <c r="G272" s="90">
        <f>SUMIFS(ローデータ!N86:N1085,ローデータ!$B$12:$B$1011,1,ローデータ!$I$12:$I$1011,$C$14,ローデータ!$K$12:$K$1011,$F$21)</f>
        <v>13</v>
      </c>
      <c r="H272" s="90">
        <f>SUMIFS(ローデータ!O86:O1085,ローデータ!$B$12:$B$1011,1,ローデータ!$I$12:$I$1011,$C$14,ローデータ!$K$12:$K$1011,$F$21)</f>
        <v>1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22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32</v>
      </c>
      <c r="N272" s="95">
        <f>SUMIFS(ローデータ!$V$12:$V$1011,ローデータ!$B$12:$B$1011,1,ローデータ!$I$12:$I$1011,$C$14,ローデータ!$K$12:$K$1011,$F$21)</f>
        <v>10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11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55</v>
      </c>
    </row>
    <row r="273" spans="1:19" ht="14.1" customHeight="1" x14ac:dyDescent="0.15">
      <c r="A273" s="312"/>
      <c r="B273" s="317" t="s">
        <v>86</v>
      </c>
      <c r="C273" s="157">
        <v>1</v>
      </c>
      <c r="D273" s="305" t="s">
        <v>75</v>
      </c>
      <c r="E273" s="306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57">
        <v>2</v>
      </c>
      <c r="D274" s="305" t="s">
        <v>76</v>
      </c>
      <c r="E274" s="306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57">
        <v>3</v>
      </c>
      <c r="D275" s="305" t="s">
        <v>77</v>
      </c>
      <c r="E275" s="306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57">
        <v>4</v>
      </c>
      <c r="D276" s="320" t="s">
        <v>110</v>
      </c>
      <c r="E276" s="321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57">
        <v>5</v>
      </c>
      <c r="D277" s="305" t="s">
        <v>78</v>
      </c>
      <c r="E277" s="306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1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1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1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1</v>
      </c>
    </row>
    <row r="278" spans="1:19" ht="14.1" customHeight="1" x14ac:dyDescent="0.15">
      <c r="A278" s="312"/>
      <c r="B278" s="318"/>
      <c r="C278" s="157">
        <v>6</v>
      </c>
      <c r="D278" s="305" t="s">
        <v>79</v>
      </c>
      <c r="E278" s="306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57">
        <v>7</v>
      </c>
      <c r="D279" s="305" t="s">
        <v>80</v>
      </c>
      <c r="E279" s="306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57">
        <v>8</v>
      </c>
      <c r="D280" s="305" t="s">
        <v>81</v>
      </c>
      <c r="E280" s="306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57">
        <v>9</v>
      </c>
      <c r="D281" s="305" t="s">
        <v>82</v>
      </c>
      <c r="E281" s="306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57">
        <v>10</v>
      </c>
      <c r="D282" s="305" t="s">
        <v>111</v>
      </c>
      <c r="E282" s="306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57">
        <v>11</v>
      </c>
      <c r="D283" s="305" t="s">
        <v>83</v>
      </c>
      <c r="E283" s="306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8</v>
      </c>
      <c r="G284" s="56">
        <f t="shared" ref="G284:J284" si="28">SUM(G272:G283)</f>
        <v>14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23</v>
      </c>
      <c r="L284" s="95">
        <f>SUM(L272:L283)</f>
        <v>0</v>
      </c>
      <c r="M284" s="95">
        <f t="shared" ref="M284:R284" si="29">SUM(M272:M283)</f>
        <v>33</v>
      </c>
      <c r="N284" s="95">
        <f t="shared" si="29"/>
        <v>10</v>
      </c>
      <c r="O284" s="95">
        <f t="shared" si="29"/>
        <v>0</v>
      </c>
      <c r="P284" s="95">
        <f t="shared" si="29"/>
        <v>11</v>
      </c>
      <c r="Q284" s="95">
        <f t="shared" si="29"/>
        <v>2</v>
      </c>
      <c r="R284" s="95">
        <f t="shared" si="29"/>
        <v>0</v>
      </c>
      <c r="S284" s="56">
        <f t="shared" si="27"/>
        <v>56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64">
        <v>2</v>
      </c>
      <c r="Q3" s="416" t="s">
        <v>55</v>
      </c>
      <c r="R3" s="417"/>
      <c r="S3" s="417"/>
      <c r="T3" s="420"/>
      <c r="U3" s="164">
        <v>3</v>
      </c>
      <c r="V3" s="416" t="s">
        <v>56</v>
      </c>
      <c r="W3" s="417"/>
      <c r="X3" s="417"/>
      <c r="Y3" s="420"/>
      <c r="Z3" s="164">
        <v>4</v>
      </c>
      <c r="AA3" s="416" t="s">
        <v>57</v>
      </c>
      <c r="AB3" s="417"/>
      <c r="AC3" s="417"/>
      <c r="AD3" s="420"/>
      <c r="AE3" s="164">
        <v>5</v>
      </c>
      <c r="AF3" s="416" t="s">
        <v>58</v>
      </c>
      <c r="AG3" s="417"/>
      <c r="AH3" s="417"/>
      <c r="AI3" s="420"/>
      <c r="AJ3" s="164">
        <v>6</v>
      </c>
      <c r="AK3" s="416" t="s">
        <v>134</v>
      </c>
      <c r="AL3" s="417"/>
      <c r="AM3" s="417"/>
      <c r="AN3" s="420"/>
      <c r="AO3" s="164">
        <v>7</v>
      </c>
      <c r="AP3" s="416" t="s">
        <v>135</v>
      </c>
      <c r="AQ3" s="417"/>
      <c r="AR3" s="417"/>
      <c r="AS3" s="420"/>
      <c r="AT3" s="164">
        <v>8</v>
      </c>
      <c r="AU3" s="416" t="s">
        <v>61</v>
      </c>
      <c r="AV3" s="417"/>
      <c r="AW3" s="417"/>
      <c r="AX3" s="420"/>
      <c r="AY3" s="164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64">
        <v>2</v>
      </c>
      <c r="Q13" s="416" t="s">
        <v>55</v>
      </c>
      <c r="R13" s="417"/>
      <c r="S13" s="417"/>
      <c r="T13" s="420"/>
      <c r="U13" s="164">
        <v>3</v>
      </c>
      <c r="V13" s="416" t="s">
        <v>56</v>
      </c>
      <c r="W13" s="417"/>
      <c r="X13" s="417"/>
      <c r="Y13" s="420"/>
      <c r="Z13" s="164">
        <v>4</v>
      </c>
      <c r="AA13" s="416" t="s">
        <v>57</v>
      </c>
      <c r="AB13" s="417"/>
      <c r="AC13" s="417"/>
      <c r="AD13" s="420"/>
      <c r="AE13" s="164">
        <v>5</v>
      </c>
      <c r="AF13" s="416" t="s">
        <v>58</v>
      </c>
      <c r="AG13" s="417"/>
      <c r="AH13" s="417"/>
      <c r="AI13" s="420"/>
      <c r="AJ13" s="164">
        <v>6</v>
      </c>
      <c r="AK13" s="416" t="s">
        <v>134</v>
      </c>
      <c r="AL13" s="417"/>
      <c r="AM13" s="417"/>
      <c r="AN13" s="420"/>
      <c r="AO13" s="164">
        <v>7</v>
      </c>
      <c r="AP13" s="416" t="s">
        <v>135</v>
      </c>
      <c r="AQ13" s="417"/>
      <c r="AR13" s="417"/>
      <c r="AS13" s="420"/>
      <c r="AT13" s="164">
        <v>8</v>
      </c>
      <c r="AU13" s="416" t="s">
        <v>61</v>
      </c>
      <c r="AV13" s="417"/>
      <c r="AW13" s="417"/>
      <c r="AX13" s="420"/>
      <c r="AY13" s="164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64">
        <v>2</v>
      </c>
      <c r="Q23" s="416" t="s">
        <v>55</v>
      </c>
      <c r="R23" s="417"/>
      <c r="S23" s="417"/>
      <c r="T23" s="420"/>
      <c r="U23" s="164">
        <v>3</v>
      </c>
      <c r="V23" s="416" t="s">
        <v>56</v>
      </c>
      <c r="W23" s="417"/>
      <c r="X23" s="417"/>
      <c r="Y23" s="420"/>
      <c r="Z23" s="164">
        <v>4</v>
      </c>
      <c r="AA23" s="416" t="s">
        <v>57</v>
      </c>
      <c r="AB23" s="417"/>
      <c r="AC23" s="417"/>
      <c r="AD23" s="420"/>
      <c r="AE23" s="164">
        <v>5</v>
      </c>
      <c r="AF23" s="416" t="s">
        <v>58</v>
      </c>
      <c r="AG23" s="417"/>
      <c r="AH23" s="417"/>
      <c r="AI23" s="420"/>
      <c r="AJ23" s="164">
        <v>6</v>
      </c>
      <c r="AK23" s="416" t="s">
        <v>134</v>
      </c>
      <c r="AL23" s="417"/>
      <c r="AM23" s="417"/>
      <c r="AN23" s="420"/>
      <c r="AO23" s="164">
        <v>7</v>
      </c>
      <c r="AP23" s="416" t="s">
        <v>135</v>
      </c>
      <c r="AQ23" s="417"/>
      <c r="AR23" s="417"/>
      <c r="AS23" s="420"/>
      <c r="AT23" s="164">
        <v>8</v>
      </c>
      <c r="AU23" s="416" t="s">
        <v>61</v>
      </c>
      <c r="AV23" s="417"/>
      <c r="AW23" s="417"/>
      <c r="AX23" s="420"/>
      <c r="AY23" s="164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64">
        <v>2</v>
      </c>
      <c r="Q33" s="416" t="s">
        <v>55</v>
      </c>
      <c r="R33" s="417"/>
      <c r="S33" s="417"/>
      <c r="T33" s="420"/>
      <c r="U33" s="164">
        <v>3</v>
      </c>
      <c r="V33" s="416" t="s">
        <v>56</v>
      </c>
      <c r="W33" s="417"/>
      <c r="X33" s="417"/>
      <c r="Y33" s="420"/>
      <c r="Z33" s="164">
        <v>4</v>
      </c>
      <c r="AA33" s="416" t="s">
        <v>57</v>
      </c>
      <c r="AB33" s="417"/>
      <c r="AC33" s="417"/>
      <c r="AD33" s="420"/>
      <c r="AE33" s="164">
        <v>5</v>
      </c>
      <c r="AF33" s="416" t="s">
        <v>58</v>
      </c>
      <c r="AG33" s="417"/>
      <c r="AH33" s="417"/>
      <c r="AI33" s="420"/>
      <c r="AJ33" s="164">
        <v>6</v>
      </c>
      <c r="AK33" s="416" t="s">
        <v>134</v>
      </c>
      <c r="AL33" s="417"/>
      <c r="AM33" s="417"/>
      <c r="AN33" s="420"/>
      <c r="AO33" s="164">
        <v>7</v>
      </c>
      <c r="AP33" s="416" t="s">
        <v>135</v>
      </c>
      <c r="AQ33" s="417"/>
      <c r="AR33" s="417"/>
      <c r="AS33" s="420"/>
      <c r="AT33" s="164">
        <v>8</v>
      </c>
      <c r="AU33" s="416" t="s">
        <v>61</v>
      </c>
      <c r="AV33" s="417"/>
      <c r="AW33" s="417"/>
      <c r="AX33" s="420"/>
      <c r="AY33" s="164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64">
        <v>2</v>
      </c>
      <c r="Q43" s="416" t="s">
        <v>55</v>
      </c>
      <c r="R43" s="417"/>
      <c r="S43" s="417"/>
      <c r="T43" s="420"/>
      <c r="U43" s="164">
        <v>3</v>
      </c>
      <c r="V43" s="416" t="s">
        <v>56</v>
      </c>
      <c r="W43" s="417"/>
      <c r="X43" s="417"/>
      <c r="Y43" s="420"/>
      <c r="Z43" s="164">
        <v>4</v>
      </c>
      <c r="AA43" s="416" t="s">
        <v>57</v>
      </c>
      <c r="AB43" s="417"/>
      <c r="AC43" s="417"/>
      <c r="AD43" s="420"/>
      <c r="AE43" s="164">
        <v>5</v>
      </c>
      <c r="AF43" s="416" t="s">
        <v>58</v>
      </c>
      <c r="AG43" s="417"/>
      <c r="AH43" s="417"/>
      <c r="AI43" s="420"/>
      <c r="AJ43" s="164">
        <v>6</v>
      </c>
      <c r="AK43" s="416" t="s">
        <v>134</v>
      </c>
      <c r="AL43" s="417"/>
      <c r="AM43" s="417"/>
      <c r="AN43" s="420"/>
      <c r="AO43" s="164">
        <v>7</v>
      </c>
      <c r="AP43" s="416" t="s">
        <v>135</v>
      </c>
      <c r="AQ43" s="417"/>
      <c r="AR43" s="417"/>
      <c r="AS43" s="420"/>
      <c r="AT43" s="164">
        <v>8</v>
      </c>
      <c r="AU43" s="416" t="s">
        <v>61</v>
      </c>
      <c r="AV43" s="417"/>
      <c r="AW43" s="417"/>
      <c r="AX43" s="420"/>
      <c r="AY43" s="164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64">
        <v>2</v>
      </c>
      <c r="Q53" s="416" t="s">
        <v>55</v>
      </c>
      <c r="R53" s="417"/>
      <c r="S53" s="417"/>
      <c r="T53" s="420"/>
      <c r="U53" s="164">
        <v>3</v>
      </c>
      <c r="V53" s="416" t="s">
        <v>56</v>
      </c>
      <c r="W53" s="417"/>
      <c r="X53" s="417"/>
      <c r="Y53" s="420"/>
      <c r="Z53" s="164">
        <v>4</v>
      </c>
      <c r="AA53" s="416" t="s">
        <v>57</v>
      </c>
      <c r="AB53" s="417"/>
      <c r="AC53" s="417"/>
      <c r="AD53" s="420"/>
      <c r="AE53" s="164">
        <v>5</v>
      </c>
      <c r="AF53" s="416" t="s">
        <v>58</v>
      </c>
      <c r="AG53" s="417"/>
      <c r="AH53" s="417"/>
      <c r="AI53" s="420"/>
      <c r="AJ53" s="164">
        <v>6</v>
      </c>
      <c r="AK53" s="416" t="s">
        <v>134</v>
      </c>
      <c r="AL53" s="417"/>
      <c r="AM53" s="417"/>
      <c r="AN53" s="420"/>
      <c r="AO53" s="164">
        <v>7</v>
      </c>
      <c r="AP53" s="416" t="s">
        <v>135</v>
      </c>
      <c r="AQ53" s="417"/>
      <c r="AR53" s="417"/>
      <c r="AS53" s="420"/>
      <c r="AT53" s="164">
        <v>8</v>
      </c>
      <c r="AU53" s="416" t="s">
        <v>61</v>
      </c>
      <c r="AV53" s="417"/>
      <c r="AW53" s="417"/>
      <c r="AX53" s="420"/>
      <c r="AY53" s="164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64">
        <v>2</v>
      </c>
      <c r="Q63" s="416" t="s">
        <v>55</v>
      </c>
      <c r="R63" s="417"/>
      <c r="S63" s="417"/>
      <c r="T63" s="420"/>
      <c r="U63" s="164">
        <v>3</v>
      </c>
      <c r="V63" s="416" t="s">
        <v>56</v>
      </c>
      <c r="W63" s="417"/>
      <c r="X63" s="417"/>
      <c r="Y63" s="420"/>
      <c r="Z63" s="164">
        <v>4</v>
      </c>
      <c r="AA63" s="416" t="s">
        <v>57</v>
      </c>
      <c r="AB63" s="417"/>
      <c r="AC63" s="417"/>
      <c r="AD63" s="420"/>
      <c r="AE63" s="164">
        <v>5</v>
      </c>
      <c r="AF63" s="416" t="s">
        <v>58</v>
      </c>
      <c r="AG63" s="417"/>
      <c r="AH63" s="417"/>
      <c r="AI63" s="420"/>
      <c r="AJ63" s="164">
        <v>6</v>
      </c>
      <c r="AK63" s="416" t="s">
        <v>134</v>
      </c>
      <c r="AL63" s="417"/>
      <c r="AM63" s="417"/>
      <c r="AN63" s="420"/>
      <c r="AO63" s="164">
        <v>7</v>
      </c>
      <c r="AP63" s="416" t="s">
        <v>135</v>
      </c>
      <c r="AQ63" s="417"/>
      <c r="AR63" s="417"/>
      <c r="AS63" s="420"/>
      <c r="AT63" s="164">
        <v>8</v>
      </c>
      <c r="AU63" s="416" t="s">
        <v>61</v>
      </c>
      <c r="AV63" s="417"/>
      <c r="AW63" s="417"/>
      <c r="AX63" s="420"/>
      <c r="AY63" s="164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64">
        <v>2</v>
      </c>
      <c r="Q73" s="416" t="s">
        <v>55</v>
      </c>
      <c r="R73" s="417"/>
      <c r="S73" s="417"/>
      <c r="T73" s="420"/>
      <c r="U73" s="164">
        <v>3</v>
      </c>
      <c r="V73" s="416" t="s">
        <v>56</v>
      </c>
      <c r="W73" s="417"/>
      <c r="X73" s="417"/>
      <c r="Y73" s="420"/>
      <c r="Z73" s="164">
        <v>4</v>
      </c>
      <c r="AA73" s="416" t="s">
        <v>57</v>
      </c>
      <c r="AB73" s="417"/>
      <c r="AC73" s="417"/>
      <c r="AD73" s="420"/>
      <c r="AE73" s="164">
        <v>5</v>
      </c>
      <c r="AF73" s="416" t="s">
        <v>58</v>
      </c>
      <c r="AG73" s="417"/>
      <c r="AH73" s="417"/>
      <c r="AI73" s="420"/>
      <c r="AJ73" s="164">
        <v>6</v>
      </c>
      <c r="AK73" s="416" t="s">
        <v>134</v>
      </c>
      <c r="AL73" s="417"/>
      <c r="AM73" s="417"/>
      <c r="AN73" s="420"/>
      <c r="AO73" s="164">
        <v>7</v>
      </c>
      <c r="AP73" s="416" t="s">
        <v>135</v>
      </c>
      <c r="AQ73" s="417"/>
      <c r="AR73" s="417"/>
      <c r="AS73" s="420"/>
      <c r="AT73" s="164">
        <v>8</v>
      </c>
      <c r="AU73" s="416" t="s">
        <v>61</v>
      </c>
      <c r="AV73" s="417"/>
      <c r="AW73" s="417"/>
      <c r="AX73" s="420"/>
      <c r="AY73" s="164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64">
        <v>2</v>
      </c>
      <c r="Q84" s="416" t="s">
        <v>55</v>
      </c>
      <c r="R84" s="417"/>
      <c r="S84" s="417"/>
      <c r="T84" s="420"/>
      <c r="U84" s="164">
        <v>3</v>
      </c>
      <c r="V84" s="416" t="s">
        <v>56</v>
      </c>
      <c r="W84" s="417"/>
      <c r="X84" s="417"/>
      <c r="Y84" s="420"/>
      <c r="Z84" s="164">
        <v>4</v>
      </c>
      <c r="AA84" s="416" t="s">
        <v>57</v>
      </c>
      <c r="AB84" s="417"/>
      <c r="AC84" s="417"/>
      <c r="AD84" s="420"/>
      <c r="AE84" s="164">
        <v>5</v>
      </c>
      <c r="AF84" s="416" t="s">
        <v>58</v>
      </c>
      <c r="AG84" s="417"/>
      <c r="AH84" s="417"/>
      <c r="AI84" s="420"/>
      <c r="AJ84" s="164">
        <v>6</v>
      </c>
      <c r="AK84" s="416" t="s">
        <v>134</v>
      </c>
      <c r="AL84" s="417"/>
      <c r="AM84" s="417"/>
      <c r="AN84" s="420"/>
      <c r="AO84" s="164">
        <v>7</v>
      </c>
      <c r="AP84" s="416" t="s">
        <v>135</v>
      </c>
      <c r="AQ84" s="417"/>
      <c r="AR84" s="417"/>
      <c r="AS84" s="420"/>
      <c r="AT84" s="164">
        <v>8</v>
      </c>
      <c r="AU84" s="416" t="s">
        <v>61</v>
      </c>
      <c r="AV84" s="417"/>
      <c r="AW84" s="417"/>
      <c r="AX84" s="420"/>
      <c r="AY84" s="164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64">
        <v>2</v>
      </c>
      <c r="Q94" s="416" t="s">
        <v>55</v>
      </c>
      <c r="R94" s="417"/>
      <c r="S94" s="417"/>
      <c r="T94" s="420"/>
      <c r="U94" s="164">
        <v>3</v>
      </c>
      <c r="V94" s="416" t="s">
        <v>56</v>
      </c>
      <c r="W94" s="417"/>
      <c r="X94" s="417"/>
      <c r="Y94" s="420"/>
      <c r="Z94" s="164">
        <v>4</v>
      </c>
      <c r="AA94" s="416" t="s">
        <v>57</v>
      </c>
      <c r="AB94" s="417"/>
      <c r="AC94" s="417"/>
      <c r="AD94" s="420"/>
      <c r="AE94" s="164">
        <v>5</v>
      </c>
      <c r="AF94" s="416" t="s">
        <v>58</v>
      </c>
      <c r="AG94" s="417"/>
      <c r="AH94" s="417"/>
      <c r="AI94" s="420"/>
      <c r="AJ94" s="164">
        <v>6</v>
      </c>
      <c r="AK94" s="416" t="s">
        <v>134</v>
      </c>
      <c r="AL94" s="417"/>
      <c r="AM94" s="417"/>
      <c r="AN94" s="420"/>
      <c r="AO94" s="164">
        <v>7</v>
      </c>
      <c r="AP94" s="416" t="s">
        <v>135</v>
      </c>
      <c r="AQ94" s="417"/>
      <c r="AR94" s="417"/>
      <c r="AS94" s="420"/>
      <c r="AT94" s="164">
        <v>8</v>
      </c>
      <c r="AU94" s="416" t="s">
        <v>61</v>
      </c>
      <c r="AV94" s="417"/>
      <c r="AW94" s="417"/>
      <c r="AX94" s="420"/>
      <c r="AY94" s="164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64">
        <v>2</v>
      </c>
      <c r="Q104" s="416" t="s">
        <v>55</v>
      </c>
      <c r="R104" s="417"/>
      <c r="S104" s="417"/>
      <c r="T104" s="420"/>
      <c r="U104" s="164">
        <v>3</v>
      </c>
      <c r="V104" s="416" t="s">
        <v>56</v>
      </c>
      <c r="W104" s="417"/>
      <c r="X104" s="417"/>
      <c r="Y104" s="420"/>
      <c r="Z104" s="164">
        <v>4</v>
      </c>
      <c r="AA104" s="416" t="s">
        <v>57</v>
      </c>
      <c r="AB104" s="417"/>
      <c r="AC104" s="417"/>
      <c r="AD104" s="420"/>
      <c r="AE104" s="164">
        <v>5</v>
      </c>
      <c r="AF104" s="416" t="s">
        <v>58</v>
      </c>
      <c r="AG104" s="417"/>
      <c r="AH104" s="417"/>
      <c r="AI104" s="420"/>
      <c r="AJ104" s="164">
        <v>6</v>
      </c>
      <c r="AK104" s="416" t="s">
        <v>134</v>
      </c>
      <c r="AL104" s="417"/>
      <c r="AM104" s="417"/>
      <c r="AN104" s="420"/>
      <c r="AO104" s="164">
        <v>7</v>
      </c>
      <c r="AP104" s="416" t="s">
        <v>135</v>
      </c>
      <c r="AQ104" s="417"/>
      <c r="AR104" s="417"/>
      <c r="AS104" s="420"/>
      <c r="AT104" s="164">
        <v>8</v>
      </c>
      <c r="AU104" s="416" t="s">
        <v>61</v>
      </c>
      <c r="AV104" s="417"/>
      <c r="AW104" s="417"/>
      <c r="AX104" s="420"/>
      <c r="AY104" s="164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64">
        <v>2</v>
      </c>
      <c r="Q114" s="416" t="s">
        <v>55</v>
      </c>
      <c r="R114" s="417"/>
      <c r="S114" s="417"/>
      <c r="T114" s="420"/>
      <c r="U114" s="164">
        <v>3</v>
      </c>
      <c r="V114" s="416" t="s">
        <v>56</v>
      </c>
      <c r="W114" s="417"/>
      <c r="X114" s="417"/>
      <c r="Y114" s="420"/>
      <c r="Z114" s="164">
        <v>4</v>
      </c>
      <c r="AA114" s="416" t="s">
        <v>57</v>
      </c>
      <c r="AB114" s="417"/>
      <c r="AC114" s="417"/>
      <c r="AD114" s="420"/>
      <c r="AE114" s="164">
        <v>5</v>
      </c>
      <c r="AF114" s="416" t="s">
        <v>58</v>
      </c>
      <c r="AG114" s="417"/>
      <c r="AH114" s="417"/>
      <c r="AI114" s="420"/>
      <c r="AJ114" s="164">
        <v>6</v>
      </c>
      <c r="AK114" s="416" t="s">
        <v>134</v>
      </c>
      <c r="AL114" s="417"/>
      <c r="AM114" s="417"/>
      <c r="AN114" s="420"/>
      <c r="AO114" s="164">
        <v>7</v>
      </c>
      <c r="AP114" s="416" t="s">
        <v>135</v>
      </c>
      <c r="AQ114" s="417"/>
      <c r="AR114" s="417"/>
      <c r="AS114" s="420"/>
      <c r="AT114" s="164">
        <v>8</v>
      </c>
      <c r="AU114" s="416" t="s">
        <v>61</v>
      </c>
      <c r="AV114" s="417"/>
      <c r="AW114" s="417"/>
      <c r="AX114" s="420"/>
      <c r="AY114" s="164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5"/>
      <c r="H3" s="215"/>
      <c r="K3" s="215"/>
      <c r="L3" s="215"/>
    </row>
    <row r="4" spans="1:19" ht="14.1" customHeight="1" x14ac:dyDescent="0.15">
      <c r="A4" s="217"/>
      <c r="B4" s="58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85">
        <v>8</v>
      </c>
      <c r="H4" s="43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8"/>
      <c r="B14" s="53">
        <v>1</v>
      </c>
      <c r="C14" s="53">
        <v>2</v>
      </c>
      <c r="D14" s="216" t="s">
        <v>50</v>
      </c>
      <c r="F14" s="21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4" t="s">
        <v>50</v>
      </c>
    </row>
    <row r="15" spans="1:19" ht="14.1" customHeight="1" x14ac:dyDescent="0.15">
      <c r="A15" s="219"/>
      <c r="B15" s="54" t="s">
        <v>63</v>
      </c>
      <c r="C15" s="54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48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8"/>
      <c r="B34" s="35">
        <v>1</v>
      </c>
      <c r="C34" s="35">
        <v>2</v>
      </c>
      <c r="D34" s="35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124</v>
      </c>
      <c r="Q34" s="234" t="s">
        <v>50</v>
      </c>
    </row>
    <row r="35" spans="1:17" ht="14.1" customHeight="1" x14ac:dyDescent="0.15">
      <c r="A35" s="219"/>
      <c r="B35" s="54" t="s">
        <v>67</v>
      </c>
      <c r="C35" s="54" t="s">
        <v>66</v>
      </c>
      <c r="D35" s="54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124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115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70">
        <v>1</v>
      </c>
      <c r="D107" s="70">
        <v>2</v>
      </c>
      <c r="E107" s="70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124</v>
      </c>
      <c r="Q107" s="395"/>
    </row>
    <row r="108" spans="1:17" ht="14.1" customHeight="1" x14ac:dyDescent="0.15">
      <c r="A108" s="351"/>
      <c r="B108" s="353"/>
      <c r="C108" s="74" t="s">
        <v>67</v>
      </c>
      <c r="D108" s="74" t="s">
        <v>66</v>
      </c>
      <c r="E108" s="74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124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7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49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49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49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9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9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9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9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9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9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9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9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49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49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49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49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49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49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49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49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49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49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49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75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75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75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75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75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75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75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75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75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75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75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70">
        <v>1</v>
      </c>
      <c r="G214" s="70">
        <v>2</v>
      </c>
      <c r="H214" s="70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4" t="s">
        <v>67</v>
      </c>
      <c r="G215" s="74" t="s">
        <v>66</v>
      </c>
      <c r="H215" s="74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75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75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75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75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75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75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75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75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75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75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75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178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69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75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75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75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75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75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75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75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75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75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75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75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49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49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49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49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49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49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49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49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49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49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49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49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49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49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49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49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49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2"/>
      <c r="B279" s="318"/>
      <c r="C279" s="49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2"/>
      <c r="B280" s="318"/>
      <c r="C280" s="49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2"/>
      <c r="B281" s="318"/>
      <c r="C281" s="49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2"/>
      <c r="B282" s="318"/>
      <c r="C282" s="49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3"/>
      <c r="B283" s="319"/>
      <c r="C283" s="49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6">
        <v>1</v>
      </c>
      <c r="L3" s="416" t="s">
        <v>129</v>
      </c>
      <c r="M3" s="417"/>
      <c r="N3" s="417"/>
      <c r="O3" s="420"/>
      <c r="P3" s="128">
        <v>2</v>
      </c>
      <c r="Q3" s="416" t="s">
        <v>130</v>
      </c>
      <c r="R3" s="417"/>
      <c r="S3" s="417"/>
      <c r="T3" s="420"/>
      <c r="U3" s="128">
        <v>3</v>
      </c>
      <c r="V3" s="416" t="s">
        <v>131</v>
      </c>
      <c r="W3" s="417"/>
      <c r="X3" s="417"/>
      <c r="Y3" s="420"/>
      <c r="Z3" s="128">
        <v>4</v>
      </c>
      <c r="AA3" s="416" t="s">
        <v>132</v>
      </c>
      <c r="AB3" s="417"/>
      <c r="AC3" s="417"/>
      <c r="AD3" s="420"/>
      <c r="AE3" s="128">
        <v>5</v>
      </c>
      <c r="AF3" s="416" t="s">
        <v>133</v>
      </c>
      <c r="AG3" s="417"/>
      <c r="AH3" s="417"/>
      <c r="AI3" s="420"/>
      <c r="AJ3" s="128">
        <v>6</v>
      </c>
      <c r="AK3" s="416" t="s">
        <v>134</v>
      </c>
      <c r="AL3" s="417"/>
      <c r="AM3" s="417"/>
      <c r="AN3" s="420"/>
      <c r="AO3" s="128">
        <v>7</v>
      </c>
      <c r="AP3" s="416" t="s">
        <v>135</v>
      </c>
      <c r="AQ3" s="417"/>
      <c r="AR3" s="417"/>
      <c r="AS3" s="420"/>
      <c r="AT3" s="128">
        <v>8</v>
      </c>
      <c r="AU3" s="416" t="s">
        <v>136</v>
      </c>
      <c r="AV3" s="417"/>
      <c r="AW3" s="417"/>
      <c r="AX3" s="420"/>
      <c r="AY3" s="128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28">
        <v>2</v>
      </c>
      <c r="Q13" s="416" t="s">
        <v>55</v>
      </c>
      <c r="R13" s="417"/>
      <c r="S13" s="417"/>
      <c r="T13" s="420"/>
      <c r="U13" s="128">
        <v>3</v>
      </c>
      <c r="V13" s="416" t="s">
        <v>56</v>
      </c>
      <c r="W13" s="417"/>
      <c r="X13" s="417"/>
      <c r="Y13" s="420"/>
      <c r="Z13" s="128">
        <v>4</v>
      </c>
      <c r="AA13" s="416" t="s">
        <v>57</v>
      </c>
      <c r="AB13" s="417"/>
      <c r="AC13" s="417"/>
      <c r="AD13" s="420"/>
      <c r="AE13" s="128">
        <v>5</v>
      </c>
      <c r="AF13" s="416" t="s">
        <v>58</v>
      </c>
      <c r="AG13" s="417"/>
      <c r="AH13" s="417"/>
      <c r="AI13" s="420"/>
      <c r="AJ13" s="128">
        <v>6</v>
      </c>
      <c r="AK13" s="416" t="s">
        <v>134</v>
      </c>
      <c r="AL13" s="417"/>
      <c r="AM13" s="417"/>
      <c r="AN13" s="420"/>
      <c r="AO13" s="128">
        <v>7</v>
      </c>
      <c r="AP13" s="416" t="s">
        <v>135</v>
      </c>
      <c r="AQ13" s="417"/>
      <c r="AR13" s="417"/>
      <c r="AS13" s="420"/>
      <c r="AT13" s="128">
        <v>8</v>
      </c>
      <c r="AU13" s="416" t="s">
        <v>61</v>
      </c>
      <c r="AV13" s="417"/>
      <c r="AW13" s="417"/>
      <c r="AX13" s="420"/>
      <c r="AY13" s="128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28">
        <v>2</v>
      </c>
      <c r="Q23" s="416" t="s">
        <v>55</v>
      </c>
      <c r="R23" s="417"/>
      <c r="S23" s="417"/>
      <c r="T23" s="420"/>
      <c r="U23" s="128">
        <v>3</v>
      </c>
      <c r="V23" s="416" t="s">
        <v>56</v>
      </c>
      <c r="W23" s="417"/>
      <c r="X23" s="417"/>
      <c r="Y23" s="420"/>
      <c r="Z23" s="128">
        <v>4</v>
      </c>
      <c r="AA23" s="416" t="s">
        <v>57</v>
      </c>
      <c r="AB23" s="417"/>
      <c r="AC23" s="417"/>
      <c r="AD23" s="420"/>
      <c r="AE23" s="128">
        <v>5</v>
      </c>
      <c r="AF23" s="416" t="s">
        <v>58</v>
      </c>
      <c r="AG23" s="417"/>
      <c r="AH23" s="417"/>
      <c r="AI23" s="420"/>
      <c r="AJ23" s="128">
        <v>6</v>
      </c>
      <c r="AK23" s="416" t="s">
        <v>134</v>
      </c>
      <c r="AL23" s="417"/>
      <c r="AM23" s="417"/>
      <c r="AN23" s="420"/>
      <c r="AO23" s="128">
        <v>7</v>
      </c>
      <c r="AP23" s="416" t="s">
        <v>135</v>
      </c>
      <c r="AQ23" s="417"/>
      <c r="AR23" s="417"/>
      <c r="AS23" s="420"/>
      <c r="AT23" s="128">
        <v>8</v>
      </c>
      <c r="AU23" s="416" t="s">
        <v>61</v>
      </c>
      <c r="AV23" s="417"/>
      <c r="AW23" s="417"/>
      <c r="AX23" s="420"/>
      <c r="AY23" s="128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28">
        <v>2</v>
      </c>
      <c r="Q33" s="416" t="s">
        <v>55</v>
      </c>
      <c r="R33" s="417"/>
      <c r="S33" s="417"/>
      <c r="T33" s="420"/>
      <c r="U33" s="128">
        <v>3</v>
      </c>
      <c r="V33" s="416" t="s">
        <v>56</v>
      </c>
      <c r="W33" s="417"/>
      <c r="X33" s="417"/>
      <c r="Y33" s="420"/>
      <c r="Z33" s="128">
        <v>4</v>
      </c>
      <c r="AA33" s="416" t="s">
        <v>57</v>
      </c>
      <c r="AB33" s="417"/>
      <c r="AC33" s="417"/>
      <c r="AD33" s="420"/>
      <c r="AE33" s="128">
        <v>5</v>
      </c>
      <c r="AF33" s="416" t="s">
        <v>58</v>
      </c>
      <c r="AG33" s="417"/>
      <c r="AH33" s="417"/>
      <c r="AI33" s="420"/>
      <c r="AJ33" s="128">
        <v>6</v>
      </c>
      <c r="AK33" s="416" t="s">
        <v>134</v>
      </c>
      <c r="AL33" s="417"/>
      <c r="AM33" s="417"/>
      <c r="AN33" s="420"/>
      <c r="AO33" s="128">
        <v>7</v>
      </c>
      <c r="AP33" s="416" t="s">
        <v>135</v>
      </c>
      <c r="AQ33" s="417"/>
      <c r="AR33" s="417"/>
      <c r="AS33" s="420"/>
      <c r="AT33" s="128">
        <v>8</v>
      </c>
      <c r="AU33" s="416" t="s">
        <v>61</v>
      </c>
      <c r="AV33" s="417"/>
      <c r="AW33" s="417"/>
      <c r="AX33" s="420"/>
      <c r="AY33" s="128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28">
        <v>2</v>
      </c>
      <c r="Q43" s="416" t="s">
        <v>55</v>
      </c>
      <c r="R43" s="417"/>
      <c r="S43" s="417"/>
      <c r="T43" s="420"/>
      <c r="U43" s="128">
        <v>3</v>
      </c>
      <c r="V43" s="416" t="s">
        <v>56</v>
      </c>
      <c r="W43" s="417"/>
      <c r="X43" s="417"/>
      <c r="Y43" s="420"/>
      <c r="Z43" s="128">
        <v>4</v>
      </c>
      <c r="AA43" s="416" t="s">
        <v>57</v>
      </c>
      <c r="AB43" s="417"/>
      <c r="AC43" s="417"/>
      <c r="AD43" s="420"/>
      <c r="AE43" s="128">
        <v>5</v>
      </c>
      <c r="AF43" s="416" t="s">
        <v>58</v>
      </c>
      <c r="AG43" s="417"/>
      <c r="AH43" s="417"/>
      <c r="AI43" s="420"/>
      <c r="AJ43" s="128">
        <v>6</v>
      </c>
      <c r="AK43" s="416" t="s">
        <v>134</v>
      </c>
      <c r="AL43" s="417"/>
      <c r="AM43" s="417"/>
      <c r="AN43" s="420"/>
      <c r="AO43" s="128">
        <v>7</v>
      </c>
      <c r="AP43" s="416" t="s">
        <v>135</v>
      </c>
      <c r="AQ43" s="417"/>
      <c r="AR43" s="417"/>
      <c r="AS43" s="420"/>
      <c r="AT43" s="128">
        <v>8</v>
      </c>
      <c r="AU43" s="416" t="s">
        <v>61</v>
      </c>
      <c r="AV43" s="417"/>
      <c r="AW43" s="417"/>
      <c r="AX43" s="420"/>
      <c r="AY43" s="128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28">
        <v>2</v>
      </c>
      <c r="Q53" s="416" t="s">
        <v>55</v>
      </c>
      <c r="R53" s="417"/>
      <c r="S53" s="417"/>
      <c r="T53" s="420"/>
      <c r="U53" s="128">
        <v>3</v>
      </c>
      <c r="V53" s="416" t="s">
        <v>56</v>
      </c>
      <c r="W53" s="417"/>
      <c r="X53" s="417"/>
      <c r="Y53" s="420"/>
      <c r="Z53" s="128">
        <v>4</v>
      </c>
      <c r="AA53" s="416" t="s">
        <v>57</v>
      </c>
      <c r="AB53" s="417"/>
      <c r="AC53" s="417"/>
      <c r="AD53" s="420"/>
      <c r="AE53" s="128">
        <v>5</v>
      </c>
      <c r="AF53" s="416" t="s">
        <v>58</v>
      </c>
      <c r="AG53" s="417"/>
      <c r="AH53" s="417"/>
      <c r="AI53" s="420"/>
      <c r="AJ53" s="128">
        <v>6</v>
      </c>
      <c r="AK53" s="416" t="s">
        <v>134</v>
      </c>
      <c r="AL53" s="417"/>
      <c r="AM53" s="417"/>
      <c r="AN53" s="420"/>
      <c r="AO53" s="128">
        <v>7</v>
      </c>
      <c r="AP53" s="416" t="s">
        <v>135</v>
      </c>
      <c r="AQ53" s="417"/>
      <c r="AR53" s="417"/>
      <c r="AS53" s="420"/>
      <c r="AT53" s="128">
        <v>8</v>
      </c>
      <c r="AU53" s="416" t="s">
        <v>61</v>
      </c>
      <c r="AV53" s="417"/>
      <c r="AW53" s="417"/>
      <c r="AX53" s="420"/>
      <c r="AY53" s="128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28">
        <v>2</v>
      </c>
      <c r="Q63" s="416" t="s">
        <v>55</v>
      </c>
      <c r="R63" s="417"/>
      <c r="S63" s="417"/>
      <c r="T63" s="420"/>
      <c r="U63" s="128">
        <v>3</v>
      </c>
      <c r="V63" s="416" t="s">
        <v>56</v>
      </c>
      <c r="W63" s="417"/>
      <c r="X63" s="417"/>
      <c r="Y63" s="420"/>
      <c r="Z63" s="128">
        <v>4</v>
      </c>
      <c r="AA63" s="416" t="s">
        <v>57</v>
      </c>
      <c r="AB63" s="417"/>
      <c r="AC63" s="417"/>
      <c r="AD63" s="420"/>
      <c r="AE63" s="128">
        <v>5</v>
      </c>
      <c r="AF63" s="416" t="s">
        <v>58</v>
      </c>
      <c r="AG63" s="417"/>
      <c r="AH63" s="417"/>
      <c r="AI63" s="420"/>
      <c r="AJ63" s="128">
        <v>6</v>
      </c>
      <c r="AK63" s="416" t="s">
        <v>134</v>
      </c>
      <c r="AL63" s="417"/>
      <c r="AM63" s="417"/>
      <c r="AN63" s="420"/>
      <c r="AO63" s="128">
        <v>7</v>
      </c>
      <c r="AP63" s="416" t="s">
        <v>135</v>
      </c>
      <c r="AQ63" s="417"/>
      <c r="AR63" s="417"/>
      <c r="AS63" s="420"/>
      <c r="AT63" s="128">
        <v>8</v>
      </c>
      <c r="AU63" s="416" t="s">
        <v>61</v>
      </c>
      <c r="AV63" s="417"/>
      <c r="AW63" s="417"/>
      <c r="AX63" s="420"/>
      <c r="AY63" s="128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28">
        <v>2</v>
      </c>
      <c r="Q73" s="416" t="s">
        <v>55</v>
      </c>
      <c r="R73" s="417"/>
      <c r="S73" s="417"/>
      <c r="T73" s="420"/>
      <c r="U73" s="128">
        <v>3</v>
      </c>
      <c r="V73" s="416" t="s">
        <v>56</v>
      </c>
      <c r="W73" s="417"/>
      <c r="X73" s="417"/>
      <c r="Y73" s="420"/>
      <c r="Z73" s="128">
        <v>4</v>
      </c>
      <c r="AA73" s="416" t="s">
        <v>57</v>
      </c>
      <c r="AB73" s="417"/>
      <c r="AC73" s="417"/>
      <c r="AD73" s="420"/>
      <c r="AE73" s="128">
        <v>5</v>
      </c>
      <c r="AF73" s="416" t="s">
        <v>58</v>
      </c>
      <c r="AG73" s="417"/>
      <c r="AH73" s="417"/>
      <c r="AI73" s="420"/>
      <c r="AJ73" s="128">
        <v>6</v>
      </c>
      <c r="AK73" s="416" t="s">
        <v>134</v>
      </c>
      <c r="AL73" s="417"/>
      <c r="AM73" s="417"/>
      <c r="AN73" s="420"/>
      <c r="AO73" s="128">
        <v>7</v>
      </c>
      <c r="AP73" s="416" t="s">
        <v>135</v>
      </c>
      <c r="AQ73" s="417"/>
      <c r="AR73" s="417"/>
      <c r="AS73" s="420"/>
      <c r="AT73" s="128">
        <v>8</v>
      </c>
      <c r="AU73" s="416" t="s">
        <v>61</v>
      </c>
      <c r="AV73" s="417"/>
      <c r="AW73" s="417"/>
      <c r="AX73" s="420"/>
      <c r="AY73" s="128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28">
        <v>2</v>
      </c>
      <c r="Q84" s="416" t="s">
        <v>55</v>
      </c>
      <c r="R84" s="417"/>
      <c r="S84" s="417"/>
      <c r="T84" s="420"/>
      <c r="U84" s="128">
        <v>3</v>
      </c>
      <c r="V84" s="416" t="s">
        <v>56</v>
      </c>
      <c r="W84" s="417"/>
      <c r="X84" s="417"/>
      <c r="Y84" s="420"/>
      <c r="Z84" s="128">
        <v>4</v>
      </c>
      <c r="AA84" s="416" t="s">
        <v>57</v>
      </c>
      <c r="AB84" s="417"/>
      <c r="AC84" s="417"/>
      <c r="AD84" s="420"/>
      <c r="AE84" s="128">
        <v>5</v>
      </c>
      <c r="AF84" s="416" t="s">
        <v>58</v>
      </c>
      <c r="AG84" s="417"/>
      <c r="AH84" s="417"/>
      <c r="AI84" s="420"/>
      <c r="AJ84" s="128">
        <v>6</v>
      </c>
      <c r="AK84" s="416" t="s">
        <v>134</v>
      </c>
      <c r="AL84" s="417"/>
      <c r="AM84" s="417"/>
      <c r="AN84" s="420"/>
      <c r="AO84" s="128">
        <v>7</v>
      </c>
      <c r="AP84" s="416" t="s">
        <v>135</v>
      </c>
      <c r="AQ84" s="417"/>
      <c r="AR84" s="417"/>
      <c r="AS84" s="420"/>
      <c r="AT84" s="128">
        <v>8</v>
      </c>
      <c r="AU84" s="416" t="s">
        <v>61</v>
      </c>
      <c r="AV84" s="417"/>
      <c r="AW84" s="417"/>
      <c r="AX84" s="420"/>
      <c r="AY84" s="128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28">
        <v>2</v>
      </c>
      <c r="Q94" s="416" t="s">
        <v>55</v>
      </c>
      <c r="R94" s="417"/>
      <c r="S94" s="417"/>
      <c r="T94" s="420"/>
      <c r="U94" s="128">
        <v>3</v>
      </c>
      <c r="V94" s="416" t="s">
        <v>56</v>
      </c>
      <c r="W94" s="417"/>
      <c r="X94" s="417"/>
      <c r="Y94" s="420"/>
      <c r="Z94" s="128">
        <v>4</v>
      </c>
      <c r="AA94" s="416" t="s">
        <v>57</v>
      </c>
      <c r="AB94" s="417"/>
      <c r="AC94" s="417"/>
      <c r="AD94" s="420"/>
      <c r="AE94" s="128">
        <v>5</v>
      </c>
      <c r="AF94" s="416" t="s">
        <v>58</v>
      </c>
      <c r="AG94" s="417"/>
      <c r="AH94" s="417"/>
      <c r="AI94" s="420"/>
      <c r="AJ94" s="128">
        <v>6</v>
      </c>
      <c r="AK94" s="416" t="s">
        <v>134</v>
      </c>
      <c r="AL94" s="417"/>
      <c r="AM94" s="417"/>
      <c r="AN94" s="420"/>
      <c r="AO94" s="128">
        <v>7</v>
      </c>
      <c r="AP94" s="416" t="s">
        <v>135</v>
      </c>
      <c r="AQ94" s="417"/>
      <c r="AR94" s="417"/>
      <c r="AS94" s="420"/>
      <c r="AT94" s="128">
        <v>8</v>
      </c>
      <c r="AU94" s="416" t="s">
        <v>61</v>
      </c>
      <c r="AV94" s="417"/>
      <c r="AW94" s="417"/>
      <c r="AX94" s="420"/>
      <c r="AY94" s="128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28">
        <v>2</v>
      </c>
      <c r="Q104" s="416" t="s">
        <v>55</v>
      </c>
      <c r="R104" s="417"/>
      <c r="S104" s="417"/>
      <c r="T104" s="420"/>
      <c r="U104" s="128">
        <v>3</v>
      </c>
      <c r="V104" s="416" t="s">
        <v>56</v>
      </c>
      <c r="W104" s="417"/>
      <c r="X104" s="417"/>
      <c r="Y104" s="420"/>
      <c r="Z104" s="128">
        <v>4</v>
      </c>
      <c r="AA104" s="416" t="s">
        <v>57</v>
      </c>
      <c r="AB104" s="417"/>
      <c r="AC104" s="417"/>
      <c r="AD104" s="420"/>
      <c r="AE104" s="128">
        <v>5</v>
      </c>
      <c r="AF104" s="416" t="s">
        <v>58</v>
      </c>
      <c r="AG104" s="417"/>
      <c r="AH104" s="417"/>
      <c r="AI104" s="420"/>
      <c r="AJ104" s="128">
        <v>6</v>
      </c>
      <c r="AK104" s="416" t="s">
        <v>134</v>
      </c>
      <c r="AL104" s="417"/>
      <c r="AM104" s="417"/>
      <c r="AN104" s="420"/>
      <c r="AO104" s="128">
        <v>7</v>
      </c>
      <c r="AP104" s="416" t="s">
        <v>135</v>
      </c>
      <c r="AQ104" s="417"/>
      <c r="AR104" s="417"/>
      <c r="AS104" s="420"/>
      <c r="AT104" s="128">
        <v>8</v>
      </c>
      <c r="AU104" s="416" t="s">
        <v>61</v>
      </c>
      <c r="AV104" s="417"/>
      <c r="AW104" s="417"/>
      <c r="AX104" s="420"/>
      <c r="AY104" s="128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28">
        <v>2</v>
      </c>
      <c r="Q114" s="416" t="s">
        <v>55</v>
      </c>
      <c r="R114" s="417"/>
      <c r="S114" s="417"/>
      <c r="T114" s="420"/>
      <c r="U114" s="128">
        <v>3</v>
      </c>
      <c r="V114" s="416" t="s">
        <v>56</v>
      </c>
      <c r="W114" s="417"/>
      <c r="X114" s="417"/>
      <c r="Y114" s="420"/>
      <c r="Z114" s="128">
        <v>4</v>
      </c>
      <c r="AA114" s="416" t="s">
        <v>57</v>
      </c>
      <c r="AB114" s="417"/>
      <c r="AC114" s="417"/>
      <c r="AD114" s="420"/>
      <c r="AE114" s="128">
        <v>5</v>
      </c>
      <c r="AF114" s="416" t="s">
        <v>58</v>
      </c>
      <c r="AG114" s="417"/>
      <c r="AH114" s="417"/>
      <c r="AI114" s="420"/>
      <c r="AJ114" s="128">
        <v>6</v>
      </c>
      <c r="AK114" s="416" t="s">
        <v>134</v>
      </c>
      <c r="AL114" s="417"/>
      <c r="AM114" s="417"/>
      <c r="AN114" s="420"/>
      <c r="AO114" s="128">
        <v>7</v>
      </c>
      <c r="AP114" s="416" t="s">
        <v>135</v>
      </c>
      <c r="AQ114" s="417"/>
      <c r="AR114" s="417"/>
      <c r="AS114" s="420"/>
      <c r="AT114" s="128">
        <v>8</v>
      </c>
      <c r="AU114" s="416" t="s">
        <v>61</v>
      </c>
      <c r="AV114" s="417"/>
      <c r="AW114" s="417"/>
      <c r="AX114" s="420"/>
      <c r="AY114" s="128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9</v>
      </c>
      <c r="H4" s="147" t="s">
        <v>53</v>
      </c>
      <c r="K4" s="229">
        <f>COUNTIFS(ローデータ!B12:B1011,1,ローデータ!G12:G1011,$G$4)</f>
        <v>14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4</v>
      </c>
      <c r="C23" s="214"/>
      <c r="D23" s="212">
        <f>COUNTIFS(ローデータ!$B$12:$B$1011,1,ローデータ!$G$12:$G$1011,$G$4,ローデータ!$K$12:$K$1011,D21)</f>
        <v>5</v>
      </c>
      <c r="E23" s="214"/>
      <c r="F23" s="212">
        <f>COUNTIFS(ローデータ!$B$12:$B$1011,1,ローデータ!$G$12:$G$1011,$G$4,ローデータ!$K$12:$K$1011,F21)</f>
        <v>5</v>
      </c>
      <c r="G23" s="213"/>
      <c r="H23" s="214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1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1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1</v>
      </c>
      <c r="H77" s="213"/>
      <c r="I77" s="213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2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2</v>
      </c>
      <c r="H78" s="213"/>
      <c r="I78" s="213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2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1</v>
      </c>
      <c r="H81" s="213"/>
      <c r="I81" s="213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1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4</v>
      </c>
      <c r="D84" s="404"/>
      <c r="E84" s="403">
        <f>SUM(E75:F83)</f>
        <v>5</v>
      </c>
      <c r="F84" s="404"/>
      <c r="G84" s="405">
        <f>SUM(G75:I83)</f>
        <v>5</v>
      </c>
      <c r="H84" s="405"/>
      <c r="I84" s="403"/>
      <c r="J84" s="106">
        <f t="shared" si="2"/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3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4" t="s">
        <v>50</v>
      </c>
      <c r="I118" s="316"/>
      <c r="J118" s="109">
        <f t="shared" ref="J118:P118" si="8">SUM(J109:J117)</f>
        <v>2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0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4</v>
      </c>
      <c r="G159" s="214"/>
      <c r="H159" s="212">
        <f>COUNTIFS(ローデータ!$B$12:$B$1011,1,ローデータ!$G$12:$G$1011,$G$4,ローデータ!$I$12:$I$1011,$C$14,ローデータ!$K$12:$K$1011,H157)</f>
        <v>5</v>
      </c>
      <c r="I159" s="214"/>
      <c r="J159" s="212">
        <f>COUNTIFS(ローデータ!$B$12:$B$1011,1,ローデータ!$G$12:$G$1011,$G$4,ローデータ!$I$12:$I$1011,$C$14,ローデータ!$K$12:$K$1011,J157)</f>
        <v>5</v>
      </c>
      <c r="K159" s="213"/>
      <c r="L159" s="214"/>
      <c r="M159" s="56">
        <f t="shared" ref="M159:M171" si="16">SUM(F159:L159)</f>
        <v>14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4</v>
      </c>
      <c r="G171" s="214"/>
      <c r="H171" s="212">
        <f>SUM(H159:I170)</f>
        <v>5</v>
      </c>
      <c r="I171" s="214"/>
      <c r="J171" s="212">
        <f>SUM(J159:L170)</f>
        <v>5</v>
      </c>
      <c r="K171" s="213"/>
      <c r="L171" s="214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1</v>
      </c>
      <c r="G210" s="95">
        <f t="shared" ref="G210:I210" si="19">SUM(G198:G209)</f>
        <v>3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2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0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2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10</v>
      </c>
      <c r="H4" s="147" t="s">
        <v>53</v>
      </c>
      <c r="K4" s="229">
        <f>COUNTIFS(ローデータ!B12:B1011,1,ローデータ!G12:G1011,$G$4)</f>
        <v>27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6</v>
      </c>
      <c r="C23" s="214"/>
      <c r="D23" s="212">
        <f>COUNTIFS(ローデータ!$B$12:$B$1011,1,ローデータ!$G$12:$G$1011,$G$4,ローデータ!$K$12:$K$1011,D21)</f>
        <v>17</v>
      </c>
      <c r="E23" s="214"/>
      <c r="F23" s="212">
        <f>COUNTIFS(ローデータ!$B$12:$B$1011,1,ローデータ!$G$12:$G$1011,$G$4,ローデータ!$K$12:$K$1011,F21)</f>
        <v>4</v>
      </c>
      <c r="G23" s="213"/>
      <c r="H23" s="214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2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3</v>
      </c>
      <c r="D77" s="214"/>
      <c r="E77" s="212">
        <f>COUNTIFS(ローデータ!$B$12:$B$1011,1,ローデータ!$G$12:$G$1011,$G$4,ローデータ!$H$12:$H$1011,$A$77,ローデータ!$K$12:$K$1011,E73)</f>
        <v>9</v>
      </c>
      <c r="F77" s="214"/>
      <c r="G77" s="212">
        <f>COUNTIFS(ローデータ!$B$12:$B$1011,1,ローデータ!$G$12:$G$1011,$G$4,ローデータ!$H$12:$H$1011,$A$77,ローデータ!$K$12:$K$1011,G73)</f>
        <v>1</v>
      </c>
      <c r="H77" s="213"/>
      <c r="I77" s="213"/>
      <c r="J77" s="104">
        <f t="shared" si="2"/>
        <v>13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3</v>
      </c>
      <c r="F78" s="214"/>
      <c r="G78" s="212">
        <f>COUNTIFS(ローデータ!$B$12:$B$1011,1,ローデータ!$G$12:$G$1011,$G$4,ローデータ!$H$12:$H$1011,$A$78,ローデータ!$K$12:$K$1011,G73)</f>
        <v>1</v>
      </c>
      <c r="H78" s="213"/>
      <c r="I78" s="213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3</v>
      </c>
      <c r="F79" s="214"/>
      <c r="G79" s="212">
        <f>COUNTIFS(ローデータ!$B$12:$B$1011,1,ローデータ!$G$12:$G$1011,$G$4,ローデータ!$H$12:$H$1011,$A$79,ローデータ!$K$12:$K$1011,G73)</f>
        <v>1</v>
      </c>
      <c r="H79" s="213"/>
      <c r="I79" s="213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1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6</v>
      </c>
      <c r="D84" s="404"/>
      <c r="E84" s="403">
        <f>SUM(E75:F83)</f>
        <v>17</v>
      </c>
      <c r="F84" s="404"/>
      <c r="G84" s="405">
        <f>SUM(G75:I83)</f>
        <v>4</v>
      </c>
      <c r="H84" s="405"/>
      <c r="I84" s="403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2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8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9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4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4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16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17</v>
      </c>
      <c r="G118" s="78"/>
      <c r="H118" s="314" t="s">
        <v>50</v>
      </c>
      <c r="I118" s="316"/>
      <c r="J118" s="109">
        <f t="shared" ref="J118:P118" si="8">SUM(J109:J117)</f>
        <v>2</v>
      </c>
      <c r="K118" s="109">
        <f t="shared" si="8"/>
        <v>4</v>
      </c>
      <c r="L118" s="109">
        <f t="shared" si="8"/>
        <v>1</v>
      </c>
      <c r="M118" s="109">
        <f t="shared" si="8"/>
        <v>0</v>
      </c>
      <c r="N118" s="109">
        <f t="shared" si="8"/>
        <v>11</v>
      </c>
      <c r="O118" s="109">
        <f t="shared" si="8"/>
        <v>1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6</v>
      </c>
      <c r="G159" s="214"/>
      <c r="H159" s="212">
        <f>COUNTIFS(ローデータ!$B$12:$B$1011,1,ローデータ!$G$12:$G$1011,$G$4,ローデータ!$I$12:$I$1011,$C$14,ローデータ!$K$12:$K$1011,H157)</f>
        <v>17</v>
      </c>
      <c r="I159" s="214"/>
      <c r="J159" s="212">
        <f>COUNTIFS(ローデータ!$B$12:$B$1011,1,ローデータ!$G$12:$G$1011,$G$4,ローデータ!$I$12:$I$1011,$C$14,ローデータ!$K$12:$K$1011,J157)</f>
        <v>4</v>
      </c>
      <c r="K159" s="213"/>
      <c r="L159" s="214"/>
      <c r="M159" s="56">
        <f t="shared" ref="M159:M171" si="16">SUM(F159:L159)</f>
        <v>27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6</v>
      </c>
      <c r="G171" s="214"/>
      <c r="H171" s="212">
        <f>SUM(H159:I170)</f>
        <v>17</v>
      </c>
      <c r="I171" s="214"/>
      <c r="J171" s="212">
        <f>SUM(J159:L170)</f>
        <v>4</v>
      </c>
      <c r="K171" s="213"/>
      <c r="L171" s="214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4</v>
      </c>
      <c r="G210" s="95">
        <f t="shared" ref="G210:I210" si="19">SUM(G198:G209)</f>
        <v>2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16</v>
      </c>
      <c r="G228" s="56">
        <f>SUM(G216:G227)</f>
        <v>1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2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0</v>
      </c>
      <c r="J246" s="95">
        <f t="shared" si="22"/>
        <v>11</v>
      </c>
      <c r="K246" s="95">
        <f>SUM(K234:K245)</f>
        <v>1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11</v>
      </c>
      <c r="H4" s="147" t="s">
        <v>53</v>
      </c>
      <c r="K4" s="229">
        <f>COUNTIFS(ローデータ!B12:B1011,1,ローデータ!G12:G1011,$G$4)</f>
        <v>32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31</v>
      </c>
      <c r="D16" s="56">
        <f>SUM(B16:C16)</f>
        <v>32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9</v>
      </c>
      <c r="C23" s="214"/>
      <c r="D23" s="212">
        <f>COUNTIFS(ローデータ!$B$12:$B$1011,1,ローデータ!$G$12:$G$1011,$G$4,ローデータ!$K$12:$K$1011,D21)</f>
        <v>14</v>
      </c>
      <c r="E23" s="214"/>
      <c r="F23" s="212">
        <f>COUNTIFS(ローデータ!$B$12:$B$1011,1,ローデータ!$G$12:$G$1011,$G$4,ローデータ!$K$12:$K$1011,F21)</f>
        <v>9</v>
      </c>
      <c r="G23" s="213"/>
      <c r="H23" s="214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9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9</v>
      </c>
      <c r="H44" s="89">
        <f>COUNTIFS(ローデータ!$B$12:$B$1011,1,ローデータ!$G$12:$G$1011,$G$4,ローデータ!$K$12:$K$1011,$F$21,ローデータ!$S$12:$S$1011,H41)</f>
        <v>9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9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8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2</v>
      </c>
      <c r="F76" s="214"/>
      <c r="G76" s="212">
        <f>COUNTIFS(ローデータ!$B$12:$B$1011,1,ローデータ!$G$12:$G$1011,$G$4,ローデータ!$H$12:$H$1011,$A$76,ローデータ!$K$12:$K$1011,G73)</f>
        <v>3</v>
      </c>
      <c r="H76" s="213"/>
      <c r="I76" s="213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2</v>
      </c>
      <c r="D77" s="214"/>
      <c r="E77" s="212">
        <f>COUNTIFS(ローデータ!$B$12:$B$1011,1,ローデータ!$G$12:$G$1011,$G$4,ローデータ!$H$12:$H$1011,$A$77,ローデータ!$K$12:$K$1011,E73)</f>
        <v>8</v>
      </c>
      <c r="F77" s="214"/>
      <c r="G77" s="212">
        <f>COUNTIFS(ローデータ!$B$12:$B$1011,1,ローデータ!$G$12:$G$1011,$G$4,ローデータ!$H$12:$H$1011,$A$77,ローデータ!$K$12:$K$1011,G73)</f>
        <v>5</v>
      </c>
      <c r="H77" s="213"/>
      <c r="I77" s="213"/>
      <c r="J77" s="104">
        <f t="shared" si="2"/>
        <v>15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3</v>
      </c>
      <c r="D78" s="214"/>
      <c r="E78" s="212">
        <f>COUNTIFS(ローデータ!$B$12:$B$1011,1,ローデータ!$G$12:$G$1011,$G$4,ローデータ!$H$12:$H$1011,$A$78,ローデータ!$K$12:$K$1011,E73)</f>
        <v>2</v>
      </c>
      <c r="F78" s="214"/>
      <c r="G78" s="212">
        <f>COUNTIFS(ローデータ!$B$12:$B$1011,1,ローデータ!$G$12:$G$1011,$G$4,ローデータ!$H$12:$H$1011,$A$78,ローデータ!$K$12:$K$1011,G73)</f>
        <v>1</v>
      </c>
      <c r="H78" s="213"/>
      <c r="I78" s="213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2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1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2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9</v>
      </c>
      <c r="D84" s="404"/>
      <c r="E84" s="403">
        <f>SUM(E75:F83)</f>
        <v>14</v>
      </c>
      <c r="F84" s="404"/>
      <c r="G84" s="405">
        <f>SUM(G75:I83)</f>
        <v>9</v>
      </c>
      <c r="H84" s="405"/>
      <c r="I84" s="403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5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6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8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8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4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3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14</v>
      </c>
      <c r="G118" s="78"/>
      <c r="H118" s="314" t="s">
        <v>50</v>
      </c>
      <c r="I118" s="316"/>
      <c r="J118" s="109">
        <f t="shared" ref="J118:P118" si="8">SUM(J109:J117)</f>
        <v>1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7</v>
      </c>
      <c r="O118" s="109">
        <f t="shared" si="8"/>
        <v>4</v>
      </c>
      <c r="P118" s="109">
        <f t="shared" si="8"/>
        <v>0</v>
      </c>
      <c r="Q118" s="109">
        <f t="shared" si="5"/>
        <v>18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5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5</v>
      </c>
      <c r="I129" s="115">
        <f>COUNTIFS(ローデータ!$B$12:$B$1011,1,ローデータ!$G$12:$G$1011,$G$4,ローデータ!$K$12:$K$1011,$F$21,ローデータ!$S$12:$S$1011,$I$124,ローデータ!$H$12:$H$1011,A129)</f>
        <v>5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9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9</v>
      </c>
      <c r="I136" s="111">
        <f>SUM(I127:I135)</f>
        <v>9</v>
      </c>
      <c r="J136" s="109">
        <f>SUM(J127:J135)</f>
        <v>0</v>
      </c>
      <c r="K136" s="109">
        <f>SUM(K127:K135)</f>
        <v>0</v>
      </c>
      <c r="L136" s="109">
        <f t="shared" si="9"/>
        <v>9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4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4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8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9</v>
      </c>
      <c r="G159" s="214"/>
      <c r="H159" s="212">
        <f>COUNTIFS(ローデータ!$B$12:$B$1011,1,ローデータ!$G$12:$G$1011,$G$4,ローデータ!$I$12:$I$1011,$C$14,ローデータ!$K$12:$K$1011,H157)</f>
        <v>14</v>
      </c>
      <c r="I159" s="214"/>
      <c r="J159" s="212">
        <f>COUNTIFS(ローデータ!$B$12:$B$1011,1,ローデータ!$G$12:$G$1011,$G$4,ローデータ!$I$12:$I$1011,$C$14,ローデータ!$K$12:$K$1011,J157)</f>
        <v>8</v>
      </c>
      <c r="K159" s="213"/>
      <c r="L159" s="214"/>
      <c r="M159" s="56">
        <f t="shared" ref="M159:M171" si="16">SUM(F159:L159)</f>
        <v>31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1</v>
      </c>
      <c r="K164" s="213"/>
      <c r="L164" s="214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9</v>
      </c>
      <c r="G171" s="214"/>
      <c r="H171" s="212">
        <f>SUM(H159:I170)</f>
        <v>14</v>
      </c>
      <c r="I171" s="214"/>
      <c r="J171" s="212">
        <f>SUM(J159:L170)</f>
        <v>9</v>
      </c>
      <c r="K171" s="213"/>
      <c r="L171" s="214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13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6</v>
      </c>
      <c r="G210" s="95">
        <f t="shared" ref="G210:I210" si="19">SUM(G198:G209)</f>
        <v>6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7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1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7</v>
      </c>
      <c r="K246" s="95">
        <f>SUM(K234:K245)</f>
        <v>4</v>
      </c>
      <c r="L246" s="95">
        <f t="shared" si="22"/>
        <v>0</v>
      </c>
      <c r="M246" s="56">
        <f t="shared" si="21"/>
        <v>18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9</v>
      </c>
      <c r="L266" s="95">
        <f>SUM(L254:L265)</f>
        <v>9</v>
      </c>
      <c r="M266" s="95">
        <f>SUM(M254:M265)</f>
        <v>0</v>
      </c>
      <c r="N266" s="95">
        <f>SUM(N254:N265)</f>
        <v>0</v>
      </c>
      <c r="O266" s="56">
        <f>SUM(L266:N266)</f>
        <v>9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1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1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7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12</v>
      </c>
      <c r="H4" s="147" t="s">
        <v>53</v>
      </c>
      <c r="K4" s="229">
        <f>COUNTIFS(ローデータ!B12:B1011,1,ローデータ!G12:G1011,$G$4)</f>
        <v>27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25</v>
      </c>
      <c r="D16" s="56">
        <f>SUM(B16:C16)</f>
        <v>27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2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9</v>
      </c>
      <c r="C23" s="214"/>
      <c r="D23" s="212">
        <f>COUNTIFS(ローデータ!$B$12:$B$1011,1,ローデータ!$G$12:$G$1011,$G$4,ローデータ!$K$12:$K$1011,D21)</f>
        <v>8</v>
      </c>
      <c r="E23" s="214"/>
      <c r="F23" s="212">
        <f>COUNTIFS(ローデータ!$B$12:$B$1011,1,ローデータ!$G$12:$G$1011,$G$4,ローデータ!$K$12:$K$1011,F21)</f>
        <v>10</v>
      </c>
      <c r="G23" s="213"/>
      <c r="H23" s="214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9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10</v>
      </c>
      <c r="H44" s="89">
        <f>COUNTIFS(ローデータ!$B$12:$B$1011,1,ローデータ!$G$12:$G$1011,$G$4,ローデータ!$K$12:$K$1011,$F$21,ローデータ!$S$12:$S$1011,H41)</f>
        <v>9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9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9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1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2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3</v>
      </c>
      <c r="D76" s="214"/>
      <c r="E76" s="212">
        <f>COUNTIFS(ローデータ!$B$12:$B$1011,1,ローデータ!$G$12:$G$1011,$G$4,ローデータ!$H$12:$H$1011,$A$76,ローデータ!$K$12:$K$1011,E73)</f>
        <v>2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5</v>
      </c>
      <c r="D77" s="214"/>
      <c r="E77" s="212">
        <f>COUNTIFS(ローデータ!$B$12:$B$1011,1,ローデータ!$G$12:$G$1011,$G$4,ローデータ!$H$12:$H$1011,$A$77,ローデータ!$K$12:$K$1011,E73)</f>
        <v>4</v>
      </c>
      <c r="F77" s="214"/>
      <c r="G77" s="212">
        <f>COUNTIFS(ローデータ!$B$12:$B$1011,1,ローデータ!$G$12:$G$1011,$G$4,ローデータ!$H$12:$H$1011,$A$77,ローデータ!$K$12:$K$1011,G73)</f>
        <v>4</v>
      </c>
      <c r="H77" s="213"/>
      <c r="I77" s="213"/>
      <c r="J77" s="104">
        <f t="shared" si="2"/>
        <v>13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2</v>
      </c>
      <c r="H78" s="213"/>
      <c r="I78" s="213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3</v>
      </c>
      <c r="H79" s="213"/>
      <c r="I79" s="213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9</v>
      </c>
      <c r="D84" s="404"/>
      <c r="E84" s="403">
        <f>SUM(E75:F83)</f>
        <v>8</v>
      </c>
      <c r="F84" s="404"/>
      <c r="G84" s="405">
        <f>SUM(G75:I83)</f>
        <v>10</v>
      </c>
      <c r="H84" s="405"/>
      <c r="I84" s="403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3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6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3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7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8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3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1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1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3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3</v>
      </c>
      <c r="I131" s="115">
        <f>COUNTIFS(ローデータ!$B$12:$B$1011,1,ローデータ!$G$12:$G$1011,$G$4,ローデータ!$K$12:$K$1011,$F$21,ローデータ!$S$12:$S$1011,$I$124,ローデータ!$H$12:$H$1011,A131)</f>
        <v>3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9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10</v>
      </c>
      <c r="I136" s="111">
        <f>SUM(I127:I135)</f>
        <v>9</v>
      </c>
      <c r="J136" s="109">
        <f>SUM(J127:J135)</f>
        <v>1</v>
      </c>
      <c r="K136" s="109">
        <f>SUM(K127:K135)</f>
        <v>0</v>
      </c>
      <c r="L136" s="109">
        <f t="shared" si="9"/>
        <v>10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3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3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3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9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8</v>
      </c>
      <c r="G159" s="214"/>
      <c r="H159" s="212">
        <f>COUNTIFS(ローデータ!$B$12:$B$1011,1,ローデータ!$G$12:$G$1011,$G$4,ローデータ!$I$12:$I$1011,$C$14,ローデータ!$K$12:$K$1011,H157)</f>
        <v>7</v>
      </c>
      <c r="I159" s="214"/>
      <c r="J159" s="212">
        <f>COUNTIFS(ローデータ!$B$12:$B$1011,1,ローデータ!$G$12:$G$1011,$G$4,ローデータ!$I$12:$I$1011,$C$14,ローデータ!$K$12:$K$1011,J157)</f>
        <v>10</v>
      </c>
      <c r="K159" s="213"/>
      <c r="L159" s="214"/>
      <c r="M159" s="56">
        <f t="shared" ref="M159:M171" si="16">SUM(F159:L159)</f>
        <v>25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1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1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9</v>
      </c>
      <c r="G171" s="214"/>
      <c r="H171" s="212">
        <f>SUM(H159:I170)</f>
        <v>8</v>
      </c>
      <c r="I171" s="214"/>
      <c r="J171" s="212">
        <f>SUM(J159:L170)</f>
        <v>10</v>
      </c>
      <c r="K171" s="213"/>
      <c r="L171" s="214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1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11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1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2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6</v>
      </c>
      <c r="G210" s="95">
        <f t="shared" ref="G210:I210" si="19">SUM(G198:G209)</f>
        <v>6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3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9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10</v>
      </c>
      <c r="L266" s="95">
        <f>SUM(L254:L265)</f>
        <v>9</v>
      </c>
      <c r="M266" s="95">
        <f>SUM(M254:M265)</f>
        <v>1</v>
      </c>
      <c r="N266" s="95">
        <f>SUM(N254:N265)</f>
        <v>0</v>
      </c>
      <c r="O266" s="56">
        <f>SUM(L266:N266)</f>
        <v>10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9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2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9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13</v>
      </c>
      <c r="H4" s="147" t="s">
        <v>53</v>
      </c>
      <c r="K4" s="229">
        <f>COUNTIFS(ローデータ!B12:B1011,1,ローデータ!G12:G1011,$G$4)</f>
        <v>22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8</v>
      </c>
      <c r="C23" s="214"/>
      <c r="D23" s="212">
        <f>COUNTIFS(ローデータ!$B$12:$B$1011,1,ローデータ!$G$12:$G$1011,$G$4,ローデータ!$K$12:$K$1011,D21)</f>
        <v>8</v>
      </c>
      <c r="E23" s="214"/>
      <c r="F23" s="212">
        <f>COUNTIFS(ローデータ!$B$12:$B$1011,1,ローデータ!$G$12:$G$1011,$G$4,ローデータ!$K$12:$K$1011,F21)</f>
        <v>6</v>
      </c>
      <c r="G23" s="213"/>
      <c r="H23" s="214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3</v>
      </c>
      <c r="D76" s="214"/>
      <c r="E76" s="212">
        <f>COUNTIFS(ローデータ!$B$12:$B$1011,1,ローデータ!$G$12:$G$1011,$G$4,ローデータ!$H$12:$H$1011,$A$76,ローデータ!$K$12:$K$1011,E73)</f>
        <v>1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3</v>
      </c>
      <c r="D77" s="214"/>
      <c r="E77" s="212">
        <f>COUNTIFS(ローデータ!$B$12:$B$1011,1,ローデータ!$G$12:$G$1011,$G$4,ローデータ!$H$12:$H$1011,$A$77,ローデータ!$K$12:$K$1011,E73)</f>
        <v>4</v>
      </c>
      <c r="F77" s="214"/>
      <c r="G77" s="212">
        <f>COUNTIFS(ローデータ!$B$12:$B$1011,1,ローデータ!$G$12:$G$1011,$G$4,ローデータ!$H$12:$H$1011,$A$77,ローデータ!$K$12:$K$1011,G73)</f>
        <v>4</v>
      </c>
      <c r="H77" s="213"/>
      <c r="I77" s="213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2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1</v>
      </c>
      <c r="H79" s="213"/>
      <c r="I79" s="213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1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8</v>
      </c>
      <c r="D84" s="404"/>
      <c r="E84" s="403">
        <f>SUM(E75:F83)</f>
        <v>8</v>
      </c>
      <c r="F84" s="404"/>
      <c r="G84" s="405">
        <f>SUM(G75:I83)</f>
        <v>6</v>
      </c>
      <c r="H84" s="405"/>
      <c r="I84" s="403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4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4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7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8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7</v>
      </c>
      <c r="O118" s="109">
        <f t="shared" si="8"/>
        <v>0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4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4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4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3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8</v>
      </c>
      <c r="G159" s="214"/>
      <c r="H159" s="212">
        <f>COUNTIFS(ローデータ!$B$12:$B$1011,1,ローデータ!$G$12:$G$1011,$G$4,ローデータ!$I$12:$I$1011,$C$14,ローデータ!$K$12:$K$1011,H157)</f>
        <v>8</v>
      </c>
      <c r="I159" s="214"/>
      <c r="J159" s="212">
        <f>COUNTIFS(ローデータ!$B$12:$B$1011,1,ローデータ!$G$12:$G$1011,$G$4,ローデータ!$I$12:$I$1011,$C$14,ローデータ!$K$12:$K$1011,J157)</f>
        <v>6</v>
      </c>
      <c r="K159" s="213"/>
      <c r="L159" s="214"/>
      <c r="M159" s="56">
        <f t="shared" ref="M159:M171" si="16">SUM(F159:L159)</f>
        <v>22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8</v>
      </c>
      <c r="G171" s="214"/>
      <c r="H171" s="212">
        <f>SUM(H159:I170)</f>
        <v>8</v>
      </c>
      <c r="I171" s="214"/>
      <c r="J171" s="212">
        <f>SUM(J159:L170)</f>
        <v>6</v>
      </c>
      <c r="K171" s="213"/>
      <c r="L171" s="214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8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3</v>
      </c>
      <c r="G210" s="95">
        <f t="shared" ref="G210:I210" si="19">SUM(G198:G209)</f>
        <v>4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7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7</v>
      </c>
      <c r="K246" s="95">
        <f>SUM(K234:K245)</f>
        <v>0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14</v>
      </c>
      <c r="H4" s="147" t="s">
        <v>53</v>
      </c>
      <c r="K4" s="229">
        <f>COUNTIFS(ローデータ!B12:B1011,1,ローデータ!G12:G1011,$G$4)</f>
        <v>21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20</v>
      </c>
      <c r="D16" s="56">
        <f>SUM(B16:C16)</f>
        <v>21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7</v>
      </c>
      <c r="C23" s="214"/>
      <c r="D23" s="212">
        <f>COUNTIFS(ローデータ!$B$12:$B$1011,1,ローデータ!$G$12:$G$1011,$G$4,ローデータ!$K$12:$K$1011,D21)</f>
        <v>10</v>
      </c>
      <c r="E23" s="214"/>
      <c r="F23" s="212">
        <f>COUNTIFS(ローデータ!$B$12:$B$1011,1,ローデータ!$G$12:$G$1011,$G$4,ローデータ!$K$12:$K$1011,F21)</f>
        <v>4</v>
      </c>
      <c r="G23" s="213"/>
      <c r="H23" s="214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1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20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2</v>
      </c>
      <c r="D76" s="214"/>
      <c r="E76" s="212">
        <f>COUNTIFS(ローデータ!$B$12:$B$1011,1,ローデータ!$G$12:$G$1011,$G$4,ローデータ!$H$12:$H$1011,$A$76,ローデータ!$K$12:$K$1011,E73)</f>
        <v>3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2</v>
      </c>
      <c r="D77" s="214"/>
      <c r="E77" s="212">
        <f>COUNTIFS(ローデータ!$B$12:$B$1011,1,ローデータ!$G$12:$G$1011,$G$4,ローデータ!$H$12:$H$1011,$A$77,ローデータ!$K$12:$K$1011,E73)</f>
        <v>3</v>
      </c>
      <c r="F77" s="214"/>
      <c r="G77" s="212">
        <f>COUNTIFS(ローデータ!$B$12:$B$1011,1,ローデータ!$G$12:$G$1011,$G$4,ローデータ!$H$12:$H$1011,$A$77,ローデータ!$K$12:$K$1011,G73)</f>
        <v>3</v>
      </c>
      <c r="H77" s="213"/>
      <c r="I77" s="213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3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2</v>
      </c>
      <c r="F79" s="214"/>
      <c r="G79" s="212">
        <f>COUNTIFS(ローデータ!$B$12:$B$1011,1,ローデータ!$G$12:$G$1011,$G$4,ローデータ!$H$12:$H$1011,$A$79,ローデータ!$K$12:$K$1011,G73)</f>
        <v>1</v>
      </c>
      <c r="H79" s="213"/>
      <c r="I79" s="213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1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7</v>
      </c>
      <c r="D84" s="404"/>
      <c r="E84" s="403">
        <f>SUM(E75:F83)</f>
        <v>10</v>
      </c>
      <c r="F84" s="404"/>
      <c r="G84" s="405">
        <f>SUM(G75:I83)</f>
        <v>4</v>
      </c>
      <c r="H84" s="405"/>
      <c r="I84" s="403"/>
      <c r="J84" s="106">
        <f t="shared" si="2"/>
        <v>21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4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1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8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7</v>
      </c>
      <c r="G159" s="214"/>
      <c r="H159" s="212">
        <f>COUNTIFS(ローデータ!$B$12:$B$1011,1,ローデータ!$G$12:$G$1011,$G$4,ローデータ!$I$12:$I$1011,$C$14,ローデータ!$K$12:$K$1011,H157)</f>
        <v>9</v>
      </c>
      <c r="I159" s="214"/>
      <c r="J159" s="212">
        <f>COUNTIFS(ローデータ!$B$12:$B$1011,1,ローデータ!$G$12:$G$1011,$G$4,ローデータ!$I$12:$I$1011,$C$14,ローデータ!$K$12:$K$1011,J157)</f>
        <v>4</v>
      </c>
      <c r="K159" s="213"/>
      <c r="L159" s="214"/>
      <c r="M159" s="56">
        <f t="shared" ref="M159:M171" si="16">SUM(F159:L159)</f>
        <v>20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1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1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7</v>
      </c>
      <c r="G171" s="214"/>
      <c r="H171" s="212">
        <f>SUM(H159:I170)</f>
        <v>10</v>
      </c>
      <c r="I171" s="214"/>
      <c r="J171" s="212">
        <f>SUM(J159:L170)</f>
        <v>4</v>
      </c>
      <c r="K171" s="213"/>
      <c r="L171" s="214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3</v>
      </c>
      <c r="G210" s="95">
        <f t="shared" ref="G210:I210" si="19">SUM(G198:G209)</f>
        <v>4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1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1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2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2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1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8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6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6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15</v>
      </c>
      <c r="H4" s="147" t="s">
        <v>53</v>
      </c>
      <c r="K4" s="229">
        <f>COUNTIFS(ローデータ!B12:B1011,1,ローデータ!G12:G1011,$G$4)</f>
        <v>23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10</v>
      </c>
      <c r="C23" s="214"/>
      <c r="D23" s="212">
        <f>COUNTIFS(ローデータ!$B$12:$B$1011,1,ローデータ!$G$12:$G$1011,$G$4,ローデータ!$K$12:$K$1011,D21)</f>
        <v>10</v>
      </c>
      <c r="E23" s="214"/>
      <c r="F23" s="212">
        <f>COUNTIFS(ローデータ!$B$12:$B$1011,1,ローデータ!$G$12:$G$1011,$G$4,ローデータ!$K$12:$K$1011,F21)</f>
        <v>3</v>
      </c>
      <c r="G23" s="213"/>
      <c r="H23" s="214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3</v>
      </c>
      <c r="D76" s="214"/>
      <c r="E76" s="212">
        <f>COUNTIFS(ローデータ!$B$12:$B$1011,1,ローデータ!$G$12:$G$1011,$G$4,ローデータ!$H$12:$H$1011,$A$76,ローデータ!$K$12:$K$1011,E73)</f>
        <v>5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2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1</v>
      </c>
      <c r="H77" s="213"/>
      <c r="I77" s="213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2</v>
      </c>
      <c r="D78" s="214"/>
      <c r="E78" s="212">
        <f>COUNTIFS(ローデータ!$B$12:$B$1011,1,ローデータ!$G$12:$G$1011,$G$4,ローデータ!$H$12:$H$1011,$A$78,ローデータ!$K$12:$K$1011,E73)</f>
        <v>3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3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1</v>
      </c>
      <c r="H82" s="213"/>
      <c r="I82" s="213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10</v>
      </c>
      <c r="D84" s="404"/>
      <c r="E84" s="403">
        <f>SUM(E75:F83)</f>
        <v>10</v>
      </c>
      <c r="F84" s="404"/>
      <c r="G84" s="405">
        <f>SUM(G75:I83)</f>
        <v>3</v>
      </c>
      <c r="H84" s="405"/>
      <c r="I84" s="403"/>
      <c r="J84" s="106">
        <f t="shared" si="2"/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5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10</v>
      </c>
    </row>
    <row r="102" spans="1:17" ht="14.1" customHeight="1" x14ac:dyDescent="0.15">
      <c r="A102" s="140" t="s">
        <v>50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4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10</v>
      </c>
      <c r="G159" s="214"/>
      <c r="H159" s="212">
        <f>COUNTIFS(ローデータ!$B$12:$B$1011,1,ローデータ!$G$12:$G$1011,$G$4,ローデータ!$I$12:$I$1011,$C$14,ローデータ!$K$12:$K$1011,H157)</f>
        <v>10</v>
      </c>
      <c r="I159" s="214"/>
      <c r="J159" s="212">
        <f>COUNTIFS(ローデータ!$B$12:$B$1011,1,ローデータ!$G$12:$G$1011,$G$4,ローデータ!$I$12:$I$1011,$C$14,ローデータ!$K$12:$K$1011,J157)</f>
        <v>3</v>
      </c>
      <c r="K159" s="213"/>
      <c r="L159" s="214"/>
      <c r="M159" s="56">
        <f t="shared" ref="M159:M171" si="16">SUM(F159:L159)</f>
        <v>23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10</v>
      </c>
      <c r="G171" s="214"/>
      <c r="H171" s="212">
        <f>SUM(H159:I170)</f>
        <v>10</v>
      </c>
      <c r="I171" s="214"/>
      <c r="J171" s="212">
        <f>SUM(J159:L170)</f>
        <v>3</v>
      </c>
      <c r="K171" s="213"/>
      <c r="L171" s="214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2</v>
      </c>
      <c r="G210" s="95">
        <f t="shared" ref="G210:I210" si="19">SUM(G198:G209)</f>
        <v>5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10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4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16</v>
      </c>
      <c r="H4" s="147" t="s">
        <v>53</v>
      </c>
      <c r="K4" s="229">
        <f>COUNTIFS(ローデータ!B12:B1011,1,ローデータ!G12:G1011,$G$4)</f>
        <v>22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8</v>
      </c>
      <c r="C23" s="214"/>
      <c r="D23" s="212">
        <f>COUNTIFS(ローデータ!$B$12:$B$1011,1,ローデータ!$G$12:$G$1011,$G$4,ローデータ!$K$12:$K$1011,D21)</f>
        <v>13</v>
      </c>
      <c r="E23" s="214"/>
      <c r="F23" s="212">
        <f>COUNTIFS(ローデータ!$B$12:$B$1011,1,ローデータ!$G$12:$G$1011,$G$4,ローデータ!$K$12:$K$1011,F21)</f>
        <v>1</v>
      </c>
      <c r="G23" s="213"/>
      <c r="H23" s="214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3</v>
      </c>
      <c r="D76" s="214"/>
      <c r="E76" s="212">
        <f>COUNTIFS(ローデータ!$B$12:$B$1011,1,ローデータ!$G$12:$G$1011,$G$4,ローデータ!$H$12:$H$1011,$A$76,ローデータ!$K$12:$K$1011,E73)</f>
        <v>2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3</v>
      </c>
      <c r="D77" s="214"/>
      <c r="E77" s="212">
        <f>COUNTIFS(ローデータ!$B$12:$B$1011,1,ローデータ!$G$12:$G$1011,$G$4,ローデータ!$H$12:$H$1011,$A$77,ローデータ!$K$12:$K$1011,E73)</f>
        <v>6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4</v>
      </c>
      <c r="F78" s="214"/>
      <c r="G78" s="212">
        <f>COUNTIFS(ローデータ!$B$12:$B$1011,1,ローデータ!$G$12:$G$1011,$G$4,ローデータ!$H$12:$H$1011,$A$78,ローデータ!$K$12:$K$1011,G73)</f>
        <v>1</v>
      </c>
      <c r="H78" s="213"/>
      <c r="I78" s="213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8</v>
      </c>
      <c r="D84" s="404"/>
      <c r="E84" s="403">
        <f>SUM(E75:F83)</f>
        <v>13</v>
      </c>
      <c r="F84" s="404"/>
      <c r="G84" s="405">
        <f>SUM(G75:I83)</f>
        <v>1</v>
      </c>
      <c r="H84" s="405"/>
      <c r="I84" s="403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6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6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4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4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4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13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7</v>
      </c>
      <c r="L118" s="109">
        <f t="shared" si="8"/>
        <v>1</v>
      </c>
      <c r="M118" s="109">
        <f t="shared" si="8"/>
        <v>1</v>
      </c>
      <c r="N118" s="109">
        <f t="shared" si="8"/>
        <v>5</v>
      </c>
      <c r="O118" s="109">
        <f t="shared" si="8"/>
        <v>6</v>
      </c>
      <c r="P118" s="109">
        <f t="shared" si="8"/>
        <v>0</v>
      </c>
      <c r="Q118" s="109">
        <f t="shared" si="5"/>
        <v>20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8</v>
      </c>
      <c r="G159" s="214"/>
      <c r="H159" s="212">
        <f>COUNTIFS(ローデータ!$B$12:$B$1011,1,ローデータ!$G$12:$G$1011,$G$4,ローデータ!$I$12:$I$1011,$C$14,ローデータ!$K$12:$K$1011,H157)</f>
        <v>13</v>
      </c>
      <c r="I159" s="214"/>
      <c r="J159" s="212">
        <f>COUNTIFS(ローデータ!$B$12:$B$1011,1,ローデータ!$G$12:$G$1011,$G$4,ローデータ!$I$12:$I$1011,$C$14,ローデータ!$K$12:$K$1011,J157)</f>
        <v>1</v>
      </c>
      <c r="K159" s="213"/>
      <c r="L159" s="214"/>
      <c r="M159" s="56">
        <f t="shared" ref="M159:M171" si="16">SUM(F159:L159)</f>
        <v>22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8</v>
      </c>
      <c r="G171" s="214"/>
      <c r="H171" s="212">
        <f>SUM(H159:I170)</f>
        <v>13</v>
      </c>
      <c r="I171" s="214"/>
      <c r="J171" s="212">
        <f>SUM(J159:L170)</f>
        <v>1</v>
      </c>
      <c r="K171" s="213"/>
      <c r="L171" s="214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8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1</v>
      </c>
      <c r="G210" s="95">
        <f t="shared" ref="G210:I210" si="19">SUM(G198:G209)</f>
        <v>6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7</v>
      </c>
      <c r="H246" s="95">
        <f t="shared" si="22"/>
        <v>1</v>
      </c>
      <c r="I246" s="95">
        <f>SUM(I234:I245)</f>
        <v>1</v>
      </c>
      <c r="J246" s="95">
        <f t="shared" si="22"/>
        <v>5</v>
      </c>
      <c r="K246" s="95">
        <f>SUM(K234:K245)</f>
        <v>6</v>
      </c>
      <c r="L246" s="95">
        <f t="shared" si="22"/>
        <v>0</v>
      </c>
      <c r="M246" s="56">
        <f t="shared" si="21"/>
        <v>20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17</v>
      </c>
      <c r="H4" s="147" t="s">
        <v>53</v>
      </c>
      <c r="K4" s="229">
        <f>COUNTIFS(ローデータ!B12:B1011,1,ローデータ!G12:G1011,$G$4)</f>
        <v>4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</v>
      </c>
      <c r="D16" s="56">
        <f>SUM(B16:C16)</f>
        <v>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2</v>
      </c>
      <c r="C23" s="214"/>
      <c r="D23" s="212">
        <f>COUNTIFS(ローデータ!$B$12:$B$1011,1,ローデータ!$G$12:$G$1011,$G$4,ローデータ!$K$12:$K$1011,D21)</f>
        <v>1</v>
      </c>
      <c r="E23" s="214"/>
      <c r="F23" s="212">
        <f>COUNTIFS(ローデータ!$B$12:$B$1011,1,ローデータ!$G$12:$G$1011,$G$4,ローデータ!$K$12:$K$1011,F21)</f>
        <v>1</v>
      </c>
      <c r="G23" s="213"/>
      <c r="H23" s="214"/>
      <c r="I23" s="56">
        <f>SUM(B23:H23)</f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1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1</v>
      </c>
      <c r="H77" s="213"/>
      <c r="I77" s="213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2</v>
      </c>
      <c r="D84" s="404"/>
      <c r="E84" s="403">
        <f>SUM(E75:F83)</f>
        <v>1</v>
      </c>
      <c r="F84" s="404"/>
      <c r="G84" s="405">
        <f>SUM(G75:I83)</f>
        <v>1</v>
      </c>
      <c r="H84" s="405"/>
      <c r="I84" s="403"/>
      <c r="J84" s="106">
        <f t="shared" si="2"/>
        <v>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2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2</v>
      </c>
      <c r="G159" s="214"/>
      <c r="H159" s="212">
        <f>COUNTIFS(ローデータ!$B$12:$B$1011,1,ローデータ!$G$12:$G$1011,$G$4,ローデータ!$I$12:$I$1011,$C$14,ローデータ!$K$12:$K$1011,H157)</f>
        <v>1</v>
      </c>
      <c r="I159" s="214"/>
      <c r="J159" s="212">
        <f>COUNTIFS(ローデータ!$B$12:$B$1011,1,ローデータ!$G$12:$G$1011,$G$4,ローデータ!$I$12:$I$1011,$C$14,ローデータ!$K$12:$K$1011,J157)</f>
        <v>1</v>
      </c>
      <c r="K159" s="213"/>
      <c r="L159" s="214"/>
      <c r="M159" s="56">
        <f t="shared" ref="M159:M171" si="16">SUM(F159:L159)</f>
        <v>4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2</v>
      </c>
      <c r="G171" s="214"/>
      <c r="H171" s="212">
        <f>SUM(H159:I170)</f>
        <v>1</v>
      </c>
      <c r="I171" s="214"/>
      <c r="J171" s="212">
        <f>SUM(J159:L170)</f>
        <v>1</v>
      </c>
      <c r="K171" s="213"/>
      <c r="L171" s="214"/>
      <c r="M171" s="56">
        <f t="shared" si="16"/>
        <v>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2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18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19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北区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20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2020-06-02T07:32:10Z</dcterms:created>
  <dcterms:modified xsi:type="dcterms:W3CDTF">2020-06-03T01:28:56Z</dcterms:modified>
</cp:coreProperties>
</file>