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30" windowWidth="20490" windowHeight="7740" tabRatio="768" firstSheet="1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15" i="8" l="1"/>
  <c r="R415" i="8"/>
  <c r="AA414" i="8"/>
  <c r="R414" i="8"/>
  <c r="AA413" i="8"/>
  <c r="R413" i="8"/>
  <c r="AA412" i="8"/>
  <c r="R412" i="8"/>
  <c r="AA411" i="8"/>
  <c r="R411" i="8"/>
  <c r="AA410" i="8"/>
  <c r="R410" i="8"/>
  <c r="AA409" i="8"/>
  <c r="R409" i="8"/>
  <c r="AA408" i="8"/>
  <c r="R408" i="8"/>
  <c r="AA407" i="8"/>
  <c r="R407" i="8"/>
  <c r="AA406" i="8"/>
  <c r="R406" i="8"/>
  <c r="AA405" i="8"/>
  <c r="R405" i="8"/>
  <c r="AA404" i="8"/>
  <c r="R404" i="8"/>
  <c r="AA403" i="8"/>
  <c r="R403" i="8"/>
  <c r="AA402" i="8"/>
  <c r="R402" i="8"/>
  <c r="AA401" i="8"/>
  <c r="R401" i="8"/>
  <c r="AA400" i="8"/>
  <c r="R400" i="8"/>
  <c r="AA399" i="8"/>
  <c r="R399" i="8"/>
  <c r="AA398" i="8"/>
  <c r="R398" i="8"/>
  <c r="AA397" i="8"/>
  <c r="R397" i="8"/>
  <c r="AA396" i="8"/>
  <c r="R396" i="8"/>
  <c r="AA395" i="8"/>
  <c r="R395" i="8"/>
  <c r="AA394" i="8"/>
  <c r="R394" i="8"/>
  <c r="AA393" i="8"/>
  <c r="R393" i="8"/>
  <c r="AA392" i="8"/>
  <c r="R392" i="8"/>
  <c r="AA391" i="8"/>
  <c r="R391" i="8"/>
  <c r="AA390" i="8"/>
  <c r="R390" i="8"/>
  <c r="AA389" i="8"/>
  <c r="R389" i="8"/>
  <c r="AA388" i="8"/>
  <c r="R388" i="8"/>
  <c r="AA387" i="8"/>
  <c r="R387" i="8"/>
  <c r="AA386" i="8"/>
  <c r="R386" i="8"/>
  <c r="AA385" i="8"/>
  <c r="R385" i="8"/>
  <c r="AA384" i="8"/>
  <c r="R384" i="8"/>
  <c r="AA383" i="8"/>
  <c r="R383" i="8"/>
  <c r="AA382" i="8"/>
  <c r="R382" i="8"/>
  <c r="AA381" i="8"/>
  <c r="R381" i="8"/>
  <c r="AA380" i="8"/>
  <c r="R380" i="8"/>
  <c r="AA379" i="8"/>
  <c r="R379" i="8"/>
  <c r="AA378" i="8"/>
  <c r="R378" i="8"/>
  <c r="AA377" i="8"/>
  <c r="R377" i="8"/>
  <c r="AA376" i="8"/>
  <c r="R376" i="8"/>
  <c r="AA375" i="8"/>
  <c r="R375" i="8"/>
  <c r="AA374" i="8"/>
  <c r="R374" i="8"/>
  <c r="AA373" i="8"/>
  <c r="R373" i="8"/>
  <c r="AA372" i="8"/>
  <c r="R372" i="8"/>
  <c r="AA371" i="8"/>
  <c r="R371" i="8"/>
  <c r="AA370" i="8"/>
  <c r="R370" i="8"/>
  <c r="AA369" i="8"/>
  <c r="R369" i="8"/>
  <c r="AA368" i="8"/>
  <c r="R368" i="8"/>
  <c r="AA367" i="8"/>
  <c r="R367" i="8"/>
  <c r="AA366" i="8"/>
  <c r="R366" i="8"/>
  <c r="AA365" i="8"/>
  <c r="R365" i="8"/>
  <c r="AA364" i="8"/>
  <c r="R364" i="8"/>
  <c r="AA363" i="8"/>
  <c r="R363" i="8"/>
  <c r="AA362" i="8"/>
  <c r="R362" i="8"/>
  <c r="AA361" i="8"/>
  <c r="R361" i="8"/>
  <c r="AA360" i="8"/>
  <c r="R360" i="8"/>
  <c r="AA359" i="8"/>
  <c r="R359" i="8"/>
  <c r="AA358" i="8"/>
  <c r="R358" i="8"/>
  <c r="AA357" i="8"/>
  <c r="R357" i="8"/>
  <c r="AA356" i="8"/>
  <c r="R356" i="8"/>
  <c r="AA355" i="8"/>
  <c r="R355" i="8"/>
  <c r="AA354" i="8"/>
  <c r="R354" i="8"/>
  <c r="AA353" i="8"/>
  <c r="R353" i="8"/>
  <c r="AA352" i="8"/>
  <c r="R352" i="8"/>
  <c r="AA351" i="8"/>
  <c r="R351" i="8"/>
  <c r="AA350" i="8"/>
  <c r="R350" i="8"/>
  <c r="AA349" i="8"/>
  <c r="R349" i="8"/>
  <c r="AA348" i="8"/>
  <c r="R348" i="8"/>
  <c r="AA347" i="8"/>
  <c r="R347" i="8"/>
  <c r="AA346" i="8"/>
  <c r="R346" i="8"/>
  <c r="AA345" i="8"/>
  <c r="R345" i="8"/>
  <c r="AA344" i="8"/>
  <c r="R344" i="8"/>
  <c r="AA343" i="8"/>
  <c r="R343" i="8"/>
  <c r="AA342" i="8"/>
  <c r="R342" i="8"/>
  <c r="AA341" i="8"/>
  <c r="R341" i="8"/>
  <c r="AA340" i="8"/>
  <c r="R340" i="8"/>
  <c r="AA339" i="8"/>
  <c r="R339" i="8"/>
  <c r="AA338" i="8"/>
  <c r="R338" i="8"/>
  <c r="AA337" i="8"/>
  <c r="R337" i="8"/>
  <c r="AA336" i="8"/>
  <c r="R336" i="8"/>
  <c r="AA335" i="8"/>
  <c r="R335" i="8"/>
  <c r="AA334" i="8"/>
  <c r="R334" i="8"/>
  <c r="AA333" i="8"/>
  <c r="R333" i="8"/>
  <c r="AA332" i="8"/>
  <c r="R332" i="8"/>
  <c r="AA331" i="8"/>
  <c r="R331" i="8"/>
  <c r="AA330" i="8"/>
  <c r="R330" i="8"/>
  <c r="AA329" i="8"/>
  <c r="R329" i="8"/>
  <c r="AA328" i="8"/>
  <c r="R328" i="8"/>
  <c r="AA327" i="8"/>
  <c r="R327" i="8"/>
  <c r="AA326" i="8"/>
  <c r="R326" i="8"/>
  <c r="AA325" i="8"/>
  <c r="R325" i="8"/>
  <c r="AA324" i="8"/>
  <c r="R324" i="8"/>
  <c r="AA323" i="8"/>
  <c r="R323" i="8"/>
  <c r="AA322" i="8"/>
  <c r="R322" i="8"/>
  <c r="AA321" i="8"/>
  <c r="R321" i="8"/>
  <c r="AA320" i="8"/>
  <c r="R320" i="8"/>
  <c r="AA319" i="8"/>
  <c r="R319" i="8"/>
  <c r="AA318" i="8"/>
  <c r="R318" i="8"/>
  <c r="AA317" i="8"/>
  <c r="R317" i="8"/>
  <c r="AA316" i="8"/>
  <c r="R316" i="8"/>
  <c r="AA315" i="8"/>
  <c r="R315" i="8"/>
  <c r="AA314" i="8"/>
  <c r="R314" i="8"/>
  <c r="AA313" i="8"/>
  <c r="R313" i="8"/>
  <c r="AA312" i="8"/>
  <c r="R312" i="8"/>
  <c r="AA311" i="8"/>
  <c r="R311" i="8"/>
  <c r="AA310" i="8"/>
  <c r="R310" i="8"/>
  <c r="AA309" i="8"/>
  <c r="R309" i="8"/>
  <c r="AA308" i="8"/>
  <c r="R308" i="8"/>
  <c r="AA307" i="8"/>
  <c r="R307" i="8"/>
  <c r="AA306" i="8"/>
  <c r="R306" i="8"/>
  <c r="AA305" i="8"/>
  <c r="R305" i="8"/>
  <c r="AA304" i="8"/>
  <c r="R304" i="8"/>
  <c r="AA303" i="8"/>
  <c r="R303" i="8"/>
  <c r="AA302" i="8"/>
  <c r="R302" i="8"/>
  <c r="AA301" i="8"/>
  <c r="R301" i="8"/>
  <c r="AA300" i="8"/>
  <c r="R300" i="8"/>
  <c r="AA299" i="8"/>
  <c r="R299" i="8"/>
  <c r="AA298" i="8"/>
  <c r="R298" i="8"/>
  <c r="AA297" i="8"/>
  <c r="R297" i="8"/>
  <c r="AA296" i="8"/>
  <c r="R296" i="8"/>
  <c r="AA295" i="8"/>
  <c r="R295" i="8"/>
  <c r="AA294" i="8"/>
  <c r="R294" i="8"/>
  <c r="AA293" i="8"/>
  <c r="R293" i="8"/>
  <c r="AA292" i="8"/>
  <c r="R292" i="8"/>
  <c r="AA291" i="8"/>
  <c r="R291" i="8"/>
  <c r="AA290" i="8"/>
  <c r="R290" i="8"/>
  <c r="AA289" i="8"/>
  <c r="R289" i="8"/>
  <c r="AA288" i="8"/>
  <c r="R288" i="8"/>
  <c r="AA287" i="8"/>
  <c r="R287" i="8"/>
  <c r="AA286" i="8"/>
  <c r="R286" i="8"/>
  <c r="AA285" i="8"/>
  <c r="R285" i="8"/>
  <c r="AA284" i="8"/>
  <c r="R284" i="8"/>
  <c r="AA283" i="8"/>
  <c r="R283" i="8"/>
  <c r="AA282" i="8"/>
  <c r="R282" i="8"/>
  <c r="AA281" i="8"/>
  <c r="R281" i="8"/>
  <c r="AA280" i="8"/>
  <c r="R280" i="8"/>
  <c r="AA279" i="8"/>
  <c r="R279" i="8"/>
  <c r="AA278" i="8"/>
  <c r="R278" i="8"/>
  <c r="AA277" i="8"/>
  <c r="R277" i="8"/>
  <c r="AA276" i="8"/>
  <c r="R276" i="8"/>
  <c r="AA275" i="8"/>
  <c r="R275" i="8"/>
  <c r="AA274" i="8"/>
  <c r="R274" i="8"/>
  <c r="AA273" i="8"/>
  <c r="R273" i="8"/>
  <c r="AA272" i="8"/>
  <c r="R272" i="8"/>
  <c r="AA271" i="8"/>
  <c r="R271" i="8"/>
  <c r="AA270" i="8"/>
  <c r="R270" i="8"/>
  <c r="AA269" i="8"/>
  <c r="R269" i="8"/>
  <c r="AA268" i="8"/>
  <c r="R268" i="8"/>
  <c r="AA267" i="8"/>
  <c r="R267" i="8"/>
  <c r="AA266" i="8"/>
  <c r="R266" i="8"/>
  <c r="AA265" i="8"/>
  <c r="R265" i="8"/>
  <c r="AA264" i="8"/>
  <c r="R264" i="8"/>
  <c r="AA263" i="8"/>
  <c r="R263" i="8"/>
  <c r="AA262" i="8"/>
  <c r="R262" i="8"/>
  <c r="AA261" i="8"/>
  <c r="R261" i="8"/>
  <c r="AA260" i="8"/>
  <c r="R260" i="8"/>
  <c r="AA259" i="8"/>
  <c r="R259" i="8"/>
  <c r="AA258" i="8"/>
  <c r="R258" i="8"/>
  <c r="AA257" i="8"/>
  <c r="R257" i="8"/>
  <c r="AA256" i="8"/>
  <c r="R256" i="8"/>
  <c r="AA255" i="8"/>
  <c r="R255" i="8"/>
  <c r="AA254" i="8"/>
  <c r="R254" i="8"/>
  <c r="AA253" i="8"/>
  <c r="R253" i="8"/>
  <c r="AA252" i="8"/>
  <c r="R252" i="8"/>
  <c r="AA251" i="8"/>
  <c r="R251" i="8"/>
  <c r="AA250" i="8"/>
  <c r="R250" i="8"/>
  <c r="AA249" i="8"/>
  <c r="R249" i="8"/>
  <c r="AA248" i="8"/>
  <c r="R248" i="8"/>
  <c r="AA247" i="8"/>
  <c r="R247" i="8"/>
  <c r="AA246" i="8"/>
  <c r="R246" i="8"/>
  <c r="AA245" i="8"/>
  <c r="R245" i="8"/>
  <c r="AA244" i="8"/>
  <c r="R244" i="8"/>
  <c r="AA243" i="8"/>
  <c r="R243" i="8"/>
  <c r="AA242" i="8"/>
  <c r="R242" i="8"/>
  <c r="AA241" i="8"/>
  <c r="R241" i="8"/>
  <c r="AA240" i="8"/>
  <c r="R240" i="8"/>
  <c r="AA239" i="8"/>
  <c r="R239" i="8"/>
  <c r="AA238" i="8"/>
  <c r="R238" i="8"/>
  <c r="AA237" i="8"/>
  <c r="R237" i="8"/>
  <c r="AA236" i="8"/>
  <c r="R236" i="8"/>
  <c r="AA235" i="8"/>
  <c r="R235" i="8"/>
  <c r="AA234" i="8"/>
  <c r="R234" i="8"/>
  <c r="AA233" i="8"/>
  <c r="R233" i="8"/>
  <c r="AA232" i="8"/>
  <c r="R232" i="8"/>
  <c r="AA231" i="8"/>
  <c r="R231" i="8"/>
  <c r="AA230" i="8"/>
  <c r="R230" i="8"/>
  <c r="AA229" i="8"/>
  <c r="R229" i="8"/>
  <c r="AA228" i="8"/>
  <c r="R228" i="8"/>
  <c r="AA227" i="8"/>
  <c r="R227" i="8"/>
  <c r="AA226" i="8"/>
  <c r="R226" i="8"/>
  <c r="AA225" i="8"/>
  <c r="R225" i="8"/>
  <c r="AA224" i="8"/>
  <c r="R224" i="8"/>
  <c r="AA223" i="8"/>
  <c r="R223" i="8"/>
  <c r="AA222" i="8"/>
  <c r="R222" i="8"/>
  <c r="AA221" i="8"/>
  <c r="R221" i="8"/>
  <c r="AA220" i="8"/>
  <c r="R220" i="8"/>
  <c r="AA219" i="8"/>
  <c r="R219" i="8"/>
  <c r="AA218" i="8"/>
  <c r="R218" i="8"/>
  <c r="AA217" i="8"/>
  <c r="R217" i="8"/>
  <c r="AA216" i="8"/>
  <c r="R216" i="8"/>
  <c r="AA215" i="8"/>
  <c r="R215" i="8"/>
  <c r="AA214" i="8"/>
  <c r="R214" i="8"/>
  <c r="AA213" i="8"/>
  <c r="R213" i="8"/>
  <c r="AA212" i="8"/>
  <c r="R212" i="8"/>
  <c r="AA211" i="8"/>
  <c r="R211" i="8"/>
  <c r="AA210" i="8"/>
  <c r="R210" i="8"/>
  <c r="AA209" i="8"/>
  <c r="R209" i="8"/>
  <c r="AA208" i="8"/>
  <c r="R208" i="8"/>
  <c r="AA207" i="8"/>
  <c r="R207" i="8"/>
  <c r="AA206" i="8"/>
  <c r="R206" i="8"/>
  <c r="AA205" i="8"/>
  <c r="R205" i="8"/>
  <c r="AA204" i="8"/>
  <c r="R204" i="8"/>
  <c r="AA203" i="8"/>
  <c r="R203" i="8"/>
  <c r="AA202" i="8"/>
  <c r="R202" i="8"/>
  <c r="AA201" i="8"/>
  <c r="R201" i="8"/>
  <c r="AA200" i="8"/>
  <c r="R200" i="8"/>
  <c r="AA199" i="8"/>
  <c r="R199" i="8"/>
  <c r="AA198" i="8"/>
  <c r="R198" i="8"/>
  <c r="AA197" i="8"/>
  <c r="R197" i="8"/>
  <c r="AA196" i="8"/>
  <c r="R196" i="8"/>
  <c r="AA195" i="8"/>
  <c r="R195" i="8"/>
  <c r="AA194" i="8"/>
  <c r="R194" i="8"/>
  <c r="AA193" i="8"/>
  <c r="R193" i="8"/>
  <c r="AA192" i="8"/>
  <c r="R192" i="8"/>
  <c r="AA191" i="8"/>
  <c r="R191" i="8"/>
  <c r="AA190" i="8"/>
  <c r="R190" i="8"/>
  <c r="AA189" i="8"/>
  <c r="R189" i="8"/>
  <c r="AA188" i="8"/>
  <c r="R188" i="8"/>
  <c r="AA187" i="8"/>
  <c r="R187" i="8"/>
  <c r="AA186" i="8"/>
  <c r="R186" i="8"/>
  <c r="AA185" i="8"/>
  <c r="R185" i="8"/>
  <c r="AA184" i="8"/>
  <c r="R184" i="8"/>
  <c r="AA183" i="8"/>
  <c r="R183" i="8"/>
  <c r="AA182" i="8"/>
  <c r="R182" i="8"/>
  <c r="AA181" i="8"/>
  <c r="R181" i="8"/>
  <c r="AA180" i="8"/>
  <c r="R180" i="8"/>
  <c r="AA179" i="8"/>
  <c r="R179" i="8"/>
  <c r="AA178" i="8"/>
  <c r="R178" i="8"/>
  <c r="AA177" i="8"/>
  <c r="R177" i="8"/>
  <c r="AA176" i="8"/>
  <c r="R176" i="8"/>
  <c r="AA175" i="8"/>
  <c r="R175" i="8"/>
  <c r="AA174" i="8"/>
  <c r="R174" i="8"/>
  <c r="AA173" i="8"/>
  <c r="R173" i="8"/>
  <c r="AA172" i="8"/>
  <c r="R172" i="8"/>
  <c r="AA171" i="8"/>
  <c r="R171" i="8"/>
  <c r="AA170" i="8"/>
  <c r="R170" i="8"/>
  <c r="AA169" i="8"/>
  <c r="R169" i="8"/>
  <c r="AA168" i="8"/>
  <c r="R168" i="8"/>
  <c r="AA167" i="8"/>
  <c r="R167" i="8"/>
  <c r="AA166" i="8"/>
  <c r="R166" i="8"/>
  <c r="AA165" i="8"/>
  <c r="R165" i="8"/>
  <c r="AA164" i="8"/>
  <c r="R164" i="8"/>
  <c r="AA163" i="8"/>
  <c r="R163" i="8"/>
  <c r="AA162" i="8"/>
  <c r="R162" i="8"/>
  <c r="AA161" i="8"/>
  <c r="R161" i="8"/>
  <c r="AA160" i="8"/>
  <c r="R160" i="8"/>
  <c r="AA159" i="8"/>
  <c r="R159" i="8"/>
  <c r="AA158" i="8"/>
  <c r="R158" i="8"/>
  <c r="AA157" i="8"/>
  <c r="R157" i="8"/>
  <c r="AA156" i="8"/>
  <c r="R156" i="8"/>
  <c r="AA155" i="8"/>
  <c r="R155" i="8"/>
  <c r="AA154" i="8"/>
  <c r="R154" i="8"/>
  <c r="AA153" i="8"/>
  <c r="R153" i="8"/>
  <c r="AA152" i="8"/>
  <c r="R152" i="8"/>
  <c r="AA151" i="8"/>
  <c r="R151" i="8"/>
  <c r="AA150" i="8"/>
  <c r="R150" i="8"/>
  <c r="AA149" i="8"/>
  <c r="R149" i="8"/>
  <c r="AA148" i="8"/>
  <c r="R148" i="8"/>
  <c r="AA147" i="8"/>
  <c r="R147" i="8"/>
  <c r="AA146" i="8"/>
  <c r="R146" i="8"/>
  <c r="AA145" i="8"/>
  <c r="R145" i="8"/>
  <c r="AA144" i="8"/>
  <c r="R144" i="8"/>
  <c r="AA143" i="8"/>
  <c r="R143" i="8"/>
  <c r="AA142" i="8"/>
  <c r="R142" i="8"/>
  <c r="AA141" i="8"/>
  <c r="R141" i="8"/>
  <c r="AA140" i="8"/>
  <c r="R140" i="8"/>
  <c r="AA139" i="8"/>
  <c r="R139" i="8"/>
  <c r="AA138" i="8"/>
  <c r="R138" i="8"/>
  <c r="AA137" i="8"/>
  <c r="R137" i="8"/>
  <c r="AA136" i="8"/>
  <c r="R136" i="8"/>
  <c r="AA135" i="8"/>
  <c r="R135" i="8"/>
  <c r="AA134" i="8"/>
  <c r="R134" i="8"/>
  <c r="AA133" i="8"/>
  <c r="R133" i="8"/>
  <c r="AA132" i="8"/>
  <c r="R132" i="8"/>
  <c r="AA131" i="8"/>
  <c r="R131" i="8"/>
  <c r="AA130" i="8"/>
  <c r="R130" i="8"/>
  <c r="AA129" i="8"/>
  <c r="R129" i="8"/>
  <c r="AA128" i="8"/>
  <c r="R128" i="8"/>
  <c r="AA127" i="8"/>
  <c r="R127" i="8"/>
  <c r="AA126" i="8"/>
  <c r="R126" i="8"/>
  <c r="AA125" i="8"/>
  <c r="R125" i="8"/>
  <c r="AA124" i="8"/>
  <c r="R124" i="8"/>
  <c r="AA123" i="8"/>
  <c r="R123" i="8"/>
  <c r="AA122" i="8"/>
  <c r="R122" i="8"/>
  <c r="AA121" i="8"/>
  <c r="R121" i="8"/>
  <c r="AA120" i="8"/>
  <c r="R120" i="8"/>
  <c r="AA119" i="8"/>
  <c r="R119" i="8"/>
  <c r="AA118" i="8"/>
  <c r="R118" i="8"/>
  <c r="AA117" i="8"/>
  <c r="R117" i="8"/>
  <c r="AA116" i="8"/>
  <c r="R116" i="8"/>
  <c r="AA115" i="8"/>
  <c r="R115" i="8"/>
  <c r="AA114" i="8"/>
  <c r="R114" i="8"/>
  <c r="AA113" i="8"/>
  <c r="R113" i="8"/>
  <c r="AA112" i="8"/>
  <c r="R112" i="8"/>
  <c r="AA111" i="8"/>
  <c r="R111" i="8"/>
  <c r="AA110" i="8"/>
  <c r="R110" i="8"/>
  <c r="AA109" i="8"/>
  <c r="R109" i="8"/>
  <c r="AA108" i="8"/>
  <c r="R108" i="8"/>
  <c r="AA107" i="8"/>
  <c r="R107" i="8"/>
  <c r="AA106" i="8"/>
  <c r="R106" i="8"/>
  <c r="AA105" i="8"/>
  <c r="R105" i="8"/>
  <c r="AA104" i="8"/>
  <c r="R104" i="8"/>
  <c r="AA103" i="8"/>
  <c r="R103" i="8"/>
  <c r="AA102" i="8"/>
  <c r="R102" i="8"/>
  <c r="AA101" i="8"/>
  <c r="R101" i="8"/>
  <c r="AA100" i="8"/>
  <c r="R100" i="8"/>
  <c r="AA99" i="8"/>
  <c r="R99" i="8"/>
  <c r="AA98" i="8"/>
  <c r="R98" i="8"/>
  <c r="AA97" i="8"/>
  <c r="R97" i="8"/>
  <c r="AA96" i="8"/>
  <c r="R96" i="8"/>
  <c r="AA95" i="8"/>
  <c r="R95" i="8"/>
  <c r="AA94" i="8"/>
  <c r="R94" i="8"/>
  <c r="AA93" i="8"/>
  <c r="R93" i="8"/>
  <c r="AA92" i="8"/>
  <c r="R92" i="8"/>
  <c r="AA91" i="8"/>
  <c r="R91" i="8"/>
  <c r="AA90" i="8"/>
  <c r="R90" i="8"/>
  <c r="AA89" i="8"/>
  <c r="R89" i="8"/>
  <c r="AA88" i="8"/>
  <c r="R88" i="8"/>
  <c r="AA87" i="8"/>
  <c r="R87" i="8"/>
  <c r="AA86" i="8"/>
  <c r="R86" i="8"/>
  <c r="AA85" i="8"/>
  <c r="R85" i="8"/>
  <c r="AA84" i="8"/>
  <c r="R84" i="8"/>
  <c r="AA83" i="8"/>
  <c r="R83" i="8"/>
  <c r="AA82" i="8"/>
  <c r="R82" i="8"/>
  <c r="AA81" i="8"/>
  <c r="R81" i="8"/>
  <c r="AA80" i="8"/>
  <c r="R80" i="8"/>
  <c r="AA79" i="8"/>
  <c r="R79" i="8"/>
  <c r="AA78" i="8"/>
  <c r="R78" i="8"/>
  <c r="AA77" i="8"/>
  <c r="R77" i="8"/>
  <c r="AA76" i="8"/>
  <c r="R76" i="8"/>
  <c r="AA75" i="8"/>
  <c r="R75" i="8"/>
  <c r="AA74" i="8"/>
  <c r="R74" i="8"/>
  <c r="AA73" i="8"/>
  <c r="R73" i="8"/>
  <c r="AA72" i="8"/>
  <c r="R72" i="8"/>
  <c r="AA71" i="8"/>
  <c r="R71" i="8"/>
  <c r="AA70" i="8"/>
  <c r="R70" i="8"/>
  <c r="AA69" i="8"/>
  <c r="R69" i="8"/>
  <c r="AA68" i="8"/>
  <c r="R68" i="8"/>
  <c r="AA67" i="8"/>
  <c r="R67" i="8"/>
  <c r="AA66" i="8"/>
  <c r="R66" i="8"/>
  <c r="AA65" i="8"/>
  <c r="R65" i="8"/>
  <c r="AA64" i="8"/>
  <c r="R64" i="8"/>
  <c r="AA63" i="8"/>
  <c r="R63" i="8"/>
  <c r="AA62" i="8"/>
  <c r="R62" i="8"/>
  <c r="AA61" i="8"/>
  <c r="R61" i="8"/>
  <c r="AA60" i="8"/>
  <c r="R60" i="8"/>
  <c r="AA59" i="8"/>
  <c r="R59" i="8"/>
  <c r="AA58" i="8"/>
  <c r="R58" i="8"/>
  <c r="AA57" i="8"/>
  <c r="R57" i="8"/>
  <c r="AA56" i="8"/>
  <c r="R56" i="8"/>
  <c r="AA55" i="8"/>
  <c r="R55" i="8"/>
  <c r="AA54" i="8"/>
  <c r="R54" i="8"/>
  <c r="AA53" i="8"/>
  <c r="R53" i="8"/>
  <c r="AA52" i="8"/>
  <c r="R52" i="8"/>
  <c r="AA51" i="8"/>
  <c r="R51" i="8"/>
  <c r="AA50" i="8"/>
  <c r="R50" i="8"/>
  <c r="AA49" i="8"/>
  <c r="R49" i="8"/>
  <c r="AA48" i="8"/>
  <c r="R48" i="8"/>
  <c r="AA47" i="8"/>
  <c r="R47" i="8"/>
  <c r="AA46" i="8"/>
  <c r="R46" i="8"/>
  <c r="AA45" i="8"/>
  <c r="R45" i="8"/>
  <c r="AA44" i="8"/>
  <c r="R44" i="8"/>
  <c r="AA43" i="8"/>
  <c r="R43" i="8"/>
  <c r="AA42" i="8"/>
  <c r="R42" i="8"/>
  <c r="AA41" i="8"/>
  <c r="R41" i="8"/>
  <c r="AA40" i="8"/>
  <c r="R40" i="8"/>
  <c r="AA39" i="8"/>
  <c r="R39" i="8"/>
  <c r="AA38" i="8"/>
  <c r="R38" i="8"/>
  <c r="AA37" i="8"/>
  <c r="R37" i="8"/>
  <c r="AA36" i="8"/>
  <c r="R36" i="8"/>
  <c r="AA35" i="8"/>
  <c r="R35" i="8"/>
  <c r="AA34" i="8"/>
  <c r="R34" i="8"/>
  <c r="AA33" i="8"/>
  <c r="R33" i="8"/>
  <c r="AA32" i="8"/>
  <c r="R32" i="8"/>
  <c r="AA31" i="8"/>
  <c r="R31" i="8"/>
  <c r="AA30" i="8"/>
  <c r="R30" i="8"/>
  <c r="AA29" i="8"/>
  <c r="R29" i="8"/>
  <c r="AA28" i="8"/>
  <c r="R28" i="8"/>
  <c r="AA27" i="8"/>
  <c r="R27" i="8"/>
  <c r="AA26" i="8"/>
  <c r="R26" i="8"/>
  <c r="AA25" i="8"/>
  <c r="R25" i="8"/>
  <c r="AA24" i="8"/>
  <c r="R24" i="8"/>
  <c r="AA23" i="8"/>
  <c r="R23" i="8"/>
  <c r="AA22" i="8"/>
  <c r="R22" i="8"/>
  <c r="AA21" i="8"/>
  <c r="R21" i="8"/>
  <c r="AA20" i="8"/>
  <c r="R20" i="8"/>
  <c r="AA19" i="8"/>
  <c r="R19" i="8"/>
  <c r="AA18" i="8"/>
  <c r="R18" i="8"/>
  <c r="AA17" i="8"/>
  <c r="R17" i="8"/>
  <c r="AA16" i="8"/>
  <c r="R16" i="8"/>
  <c r="AA15" i="8"/>
  <c r="R15" i="8"/>
  <c r="AA14" i="8"/>
  <c r="R14" i="8"/>
  <c r="AA13" i="8"/>
  <c r="R13" i="8"/>
  <c r="R12" i="8"/>
  <c r="D5" i="33" l="1"/>
  <c r="J64" i="73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J284" i="36" s="1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K68" i="36" s="1"/>
  <c r="J59" i="36"/>
  <c r="J68" i="36" s="1"/>
  <c r="I59" i="36"/>
  <c r="H59" i="36"/>
  <c r="G59" i="36"/>
  <c r="G68" i="36" s="1"/>
  <c r="F59" i="36"/>
  <c r="F68" i="36" s="1"/>
  <c r="E59" i="36"/>
  <c r="D59" i="36"/>
  <c r="C59" i="36"/>
  <c r="C68" i="36" s="1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P118" i="45" l="1"/>
  <c r="M101" i="54"/>
  <c r="G102" i="54"/>
  <c r="E102" i="54"/>
  <c r="N118" i="54"/>
  <c r="M118" i="51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P101" i="54"/>
  <c r="F102" i="54"/>
  <c r="E118" i="54"/>
  <c r="M118" i="54"/>
  <c r="P101" i="61"/>
  <c r="F102" i="61"/>
  <c r="M118" i="61"/>
  <c r="F116" i="51"/>
  <c r="O254" i="45"/>
  <c r="P118" i="48"/>
  <c r="L128" i="48"/>
  <c r="L130" i="48"/>
  <c r="L132" i="48"/>
  <c r="L134" i="48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M152" i="42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F118" i="42" s="1"/>
  <c r="K118" i="42"/>
  <c r="O118" i="42"/>
  <c r="F111" i="42"/>
  <c r="F113" i="42"/>
  <c r="F115" i="42"/>
  <c r="F117" i="42"/>
  <c r="E136" i="42"/>
  <c r="J136" i="42"/>
  <c r="E152" i="42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C102" i="39"/>
  <c r="G102" i="39"/>
  <c r="J118" i="39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28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82" i="54"/>
  <c r="K186" i="54"/>
  <c r="K190" i="54"/>
  <c r="I210" i="54"/>
  <c r="K201" i="54"/>
  <c r="K205" i="54"/>
  <c r="K209" i="54"/>
  <c r="I217" i="54"/>
  <c r="I221" i="54"/>
  <c r="I225" i="54"/>
  <c r="I246" i="54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J84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G191" i="54"/>
  <c r="K180" i="54"/>
  <c r="K184" i="54"/>
  <c r="K188" i="54"/>
  <c r="G210" i="54"/>
  <c r="K199" i="54"/>
  <c r="K203" i="54"/>
  <c r="K207" i="54"/>
  <c r="G228" i="54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F136" i="45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94" i="51"/>
  <c r="Q94" i="51"/>
  <c r="H96" i="51"/>
  <c r="Q96" i="51"/>
  <c r="H98" i="51"/>
  <c r="Q98" i="51"/>
  <c r="H100" i="51"/>
  <c r="Q100" i="51"/>
  <c r="E118" i="51"/>
  <c r="L118" i="5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L246" i="54"/>
  <c r="M236" i="54"/>
  <c r="M240" i="54"/>
  <c r="M244" i="54"/>
  <c r="R18" i="57"/>
  <c r="E36" i="57"/>
  <c r="O50" i="57"/>
  <c r="G84" i="57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79" i="57"/>
  <c r="J83" i="57"/>
  <c r="M101" i="57"/>
  <c r="C102" i="57"/>
  <c r="G102" i="57"/>
  <c r="Q94" i="57"/>
  <c r="Q96" i="57"/>
  <c r="Q98" i="57"/>
  <c r="Q100" i="57"/>
  <c r="J118" i="57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K118" i="57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18" i="57"/>
  <c r="I222" i="57"/>
  <c r="I226" i="57"/>
  <c r="H246" i="57"/>
  <c r="L246" i="57"/>
  <c r="M236" i="57"/>
  <c r="M240" i="57"/>
  <c r="M244" i="57"/>
  <c r="H266" i="57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71" i="61" s="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I228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71" i="64" s="1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84" i="67" s="1"/>
  <c r="J152" i="70"/>
  <c r="N152" i="70"/>
  <c r="E118" i="64"/>
  <c r="F118" i="64" s="1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Q101" i="39"/>
  <c r="L136" i="36"/>
  <c r="Q118" i="39"/>
  <c r="M171" i="39"/>
  <c r="O68" i="36"/>
  <c r="P152" i="36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F118" i="36" s="1"/>
  <c r="J118" i="36"/>
  <c r="Q118" i="36" s="1"/>
  <c r="F171" i="36"/>
  <c r="M171" i="36" s="1"/>
  <c r="F228" i="36"/>
  <c r="I228" i="36" s="1"/>
  <c r="F246" i="36"/>
  <c r="M246" i="36" s="1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M246" i="39" s="1"/>
  <c r="K256" i="39"/>
  <c r="K260" i="39"/>
  <c r="K264" i="39"/>
  <c r="S273" i="39"/>
  <c r="S277" i="39"/>
  <c r="S283" i="39"/>
  <c r="M101" i="36"/>
  <c r="Q101" i="36" s="1"/>
  <c r="J75" i="39"/>
  <c r="Q92" i="39"/>
  <c r="Q96" i="39"/>
  <c r="Q100" i="39"/>
  <c r="D102" i="39"/>
  <c r="H102" i="39" s="1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H102" i="36" s="1"/>
  <c r="C152" i="36"/>
  <c r="H152" i="36" s="1"/>
  <c r="F284" i="36"/>
  <c r="K284" i="36" s="1"/>
  <c r="Q95" i="39"/>
  <c r="Q99" i="39"/>
  <c r="C136" i="39"/>
  <c r="C152" i="39"/>
  <c r="F191" i="39"/>
  <c r="K191" i="39" s="1"/>
  <c r="K254" i="39"/>
  <c r="K258" i="39"/>
  <c r="K262" i="39"/>
  <c r="F266" i="39"/>
  <c r="K272" i="39"/>
  <c r="S272" i="39"/>
  <c r="S275" i="39"/>
  <c r="S279" i="39"/>
  <c r="F210" i="36"/>
  <c r="K210" i="36" s="1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J84" i="42" s="1"/>
  <c r="L101" i="42"/>
  <c r="Q101" i="42" s="1"/>
  <c r="Q92" i="42"/>
  <c r="H136" i="42"/>
  <c r="H152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Q118" i="42"/>
  <c r="L136" i="42"/>
  <c r="P152" i="42"/>
  <c r="M246" i="42"/>
  <c r="K266" i="45"/>
  <c r="H127" i="42"/>
  <c r="H143" i="42"/>
  <c r="H210" i="42"/>
  <c r="K210" i="42" s="1"/>
  <c r="F266" i="42"/>
  <c r="J266" i="42"/>
  <c r="N266" i="42"/>
  <c r="O266" i="42" s="1"/>
  <c r="G266" i="42"/>
  <c r="K272" i="42"/>
  <c r="S272" i="42"/>
  <c r="O61" i="45"/>
  <c r="G102" i="45"/>
  <c r="H101" i="45"/>
  <c r="Q118" i="45"/>
  <c r="H136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M171" i="45" s="1"/>
  <c r="H191" i="45"/>
  <c r="F228" i="45"/>
  <c r="I228" i="45" s="1"/>
  <c r="H246" i="45"/>
  <c r="K198" i="42"/>
  <c r="G44" i="45"/>
  <c r="G50" i="45"/>
  <c r="O59" i="45"/>
  <c r="J75" i="45"/>
  <c r="C84" i="45"/>
  <c r="J84" i="45" s="1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F118" i="45" s="1"/>
  <c r="L128" i="45"/>
  <c r="L132" i="45"/>
  <c r="I152" i="45"/>
  <c r="S272" i="45"/>
  <c r="L284" i="45"/>
  <c r="G30" i="48"/>
  <c r="Q95" i="48"/>
  <c r="Q99" i="48"/>
  <c r="C102" i="48"/>
  <c r="H102" i="48" s="1"/>
  <c r="E118" i="48"/>
  <c r="F118" i="48" s="1"/>
  <c r="H143" i="48"/>
  <c r="H147" i="48"/>
  <c r="H151" i="48"/>
  <c r="C152" i="48"/>
  <c r="K152" i="48"/>
  <c r="F210" i="48"/>
  <c r="J84" i="51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H102" i="51"/>
  <c r="M171" i="51"/>
  <c r="K210" i="51"/>
  <c r="I228" i="51"/>
  <c r="M246" i="51"/>
  <c r="O60" i="48"/>
  <c r="L118" i="48"/>
  <c r="Q118" i="48" s="1"/>
  <c r="H127" i="48"/>
  <c r="H131" i="48"/>
  <c r="H135" i="48"/>
  <c r="C136" i="48"/>
  <c r="H136" i="48" s="1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Q118" i="51"/>
  <c r="O266" i="51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O68" i="51" s="1"/>
  <c r="H93" i="51"/>
  <c r="Q109" i="51"/>
  <c r="H128" i="51"/>
  <c r="H144" i="51"/>
  <c r="P144" i="51"/>
  <c r="K198" i="51"/>
  <c r="M234" i="51"/>
  <c r="K272" i="51"/>
  <c r="S272" i="51"/>
  <c r="C84" i="54"/>
  <c r="J84" i="54" s="1"/>
  <c r="L101" i="54"/>
  <c r="Q101" i="54" s="1"/>
  <c r="C118" i="54"/>
  <c r="F118" i="54" s="1"/>
  <c r="F284" i="45"/>
  <c r="K284" i="45" s="1"/>
  <c r="L101" i="48"/>
  <c r="Q101" i="48" s="1"/>
  <c r="F191" i="48"/>
  <c r="F266" i="48"/>
  <c r="K266" i="48" s="1"/>
  <c r="L101" i="51"/>
  <c r="Q101" i="51" s="1"/>
  <c r="I136" i="51"/>
  <c r="L136" i="51" s="1"/>
  <c r="I152" i="51"/>
  <c r="P152" i="51" s="1"/>
  <c r="F191" i="51"/>
  <c r="K191" i="51" s="1"/>
  <c r="F266" i="51"/>
  <c r="K266" i="51" s="1"/>
  <c r="O64" i="54"/>
  <c r="J75" i="54"/>
  <c r="J79" i="54"/>
  <c r="J83" i="54"/>
  <c r="H94" i="54"/>
  <c r="H96" i="54"/>
  <c r="H98" i="54"/>
  <c r="H100" i="54"/>
  <c r="Q109" i="54"/>
  <c r="Q111" i="54"/>
  <c r="J118" i="54"/>
  <c r="Q118" i="54" s="1"/>
  <c r="Q101" i="57"/>
  <c r="K210" i="57"/>
  <c r="I228" i="57"/>
  <c r="M246" i="57"/>
  <c r="K266" i="57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J84" i="57"/>
  <c r="Q118" i="57"/>
  <c r="O266" i="57"/>
  <c r="O60" i="54"/>
  <c r="C102" i="54"/>
  <c r="H102" i="54" s="1"/>
  <c r="C136" i="54"/>
  <c r="H136" i="54" s="1"/>
  <c r="H127" i="54"/>
  <c r="H128" i="54"/>
  <c r="H152" i="54"/>
  <c r="M171" i="54"/>
  <c r="K191" i="54"/>
  <c r="I228" i="54"/>
  <c r="M246" i="54"/>
  <c r="K266" i="54"/>
  <c r="K284" i="54"/>
  <c r="F118" i="57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H136" i="57" s="1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210" i="54" s="1"/>
  <c r="K10" i="57"/>
  <c r="O59" i="57"/>
  <c r="O60" i="57"/>
  <c r="Q92" i="57"/>
  <c r="D102" i="57"/>
  <c r="H102" i="57" s="1"/>
  <c r="D152" i="57"/>
  <c r="H152" i="57" s="1"/>
  <c r="I152" i="57"/>
  <c r="P152" i="57" s="1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J84" i="61"/>
  <c r="C102" i="61"/>
  <c r="H102" i="61" s="1"/>
  <c r="C136" i="61"/>
  <c r="H136" i="61" s="1"/>
  <c r="H127" i="61"/>
  <c r="H128" i="61"/>
  <c r="H130" i="61"/>
  <c r="H132" i="61"/>
  <c r="K198" i="61"/>
  <c r="J210" i="61"/>
  <c r="J246" i="61"/>
  <c r="F246" i="61"/>
  <c r="L266" i="61"/>
  <c r="O266" i="61" s="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Q101" i="61" s="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Q118" i="61" s="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P152" i="61" s="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102" i="64" s="1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K266" i="64" s="1"/>
  <c r="G284" i="64"/>
  <c r="K284" i="64" s="1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171" i="67" s="1"/>
  <c r="M68" i="67"/>
  <c r="G68" i="67"/>
  <c r="O65" i="67"/>
  <c r="M101" i="67"/>
  <c r="Q101" i="67" s="1"/>
  <c r="Q92" i="67"/>
  <c r="F102" i="67"/>
  <c r="Q94" i="67"/>
  <c r="D152" i="67"/>
  <c r="H143" i="67"/>
  <c r="L152" i="67"/>
  <c r="P143" i="67"/>
  <c r="F152" i="67"/>
  <c r="O61" i="67"/>
  <c r="H99" i="67"/>
  <c r="Q118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F118" i="67" s="1"/>
  <c r="E136" i="67"/>
  <c r="I136" i="67"/>
  <c r="H128" i="67"/>
  <c r="H132" i="67"/>
  <c r="C136" i="67"/>
  <c r="H136" i="67" s="1"/>
  <c r="J152" i="67"/>
  <c r="G191" i="67"/>
  <c r="K179" i="67"/>
  <c r="K182" i="67"/>
  <c r="H210" i="67"/>
  <c r="F210" i="67"/>
  <c r="O260" i="67"/>
  <c r="C118" i="70"/>
  <c r="F118" i="70" s="1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L136" i="70" s="1"/>
  <c r="F210" i="70"/>
  <c r="K210" i="70" s="1"/>
  <c r="C152" i="67"/>
  <c r="K190" i="67"/>
  <c r="K202" i="67"/>
  <c r="K208" i="67"/>
  <c r="H228" i="67"/>
  <c r="M238" i="67"/>
  <c r="M242" i="67"/>
  <c r="F246" i="67"/>
  <c r="M246" i="67" s="1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H152" i="70" s="1"/>
  <c r="O266" i="70"/>
  <c r="K282" i="67"/>
  <c r="E68" i="70"/>
  <c r="O65" i="70"/>
  <c r="O66" i="70"/>
  <c r="G84" i="70"/>
  <c r="L101" i="70"/>
  <c r="Q101" i="70" s="1"/>
  <c r="Q110" i="70"/>
  <c r="J118" i="70"/>
  <c r="Q118" i="70" s="1"/>
  <c r="P143" i="70"/>
  <c r="I152" i="70"/>
  <c r="P152" i="70" s="1"/>
  <c r="F191" i="70"/>
  <c r="K191" i="70" s="1"/>
  <c r="F246" i="70"/>
  <c r="M246" i="70" s="1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M171" i="70" s="1"/>
  <c r="K181" i="70"/>
  <c r="K185" i="70"/>
  <c r="K189" i="70"/>
  <c r="K201" i="70"/>
  <c r="K205" i="70"/>
  <c r="K209" i="70"/>
  <c r="I216" i="70"/>
  <c r="I220" i="70"/>
  <c r="I224" i="70"/>
  <c r="F228" i="70"/>
  <c r="I228" i="70" s="1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H136" i="64" l="1"/>
  <c r="M246" i="48"/>
  <c r="S284" i="61"/>
  <c r="P152" i="48"/>
  <c r="M171" i="48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  <c r="E13" i="33" l="1"/>
  <c r="D13" i="33"/>
  <c r="B8" i="33"/>
  <c r="F5" i="33"/>
  <c r="E5" i="33"/>
  <c r="C5" i="33"/>
  <c r="C3" i="33"/>
  <c r="F13" i="33" l="1"/>
  <c r="I52" i="33" l="1"/>
  <c r="N52" i="33"/>
  <c r="M52" i="33"/>
  <c r="L52" i="33"/>
  <c r="K52" i="33"/>
  <c r="J52" i="33"/>
  <c r="H52" i="33"/>
  <c r="F52" i="33"/>
  <c r="E52" i="33"/>
  <c r="D52" i="33"/>
  <c r="C52" i="33"/>
  <c r="B52" i="33"/>
  <c r="J46" i="33"/>
  <c r="I46" i="33"/>
  <c r="H46" i="33"/>
  <c r="F46" i="33"/>
  <c r="E46" i="33"/>
  <c r="D46" i="33"/>
  <c r="C46" i="33"/>
  <c r="B46" i="33"/>
  <c r="J38" i="33"/>
  <c r="P38" i="33"/>
  <c r="O38" i="33"/>
  <c r="N38" i="33"/>
  <c r="M38" i="33"/>
  <c r="L38" i="33"/>
  <c r="K38" i="33"/>
  <c r="D38" i="33"/>
  <c r="C38" i="33"/>
  <c r="B38" i="33"/>
  <c r="G18" i="33"/>
  <c r="M31" i="33"/>
  <c r="J31" i="33"/>
  <c r="N31" i="33"/>
  <c r="L31" i="33"/>
  <c r="K31" i="33"/>
  <c r="E32" i="33"/>
  <c r="F32" i="33"/>
  <c r="D32" i="33"/>
  <c r="C32" i="33"/>
  <c r="B32" i="33"/>
  <c r="G46" i="33" l="1"/>
  <c r="O52" i="33"/>
  <c r="O31" i="33"/>
  <c r="E38" i="33"/>
  <c r="Q38" i="33"/>
  <c r="G32" i="33"/>
  <c r="G52" i="33"/>
  <c r="K46" i="33"/>
  <c r="F25" i="33"/>
  <c r="D25" i="33"/>
  <c r="B25" i="33"/>
  <c r="P282" i="32"/>
  <c r="M276" i="32"/>
  <c r="P279" i="32"/>
  <c r="L272" i="32"/>
  <c r="R272" i="32"/>
  <c r="Q272" i="32"/>
  <c r="P272" i="32"/>
  <c r="O272" i="32"/>
  <c r="N272" i="32"/>
  <c r="M272" i="32"/>
  <c r="P275" i="32"/>
  <c r="O273" i="32"/>
  <c r="N283" i="32"/>
  <c r="M280" i="32"/>
  <c r="Q277" i="32"/>
  <c r="R274" i="32"/>
  <c r="Q279" i="32"/>
  <c r="N280" i="32"/>
  <c r="M278" i="32"/>
  <c r="L277" i="32"/>
  <c r="Q282" i="32"/>
  <c r="L274" i="32"/>
  <c r="M274" i="32"/>
  <c r="N274" i="32"/>
  <c r="O274" i="32"/>
  <c r="P274" i="32"/>
  <c r="Q274" i="32"/>
  <c r="L275" i="32"/>
  <c r="M275" i="32"/>
  <c r="N275" i="32"/>
  <c r="O275" i="32"/>
  <c r="Q275" i="32"/>
  <c r="R275" i="32"/>
  <c r="L276" i="32"/>
  <c r="N276" i="32"/>
  <c r="O276" i="32"/>
  <c r="P276" i="32"/>
  <c r="Q276" i="32"/>
  <c r="R276" i="32"/>
  <c r="M277" i="32"/>
  <c r="N277" i="32"/>
  <c r="O277" i="32"/>
  <c r="P277" i="32"/>
  <c r="R277" i="32"/>
  <c r="L278" i="32"/>
  <c r="N278" i="32"/>
  <c r="O278" i="32"/>
  <c r="P278" i="32"/>
  <c r="Q278" i="32"/>
  <c r="R278" i="32"/>
  <c r="L279" i="32"/>
  <c r="M279" i="32"/>
  <c r="N279" i="32"/>
  <c r="O279" i="32"/>
  <c r="R279" i="32"/>
  <c r="L280" i="32"/>
  <c r="O280" i="32"/>
  <c r="P280" i="32"/>
  <c r="Q280" i="32"/>
  <c r="R280" i="32"/>
  <c r="L281" i="32"/>
  <c r="M281" i="32"/>
  <c r="N281" i="32"/>
  <c r="O281" i="32"/>
  <c r="P281" i="32"/>
  <c r="Q281" i="32"/>
  <c r="R281" i="32"/>
  <c r="L282" i="32"/>
  <c r="M282" i="32"/>
  <c r="N282" i="32"/>
  <c r="O282" i="32"/>
  <c r="R282" i="32"/>
  <c r="L283" i="32"/>
  <c r="M283" i="32"/>
  <c r="O283" i="32"/>
  <c r="P283" i="32"/>
  <c r="Q283" i="32"/>
  <c r="R283" i="32"/>
  <c r="R273" i="32"/>
  <c r="Q273" i="32"/>
  <c r="P273" i="32"/>
  <c r="N273" i="32"/>
  <c r="M273" i="32"/>
  <c r="L273" i="32"/>
  <c r="F277" i="32"/>
  <c r="G280" i="32"/>
  <c r="I283" i="32"/>
  <c r="G278" i="32"/>
  <c r="F282" i="32"/>
  <c r="H281" i="32"/>
  <c r="F274" i="32"/>
  <c r="G274" i="32"/>
  <c r="H274" i="32"/>
  <c r="I274" i="32"/>
  <c r="J274" i="32"/>
  <c r="F275" i="32"/>
  <c r="G275" i="32"/>
  <c r="H275" i="32"/>
  <c r="I275" i="32"/>
  <c r="J275" i="32"/>
  <c r="F276" i="32"/>
  <c r="G276" i="32"/>
  <c r="H276" i="32"/>
  <c r="I276" i="32"/>
  <c r="J276" i="32"/>
  <c r="G277" i="32"/>
  <c r="H277" i="32"/>
  <c r="I277" i="32"/>
  <c r="J277" i="32"/>
  <c r="F278" i="32"/>
  <c r="H278" i="32"/>
  <c r="I278" i="32"/>
  <c r="J278" i="32"/>
  <c r="F279" i="32"/>
  <c r="G279" i="32"/>
  <c r="H279" i="32"/>
  <c r="I279" i="32"/>
  <c r="J279" i="32"/>
  <c r="F280" i="32"/>
  <c r="H280" i="32"/>
  <c r="I280" i="32"/>
  <c r="J280" i="32"/>
  <c r="F281" i="32"/>
  <c r="G281" i="32"/>
  <c r="I281" i="32"/>
  <c r="J281" i="32"/>
  <c r="G282" i="32"/>
  <c r="H282" i="32"/>
  <c r="I282" i="32"/>
  <c r="J282" i="32"/>
  <c r="F283" i="32"/>
  <c r="G283" i="32"/>
  <c r="H283" i="32"/>
  <c r="J283" i="32"/>
  <c r="J273" i="32"/>
  <c r="I273" i="32"/>
  <c r="H273" i="32"/>
  <c r="G273" i="32"/>
  <c r="F273" i="32"/>
  <c r="J272" i="32"/>
  <c r="I272" i="32"/>
  <c r="H272" i="32"/>
  <c r="G272" i="32"/>
  <c r="F272" i="32"/>
  <c r="M262" i="32"/>
  <c r="N261" i="32"/>
  <c r="N256" i="32"/>
  <c r="M261" i="32"/>
  <c r="L258" i="32"/>
  <c r="N263" i="32"/>
  <c r="L256" i="32"/>
  <c r="M256" i="32"/>
  <c r="L257" i="32"/>
  <c r="M257" i="32"/>
  <c r="N257" i="32"/>
  <c r="M258" i="32"/>
  <c r="N258" i="32"/>
  <c r="L259" i="32"/>
  <c r="M259" i="32"/>
  <c r="N259" i="32"/>
  <c r="L260" i="32"/>
  <c r="M260" i="32"/>
  <c r="N260" i="32"/>
  <c r="L261" i="32"/>
  <c r="L262" i="32"/>
  <c r="N262" i="32"/>
  <c r="L263" i="32"/>
  <c r="M263" i="32"/>
  <c r="L264" i="32"/>
  <c r="M264" i="32"/>
  <c r="N264" i="32"/>
  <c r="L265" i="32"/>
  <c r="M265" i="32"/>
  <c r="N265" i="32"/>
  <c r="N255" i="32"/>
  <c r="M255" i="32"/>
  <c r="I127" i="32"/>
  <c r="I143" i="32"/>
  <c r="L255" i="32"/>
  <c r="N254" i="32"/>
  <c r="M254" i="32"/>
  <c r="L254" i="32"/>
  <c r="F262" i="32"/>
  <c r="H259" i="32"/>
  <c r="G261" i="32"/>
  <c r="J265" i="32"/>
  <c r="F256" i="32"/>
  <c r="G256" i="32"/>
  <c r="H256" i="32"/>
  <c r="I256" i="32"/>
  <c r="J256" i="32"/>
  <c r="F257" i="32"/>
  <c r="G257" i="32"/>
  <c r="H257" i="32"/>
  <c r="I257" i="32"/>
  <c r="J257" i="32"/>
  <c r="F258" i="32"/>
  <c r="G258" i="32"/>
  <c r="H258" i="32"/>
  <c r="I258" i="32"/>
  <c r="J258" i="32"/>
  <c r="F259" i="32"/>
  <c r="G259" i="32"/>
  <c r="I259" i="32"/>
  <c r="J259" i="32"/>
  <c r="F260" i="32"/>
  <c r="G260" i="32"/>
  <c r="H260" i="32"/>
  <c r="I260" i="32"/>
  <c r="J260" i="32"/>
  <c r="F261" i="32"/>
  <c r="H261" i="32"/>
  <c r="I261" i="32"/>
  <c r="J261" i="32"/>
  <c r="G262" i="32"/>
  <c r="H262" i="32"/>
  <c r="I262" i="32"/>
  <c r="J262" i="32"/>
  <c r="F263" i="32"/>
  <c r="G263" i="32"/>
  <c r="H263" i="32"/>
  <c r="I263" i="32"/>
  <c r="J263" i="32"/>
  <c r="F264" i="32"/>
  <c r="G264" i="32"/>
  <c r="H264" i="32"/>
  <c r="I264" i="32"/>
  <c r="J264" i="32"/>
  <c r="F265" i="32"/>
  <c r="G265" i="32"/>
  <c r="H265" i="32"/>
  <c r="I265" i="32"/>
  <c r="J255" i="32"/>
  <c r="I255" i="32"/>
  <c r="H255" i="32"/>
  <c r="G255" i="32"/>
  <c r="F255" i="32"/>
  <c r="J254" i="32"/>
  <c r="I254" i="32"/>
  <c r="H254" i="32"/>
  <c r="G254" i="32"/>
  <c r="F254" i="32"/>
  <c r="K241" i="32"/>
  <c r="K243" i="32"/>
  <c r="K244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L243" i="32"/>
  <c r="F244" i="32"/>
  <c r="G244" i="32"/>
  <c r="H244" i="32"/>
  <c r="I244" i="32"/>
  <c r="J244" i="32"/>
  <c r="L244" i="32"/>
  <c r="F245" i="32"/>
  <c r="G245" i="32"/>
  <c r="H245" i="32"/>
  <c r="I245" i="32"/>
  <c r="J245" i="32"/>
  <c r="K245" i="32"/>
  <c r="L245" i="32"/>
  <c r="L235" i="32"/>
  <c r="K235" i="32"/>
  <c r="J235" i="32"/>
  <c r="I235" i="32"/>
  <c r="H235" i="32"/>
  <c r="G235" i="32"/>
  <c r="F235" i="32"/>
  <c r="I234" i="32"/>
  <c r="G234" i="32"/>
  <c r="H234" i="32"/>
  <c r="J234" i="32"/>
  <c r="K234" i="32"/>
  <c r="L234" i="32"/>
  <c r="F234" i="32"/>
  <c r="F227" i="32"/>
  <c r="G220" i="32"/>
  <c r="F218" i="32"/>
  <c r="G218" i="32"/>
  <c r="H218" i="32"/>
  <c r="F219" i="32"/>
  <c r="G219" i="32"/>
  <c r="H219" i="32"/>
  <c r="F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G227" i="32"/>
  <c r="H227" i="32"/>
  <c r="H217" i="32"/>
  <c r="G217" i="32"/>
  <c r="F217" i="32"/>
  <c r="H216" i="32"/>
  <c r="G216" i="32"/>
  <c r="F216" i="32"/>
  <c r="G198" i="32"/>
  <c r="J207" i="32"/>
  <c r="I209" i="32"/>
  <c r="G207" i="32"/>
  <c r="I204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H207" i="32"/>
  <c r="I207" i="32"/>
  <c r="F208" i="32"/>
  <c r="G208" i="32"/>
  <c r="H208" i="32"/>
  <c r="I208" i="32"/>
  <c r="J208" i="32"/>
  <c r="F209" i="32"/>
  <c r="G209" i="32"/>
  <c r="H209" i="32"/>
  <c r="J209" i="32"/>
  <c r="I199" i="32"/>
  <c r="J199" i="32"/>
  <c r="H199" i="32"/>
  <c r="G199" i="32"/>
  <c r="F199" i="32"/>
  <c r="I198" i="32"/>
  <c r="H198" i="32"/>
  <c r="J198" i="32"/>
  <c r="F198" i="32"/>
  <c r="J190" i="32"/>
  <c r="F189" i="32"/>
  <c r="F188" i="32"/>
  <c r="J180" i="32"/>
  <c r="F180" i="32"/>
  <c r="I179" i="32"/>
  <c r="F179" i="32"/>
  <c r="J169" i="32"/>
  <c r="H164" i="32"/>
  <c r="H160" i="32"/>
  <c r="F160" i="32"/>
  <c r="J159" i="32"/>
  <c r="F159" i="32"/>
  <c r="J147" i="32"/>
  <c r="O149" i="32"/>
  <c r="M145" i="32"/>
  <c r="I144" i="32"/>
  <c r="J144" i="32"/>
  <c r="K144" i="32"/>
  <c r="L144" i="32"/>
  <c r="M144" i="32"/>
  <c r="N144" i="32"/>
  <c r="O144" i="32"/>
  <c r="I145" i="32"/>
  <c r="J145" i="32"/>
  <c r="K145" i="32"/>
  <c r="L145" i="32"/>
  <c r="N145" i="32"/>
  <c r="O145" i="32"/>
  <c r="I146" i="32"/>
  <c r="J146" i="32"/>
  <c r="K146" i="32"/>
  <c r="L146" i="32"/>
  <c r="M146" i="32"/>
  <c r="N146" i="32"/>
  <c r="O146" i="32"/>
  <c r="I147" i="32"/>
  <c r="K147" i="32"/>
  <c r="L147" i="32"/>
  <c r="M147" i="32"/>
  <c r="N147" i="32"/>
  <c r="O147" i="32"/>
  <c r="I148" i="32"/>
  <c r="J148" i="32"/>
  <c r="K148" i="32"/>
  <c r="L148" i="32"/>
  <c r="M148" i="32"/>
  <c r="N148" i="32"/>
  <c r="O148" i="32"/>
  <c r="I149" i="32"/>
  <c r="J149" i="32"/>
  <c r="K149" i="32"/>
  <c r="L149" i="32"/>
  <c r="M149" i="32"/>
  <c r="N149" i="32"/>
  <c r="I150" i="32"/>
  <c r="J150" i="32"/>
  <c r="K150" i="32"/>
  <c r="L150" i="32"/>
  <c r="M150" i="32"/>
  <c r="N150" i="32"/>
  <c r="O150" i="32"/>
  <c r="I151" i="32"/>
  <c r="J151" i="32"/>
  <c r="K151" i="32"/>
  <c r="L151" i="32"/>
  <c r="M151" i="32"/>
  <c r="N151" i="32"/>
  <c r="O151" i="32"/>
  <c r="O143" i="32"/>
  <c r="N143" i="32"/>
  <c r="M143" i="32"/>
  <c r="L143" i="32"/>
  <c r="K143" i="32"/>
  <c r="J143" i="32"/>
  <c r="G148" i="32"/>
  <c r="G147" i="32"/>
  <c r="G146" i="32"/>
  <c r="G145" i="32"/>
  <c r="G144" i="32"/>
  <c r="D149" i="32"/>
  <c r="C144" i="32"/>
  <c r="D144" i="32"/>
  <c r="E144" i="32"/>
  <c r="F144" i="32"/>
  <c r="C145" i="32"/>
  <c r="D145" i="32"/>
  <c r="E145" i="32"/>
  <c r="F145" i="32"/>
  <c r="C146" i="32"/>
  <c r="D146" i="32"/>
  <c r="E146" i="32"/>
  <c r="F146" i="32"/>
  <c r="C147" i="32"/>
  <c r="D147" i="32"/>
  <c r="E147" i="32"/>
  <c r="F147" i="32"/>
  <c r="C148" i="32"/>
  <c r="D148" i="32"/>
  <c r="E148" i="32"/>
  <c r="F148" i="32"/>
  <c r="C149" i="32"/>
  <c r="E149" i="32"/>
  <c r="F149" i="32"/>
  <c r="G149" i="32"/>
  <c r="C150" i="32"/>
  <c r="D150" i="32"/>
  <c r="E150" i="32"/>
  <c r="F150" i="32"/>
  <c r="G150" i="32"/>
  <c r="C151" i="32"/>
  <c r="D151" i="32"/>
  <c r="E151" i="32"/>
  <c r="F151" i="32"/>
  <c r="G151" i="32"/>
  <c r="G143" i="32"/>
  <c r="F143" i="32"/>
  <c r="E143" i="32"/>
  <c r="D143" i="32"/>
  <c r="C143" i="32"/>
  <c r="K135" i="32"/>
  <c r="I128" i="32"/>
  <c r="J128" i="32"/>
  <c r="K128" i="32"/>
  <c r="I129" i="32"/>
  <c r="J129" i="32"/>
  <c r="K129" i="32"/>
  <c r="I130" i="32"/>
  <c r="J130" i="32"/>
  <c r="K130" i="32"/>
  <c r="I131" i="32"/>
  <c r="J131" i="32"/>
  <c r="K131" i="32"/>
  <c r="I132" i="32"/>
  <c r="J132" i="32"/>
  <c r="K132" i="32"/>
  <c r="I133" i="32"/>
  <c r="J133" i="32"/>
  <c r="K133" i="32"/>
  <c r="I134" i="32"/>
  <c r="J134" i="32"/>
  <c r="K134" i="32"/>
  <c r="I135" i="32"/>
  <c r="J135" i="32"/>
  <c r="J127" i="32"/>
  <c r="K127" i="32"/>
  <c r="E130" i="32"/>
  <c r="C128" i="32"/>
  <c r="D128" i="32"/>
  <c r="E128" i="32"/>
  <c r="F128" i="32"/>
  <c r="G128" i="32"/>
  <c r="C129" i="32"/>
  <c r="D129" i="32"/>
  <c r="E129" i="32"/>
  <c r="F129" i="32"/>
  <c r="G129" i="32"/>
  <c r="C130" i="32"/>
  <c r="D130" i="32"/>
  <c r="F130" i="32"/>
  <c r="G130" i="32"/>
  <c r="C131" i="32"/>
  <c r="D131" i="32"/>
  <c r="E131" i="32"/>
  <c r="F131" i="32"/>
  <c r="G131" i="32"/>
  <c r="C132" i="32"/>
  <c r="D132" i="32"/>
  <c r="E132" i="32"/>
  <c r="F132" i="32"/>
  <c r="G132" i="32"/>
  <c r="C133" i="32"/>
  <c r="D133" i="32"/>
  <c r="E133" i="32"/>
  <c r="F133" i="32"/>
  <c r="G133" i="32"/>
  <c r="C134" i="32"/>
  <c r="D134" i="32"/>
  <c r="E134" i="32"/>
  <c r="F134" i="32"/>
  <c r="G134" i="32"/>
  <c r="C135" i="32"/>
  <c r="D135" i="32"/>
  <c r="E135" i="32"/>
  <c r="F135" i="32"/>
  <c r="G135" i="32"/>
  <c r="G127" i="32"/>
  <c r="E127" i="32"/>
  <c r="C127" i="32"/>
  <c r="L116" i="32"/>
  <c r="O115" i="32"/>
  <c r="J110" i="32"/>
  <c r="K110" i="32"/>
  <c r="L110" i="32"/>
  <c r="M110" i="32"/>
  <c r="N110" i="32"/>
  <c r="O110" i="32"/>
  <c r="P110" i="32"/>
  <c r="J111" i="32"/>
  <c r="K111" i="32"/>
  <c r="L111" i="32"/>
  <c r="M111" i="32"/>
  <c r="N111" i="32"/>
  <c r="O111" i="32"/>
  <c r="P111" i="32"/>
  <c r="J112" i="32"/>
  <c r="K112" i="32"/>
  <c r="L112" i="32"/>
  <c r="M112" i="32"/>
  <c r="N112" i="32"/>
  <c r="O112" i="32"/>
  <c r="P112" i="32"/>
  <c r="J113" i="32"/>
  <c r="K113" i="32"/>
  <c r="L113" i="32"/>
  <c r="M113" i="32"/>
  <c r="N113" i="32"/>
  <c r="O113" i="32"/>
  <c r="P113" i="32"/>
  <c r="J114" i="32"/>
  <c r="K114" i="32"/>
  <c r="L114" i="32"/>
  <c r="M114" i="32"/>
  <c r="N114" i="32"/>
  <c r="O114" i="32"/>
  <c r="P114" i="32"/>
  <c r="J115" i="32"/>
  <c r="K115" i="32"/>
  <c r="L115" i="32"/>
  <c r="M115" i="32"/>
  <c r="N115" i="32"/>
  <c r="P115" i="32"/>
  <c r="J116" i="32"/>
  <c r="K116" i="32"/>
  <c r="M116" i="32"/>
  <c r="N116" i="32"/>
  <c r="O116" i="32"/>
  <c r="P116" i="32"/>
  <c r="J117" i="32"/>
  <c r="K117" i="32"/>
  <c r="L117" i="32"/>
  <c r="M117" i="32"/>
  <c r="N117" i="32"/>
  <c r="O117" i="32"/>
  <c r="P117" i="32"/>
  <c r="N109" i="32"/>
  <c r="P109" i="32"/>
  <c r="O109" i="32"/>
  <c r="M109" i="32"/>
  <c r="L109" i="32"/>
  <c r="K109" i="32"/>
  <c r="J109" i="32"/>
  <c r="H50" i="32"/>
  <c r="E113" i="32"/>
  <c r="D117" i="32"/>
  <c r="C110" i="32"/>
  <c r="D110" i="32"/>
  <c r="E110" i="32"/>
  <c r="C111" i="32"/>
  <c r="D111" i="32"/>
  <c r="E111" i="32"/>
  <c r="C112" i="32"/>
  <c r="D112" i="32"/>
  <c r="E112" i="32"/>
  <c r="C113" i="32"/>
  <c r="D113" i="32"/>
  <c r="C114" i="32"/>
  <c r="D114" i="32"/>
  <c r="E114" i="32"/>
  <c r="C115" i="32"/>
  <c r="D115" i="32"/>
  <c r="E115" i="32"/>
  <c r="C116" i="32"/>
  <c r="D116" i="32"/>
  <c r="E116" i="32"/>
  <c r="C117" i="32"/>
  <c r="E117" i="32"/>
  <c r="E109" i="32"/>
  <c r="D109" i="32"/>
  <c r="C109" i="32"/>
  <c r="P99" i="32"/>
  <c r="N97" i="32"/>
  <c r="M93" i="32"/>
  <c r="N93" i="32"/>
  <c r="O93" i="32"/>
  <c r="P93" i="32"/>
  <c r="M94" i="32"/>
  <c r="N94" i="32"/>
  <c r="O94" i="32"/>
  <c r="P94" i="32"/>
  <c r="M95" i="32"/>
  <c r="N95" i="32"/>
  <c r="O95" i="32"/>
  <c r="P95" i="32"/>
  <c r="M96" i="32"/>
  <c r="N96" i="32"/>
  <c r="O96" i="32"/>
  <c r="P96" i="32"/>
  <c r="M97" i="32"/>
  <c r="O97" i="32"/>
  <c r="P97" i="32"/>
  <c r="M98" i="32"/>
  <c r="N98" i="32"/>
  <c r="O98" i="32"/>
  <c r="P98" i="32"/>
  <c r="M99" i="32"/>
  <c r="N99" i="32"/>
  <c r="O99" i="32"/>
  <c r="M100" i="32"/>
  <c r="N100" i="32"/>
  <c r="O100" i="32"/>
  <c r="P100" i="32"/>
  <c r="P92" i="32"/>
  <c r="O92" i="32"/>
  <c r="N92" i="32"/>
  <c r="M92" i="32"/>
  <c r="L99" i="32"/>
  <c r="L100" i="32"/>
  <c r="L98" i="32"/>
  <c r="L97" i="32"/>
  <c r="L96" i="32"/>
  <c r="L95" i="32"/>
  <c r="L94" i="32"/>
  <c r="L93" i="32"/>
  <c r="L92" i="32"/>
  <c r="G100" i="32"/>
  <c r="F96" i="32"/>
  <c r="D99" i="32"/>
  <c r="C93" i="32"/>
  <c r="G80" i="32"/>
  <c r="G75" i="32"/>
  <c r="E75" i="32"/>
  <c r="C81" i="32"/>
  <c r="C75" i="32"/>
  <c r="H61" i="32"/>
  <c r="N62" i="32"/>
  <c r="M62" i="32"/>
  <c r="L62" i="32"/>
  <c r="K62" i="32"/>
  <c r="J62" i="32"/>
  <c r="I62" i="32"/>
  <c r="H62" i="32"/>
  <c r="G62" i="32"/>
  <c r="F62" i="32"/>
  <c r="E62" i="32"/>
  <c r="D66" i="32"/>
  <c r="D62" i="32"/>
  <c r="D59" i="32"/>
  <c r="C67" i="32"/>
  <c r="C66" i="32"/>
  <c r="C65" i="32"/>
  <c r="C64" i="32"/>
  <c r="C63" i="32"/>
  <c r="C62" i="32"/>
  <c r="C61" i="32"/>
  <c r="C60" i="32"/>
  <c r="K18" i="32"/>
  <c r="G18" i="32"/>
  <c r="C59" i="32"/>
  <c r="B50" i="32"/>
  <c r="J44" i="32"/>
  <c r="I44" i="32"/>
  <c r="H44" i="32"/>
  <c r="D36" i="32"/>
  <c r="C36" i="32"/>
  <c r="B36" i="32"/>
  <c r="F44" i="32"/>
  <c r="B44" i="32"/>
  <c r="M36" i="32"/>
  <c r="J36" i="32"/>
  <c r="J29" i="32"/>
  <c r="E30" i="32"/>
  <c r="B30" i="32"/>
  <c r="F23" i="32"/>
  <c r="B23" i="32"/>
  <c r="Q18" i="32"/>
  <c r="C16" i="32"/>
  <c r="B16" i="32"/>
  <c r="B10" i="32"/>
  <c r="K4" i="32"/>
  <c r="E18" i="33"/>
  <c r="D18" i="33"/>
  <c r="C18" i="33"/>
  <c r="B18" i="33"/>
  <c r="B16" i="33"/>
  <c r="D152" i="32" l="1"/>
  <c r="O261" i="32"/>
  <c r="J284" i="32"/>
  <c r="D16" i="32"/>
  <c r="O62" i="32"/>
  <c r="J75" i="32"/>
  <c r="Q95" i="32"/>
  <c r="L118" i="32"/>
  <c r="E152" i="32"/>
  <c r="K152" i="32"/>
  <c r="O152" i="32"/>
  <c r="H210" i="32"/>
  <c r="I246" i="32"/>
  <c r="H266" i="32"/>
  <c r="N266" i="32"/>
  <c r="Q94" i="32"/>
  <c r="Q98" i="32"/>
  <c r="N101" i="32"/>
  <c r="K118" i="32"/>
  <c r="P118" i="32"/>
  <c r="G136" i="32"/>
  <c r="N152" i="32"/>
  <c r="L246" i="32"/>
  <c r="G266" i="32"/>
  <c r="Q96" i="32"/>
  <c r="M118" i="32"/>
  <c r="C136" i="32"/>
  <c r="F152" i="32"/>
  <c r="L152" i="32"/>
  <c r="I220" i="32"/>
  <c r="J246" i="32"/>
  <c r="I266" i="32"/>
  <c r="O255" i="32"/>
  <c r="O263" i="32"/>
  <c r="O256" i="32"/>
  <c r="Q93" i="32"/>
  <c r="Q97" i="32"/>
  <c r="M101" i="32"/>
  <c r="J118" i="32"/>
  <c r="O118" i="32"/>
  <c r="C152" i="32"/>
  <c r="G152" i="32"/>
  <c r="M152" i="32"/>
  <c r="F210" i="32"/>
  <c r="K199" i="32"/>
  <c r="I216" i="32"/>
  <c r="I224" i="32"/>
  <c r="F246" i="32"/>
  <c r="H246" i="32"/>
  <c r="K254" i="32"/>
  <c r="J266" i="32"/>
  <c r="L266" i="32"/>
  <c r="H284" i="32"/>
  <c r="L134" i="32"/>
  <c r="L135" i="32"/>
  <c r="L131" i="32"/>
  <c r="K200" i="32"/>
  <c r="G228" i="32"/>
  <c r="I225" i="32"/>
  <c r="I221" i="32"/>
  <c r="I218" i="32"/>
  <c r="G246" i="32"/>
  <c r="K255" i="32"/>
  <c r="O264" i="32"/>
  <c r="O260" i="32"/>
  <c r="I25" i="33"/>
  <c r="Q100" i="32"/>
  <c r="O101" i="32"/>
  <c r="N118" i="32"/>
  <c r="Q112" i="32"/>
  <c r="H135" i="32"/>
  <c r="H131" i="32"/>
  <c r="K136" i="32"/>
  <c r="L132" i="32"/>
  <c r="L130" i="32"/>
  <c r="L129" i="32"/>
  <c r="L128" i="32"/>
  <c r="H150" i="32"/>
  <c r="H149" i="32"/>
  <c r="H148" i="32"/>
  <c r="H147" i="32"/>
  <c r="H146" i="32"/>
  <c r="H145" i="32"/>
  <c r="H144" i="32"/>
  <c r="P149" i="32"/>
  <c r="P146" i="32"/>
  <c r="K205" i="32"/>
  <c r="H228" i="32"/>
  <c r="I226" i="32"/>
  <c r="I222" i="32"/>
  <c r="I219" i="32"/>
  <c r="M244" i="32"/>
  <c r="M238" i="32"/>
  <c r="K264" i="32"/>
  <c r="K257" i="32"/>
  <c r="O265" i="32"/>
  <c r="K272" i="32"/>
  <c r="K275" i="32"/>
  <c r="K274" i="32"/>
  <c r="S273" i="32"/>
  <c r="S282" i="32"/>
  <c r="S280" i="32"/>
  <c r="S275" i="32"/>
  <c r="S277" i="32"/>
  <c r="O284" i="32"/>
  <c r="L284" i="32"/>
  <c r="L101" i="32"/>
  <c r="Q99" i="32"/>
  <c r="P101" i="32"/>
  <c r="Q113" i="32"/>
  <c r="H134" i="32"/>
  <c r="H129" i="32"/>
  <c r="J136" i="32"/>
  <c r="L133" i="32"/>
  <c r="P144" i="32"/>
  <c r="K203" i="32"/>
  <c r="I217" i="32"/>
  <c r="I223" i="32"/>
  <c r="M235" i="32"/>
  <c r="M242" i="32"/>
  <c r="M239" i="32"/>
  <c r="K263" i="32"/>
  <c r="K262" i="32"/>
  <c r="K261" i="32"/>
  <c r="K256" i="32"/>
  <c r="O259" i="32"/>
  <c r="O257" i="32"/>
  <c r="K273" i="32"/>
  <c r="K281" i="32"/>
  <c r="S279" i="32"/>
  <c r="P284" i="32"/>
  <c r="K44" i="32"/>
  <c r="Q114" i="32"/>
  <c r="Q110" i="32"/>
  <c r="H133" i="32"/>
  <c r="H128" i="32"/>
  <c r="P150" i="32"/>
  <c r="P145" i="32"/>
  <c r="K202" i="32"/>
  <c r="M245" i="32"/>
  <c r="M243" i="32"/>
  <c r="M240" i="32"/>
  <c r="M236" i="32"/>
  <c r="K260" i="32"/>
  <c r="K259" i="32"/>
  <c r="K279" i="32"/>
  <c r="K278" i="32"/>
  <c r="S276" i="32"/>
  <c r="S274" i="32"/>
  <c r="M284" i="32"/>
  <c r="Q284" i="32"/>
  <c r="Q117" i="32"/>
  <c r="Q115" i="32"/>
  <c r="Q111" i="32"/>
  <c r="H132" i="32"/>
  <c r="H151" i="32"/>
  <c r="P151" i="32"/>
  <c r="P148" i="32"/>
  <c r="K208" i="32"/>
  <c r="K206" i="32"/>
  <c r="K201" i="32"/>
  <c r="M237" i="32"/>
  <c r="K265" i="32"/>
  <c r="K258" i="32"/>
  <c r="O258" i="32"/>
  <c r="K276" i="32"/>
  <c r="K282" i="32"/>
  <c r="S283" i="32"/>
  <c r="S281" i="32"/>
  <c r="S278" i="32"/>
  <c r="N284" i="32"/>
  <c r="R284" i="32"/>
  <c r="Q101" i="32"/>
  <c r="C68" i="32"/>
  <c r="Q92" i="32"/>
  <c r="Q116" i="32"/>
  <c r="I227" i="32"/>
  <c r="M234" i="32"/>
  <c r="F266" i="32"/>
  <c r="K266" i="32" s="1"/>
  <c r="I152" i="32"/>
  <c r="G284" i="32"/>
  <c r="Q109" i="32"/>
  <c r="J152" i="32"/>
  <c r="K209" i="32"/>
  <c r="K246" i="32"/>
  <c r="M246" i="32" s="1"/>
  <c r="L127" i="32"/>
  <c r="O254" i="32"/>
  <c r="K277" i="32"/>
  <c r="E136" i="32"/>
  <c r="H143" i="32"/>
  <c r="J210" i="32"/>
  <c r="M266" i="32"/>
  <c r="S272" i="32"/>
  <c r="K198" i="32"/>
  <c r="I284" i="32"/>
  <c r="F284" i="32"/>
  <c r="K280" i="32"/>
  <c r="K283" i="32"/>
  <c r="O262" i="32"/>
  <c r="I136" i="32"/>
  <c r="L136" i="32" s="1"/>
  <c r="P143" i="32"/>
  <c r="M241" i="32"/>
  <c r="F228" i="32"/>
  <c r="K207" i="32"/>
  <c r="I210" i="32"/>
  <c r="G210" i="32"/>
  <c r="K204" i="32"/>
  <c r="P147" i="32"/>
  <c r="H152" i="32"/>
  <c r="H130" i="32"/>
  <c r="Q118" i="32"/>
  <c r="E36" i="32"/>
  <c r="S284" i="32" l="1"/>
  <c r="O266" i="32"/>
  <c r="P152" i="32"/>
  <c r="K284" i="32"/>
  <c r="K210" i="32"/>
  <c r="I228" i="32" l="1"/>
  <c r="G179" i="32"/>
  <c r="H179" i="32"/>
  <c r="G180" i="32"/>
  <c r="H180" i="32"/>
  <c r="I180" i="32"/>
  <c r="F181" i="32"/>
  <c r="G181" i="32"/>
  <c r="H181" i="32"/>
  <c r="I181" i="32"/>
  <c r="F182" i="32"/>
  <c r="G182" i="32"/>
  <c r="H182" i="32"/>
  <c r="I182" i="32"/>
  <c r="F183" i="32"/>
  <c r="G183" i="32"/>
  <c r="H183" i="32"/>
  <c r="I183" i="32"/>
  <c r="F184" i="32"/>
  <c r="G184" i="32"/>
  <c r="H184" i="32"/>
  <c r="I184" i="32"/>
  <c r="F185" i="32"/>
  <c r="G185" i="32"/>
  <c r="H185" i="32"/>
  <c r="I185" i="32"/>
  <c r="K180" i="32" l="1"/>
  <c r="H190" i="32"/>
  <c r="F190" i="32"/>
  <c r="J189" i="32"/>
  <c r="H189" i="32"/>
  <c r="J188" i="32"/>
  <c r="H188" i="32"/>
  <c r="J187" i="32"/>
  <c r="H187" i="32"/>
  <c r="F187" i="32"/>
  <c r="J186" i="32"/>
  <c r="H186" i="32"/>
  <c r="F186" i="32"/>
  <c r="J179" i="32"/>
  <c r="J170" i="32"/>
  <c r="H170" i="32"/>
  <c r="F170" i="32"/>
  <c r="H169" i="32"/>
  <c r="F169" i="32"/>
  <c r="J168" i="32"/>
  <c r="H168" i="32"/>
  <c r="F168" i="32"/>
  <c r="J167" i="32"/>
  <c r="H167" i="32"/>
  <c r="F167" i="32"/>
  <c r="J166" i="32"/>
  <c r="H166" i="32"/>
  <c r="F166" i="32"/>
  <c r="J165" i="32"/>
  <c r="H165" i="32"/>
  <c r="F165" i="32"/>
  <c r="J164" i="32"/>
  <c r="F164" i="32"/>
  <c r="J163" i="32"/>
  <c r="H163" i="32"/>
  <c r="F163" i="32"/>
  <c r="J162" i="32"/>
  <c r="H162" i="32"/>
  <c r="F162" i="32"/>
  <c r="J161" i="32"/>
  <c r="H161" i="32"/>
  <c r="F161" i="32"/>
  <c r="J160" i="32"/>
  <c r="H159" i="32"/>
  <c r="F127" i="32"/>
  <c r="F136" i="32" s="1"/>
  <c r="D127" i="32"/>
  <c r="G101" i="32"/>
  <c r="F101" i="32"/>
  <c r="E101" i="32"/>
  <c r="D101" i="32"/>
  <c r="C101" i="32"/>
  <c r="F100" i="32"/>
  <c r="E100" i="32"/>
  <c r="D100" i="32"/>
  <c r="C100" i="32"/>
  <c r="G99" i="32"/>
  <c r="F99" i="32"/>
  <c r="E99" i="32"/>
  <c r="C99" i="32"/>
  <c r="G98" i="32"/>
  <c r="F98" i="32"/>
  <c r="E98" i="32"/>
  <c r="D98" i="32"/>
  <c r="C98" i="32"/>
  <c r="G97" i="32"/>
  <c r="F97" i="32"/>
  <c r="E97" i="32"/>
  <c r="D97" i="32"/>
  <c r="C97" i="32"/>
  <c r="G96" i="32"/>
  <c r="E96" i="32"/>
  <c r="D96" i="32"/>
  <c r="C96" i="32"/>
  <c r="G95" i="32"/>
  <c r="F95" i="32"/>
  <c r="E95" i="32"/>
  <c r="D95" i="32"/>
  <c r="C95" i="32"/>
  <c r="G94" i="32"/>
  <c r="F94" i="32"/>
  <c r="E94" i="32"/>
  <c r="D94" i="32"/>
  <c r="C94" i="32"/>
  <c r="G93" i="32"/>
  <c r="F93" i="32"/>
  <c r="E93" i="32"/>
  <c r="D93" i="32"/>
  <c r="G83" i="32"/>
  <c r="E83" i="32"/>
  <c r="C83" i="32"/>
  <c r="G82" i="32"/>
  <c r="E82" i="32"/>
  <c r="C82" i="32"/>
  <c r="G81" i="32"/>
  <c r="E81" i="32"/>
  <c r="E80" i="32"/>
  <c r="C80" i="32"/>
  <c r="G79" i="32"/>
  <c r="E79" i="32"/>
  <c r="C79" i="32"/>
  <c r="G78" i="32"/>
  <c r="E78" i="32"/>
  <c r="C78" i="32"/>
  <c r="G77" i="32"/>
  <c r="E77" i="32"/>
  <c r="C77" i="32"/>
  <c r="G76" i="32"/>
  <c r="E76" i="32"/>
  <c r="C76" i="32"/>
  <c r="N67" i="32"/>
  <c r="M67" i="32"/>
  <c r="L67" i="32"/>
  <c r="K67" i="32"/>
  <c r="J67" i="32"/>
  <c r="I67" i="32"/>
  <c r="H67" i="32"/>
  <c r="G67" i="32"/>
  <c r="F67" i="32"/>
  <c r="E67" i="32"/>
  <c r="D67" i="32"/>
  <c r="N66" i="32"/>
  <c r="M66" i="32"/>
  <c r="L66" i="32"/>
  <c r="K66" i="32"/>
  <c r="J66" i="32"/>
  <c r="I66" i="32"/>
  <c r="H66" i="32"/>
  <c r="G66" i="32"/>
  <c r="F66" i="32"/>
  <c r="E66" i="32"/>
  <c r="N65" i="32"/>
  <c r="M65" i="32"/>
  <c r="L65" i="32"/>
  <c r="K65" i="32"/>
  <c r="J65" i="32"/>
  <c r="I65" i="32"/>
  <c r="H65" i="32"/>
  <c r="G65" i="32"/>
  <c r="F65" i="32"/>
  <c r="E65" i="32"/>
  <c r="D65" i="32"/>
  <c r="N64" i="32"/>
  <c r="M64" i="32"/>
  <c r="L64" i="32"/>
  <c r="K64" i="32"/>
  <c r="J64" i="32"/>
  <c r="I64" i="32"/>
  <c r="H64" i="32"/>
  <c r="G64" i="32"/>
  <c r="F64" i="32"/>
  <c r="E64" i="32"/>
  <c r="D64" i="32"/>
  <c r="N63" i="32"/>
  <c r="M63" i="32"/>
  <c r="L63" i="32"/>
  <c r="K63" i="32"/>
  <c r="J63" i="32"/>
  <c r="I63" i="32"/>
  <c r="H63" i="32"/>
  <c r="G63" i="32"/>
  <c r="F63" i="32"/>
  <c r="E63" i="32"/>
  <c r="D63" i="32"/>
  <c r="N61" i="32"/>
  <c r="M61" i="32"/>
  <c r="L61" i="32"/>
  <c r="K61" i="32"/>
  <c r="J61" i="32"/>
  <c r="I61" i="32"/>
  <c r="G61" i="32"/>
  <c r="F61" i="32"/>
  <c r="E61" i="32"/>
  <c r="D61" i="32"/>
  <c r="N60" i="32"/>
  <c r="M60" i="32"/>
  <c r="L60" i="32"/>
  <c r="K60" i="32"/>
  <c r="J60" i="32"/>
  <c r="I60" i="32"/>
  <c r="H60" i="32"/>
  <c r="G60" i="32"/>
  <c r="F60" i="32"/>
  <c r="E60" i="32"/>
  <c r="D60" i="32"/>
  <c r="N59" i="32"/>
  <c r="M59" i="32"/>
  <c r="L59" i="32"/>
  <c r="K59" i="32"/>
  <c r="J59" i="32"/>
  <c r="I59" i="32"/>
  <c r="H59" i="32"/>
  <c r="G59" i="32"/>
  <c r="F59" i="32"/>
  <c r="E59" i="32"/>
  <c r="N50" i="32"/>
  <c r="M50" i="32"/>
  <c r="L50" i="32"/>
  <c r="K50" i="32"/>
  <c r="J50" i="32"/>
  <c r="I50" i="32"/>
  <c r="F50" i="32"/>
  <c r="E50" i="32"/>
  <c r="D50" i="32"/>
  <c r="C50" i="32"/>
  <c r="E44" i="32"/>
  <c r="D44" i="32"/>
  <c r="C44" i="32"/>
  <c r="P36" i="32"/>
  <c r="O36" i="32"/>
  <c r="N36" i="32"/>
  <c r="L36" i="32"/>
  <c r="K36" i="32"/>
  <c r="N29" i="32"/>
  <c r="M29" i="32"/>
  <c r="L29" i="32"/>
  <c r="K29" i="32"/>
  <c r="F30" i="32"/>
  <c r="D30" i="32"/>
  <c r="C30" i="32"/>
  <c r="D23" i="32"/>
  <c r="I23" i="32" s="1"/>
  <c r="P18" i="32"/>
  <c r="O18" i="32"/>
  <c r="N18" i="32"/>
  <c r="M18" i="32"/>
  <c r="L18" i="32"/>
  <c r="J18" i="32"/>
  <c r="I18" i="32"/>
  <c r="H18" i="32"/>
  <c r="J10" i="32"/>
  <c r="I10" i="32"/>
  <c r="H10" i="32"/>
  <c r="G10" i="32"/>
  <c r="F10" i="32"/>
  <c r="E10" i="32"/>
  <c r="D10" i="32"/>
  <c r="C10" i="32"/>
  <c r="E4" i="32"/>
  <c r="D4" i="32"/>
  <c r="C4" i="32"/>
  <c r="B4" i="32"/>
  <c r="B2" i="32"/>
  <c r="H191" i="32" l="1"/>
  <c r="G30" i="32"/>
  <c r="G44" i="32"/>
  <c r="O63" i="32"/>
  <c r="G84" i="32"/>
  <c r="J78" i="32"/>
  <c r="M169" i="32"/>
  <c r="M164" i="32"/>
  <c r="J81" i="32"/>
  <c r="H99" i="32"/>
  <c r="H100" i="32"/>
  <c r="H101" i="32"/>
  <c r="M162" i="32"/>
  <c r="M165" i="32"/>
  <c r="J80" i="32"/>
  <c r="D102" i="32"/>
  <c r="H93" i="32"/>
  <c r="H94" i="32"/>
  <c r="C102" i="32"/>
  <c r="M160" i="32"/>
  <c r="J171" i="32"/>
  <c r="O59" i="32"/>
  <c r="O66" i="32"/>
  <c r="J77" i="32"/>
  <c r="J83" i="32"/>
  <c r="E102" i="32"/>
  <c r="H95" i="32"/>
  <c r="D136" i="32"/>
  <c r="H136" i="32" s="1"/>
  <c r="H127" i="32"/>
  <c r="F171" i="32"/>
  <c r="M161" i="32"/>
  <c r="M168" i="32"/>
  <c r="N68" i="32"/>
  <c r="O61" i="32"/>
  <c r="O65" i="32"/>
  <c r="J76" i="32"/>
  <c r="C84" i="32"/>
  <c r="J82" i="32"/>
  <c r="F102" i="32"/>
  <c r="H96" i="32"/>
  <c r="H97" i="32"/>
  <c r="M167" i="32"/>
  <c r="M170" i="32"/>
  <c r="K179" i="32"/>
  <c r="F191" i="32"/>
  <c r="R18" i="32"/>
  <c r="O29" i="32"/>
  <c r="Q36" i="32"/>
  <c r="G50" i="32"/>
  <c r="O50" i="32"/>
  <c r="O60" i="32"/>
  <c r="O64" i="32"/>
  <c r="O67" i="32"/>
  <c r="E84" i="32"/>
  <c r="J79" i="32"/>
  <c r="G102" i="32"/>
  <c r="H98" i="32"/>
  <c r="H171" i="32"/>
  <c r="M159" i="32"/>
  <c r="M163" i="32"/>
  <c r="M166" i="32"/>
  <c r="M68" i="32"/>
  <c r="F68" i="32"/>
  <c r="I68" i="32"/>
  <c r="J68" i="32"/>
  <c r="F111" i="32"/>
  <c r="F115" i="32"/>
  <c r="K68" i="32"/>
  <c r="D68" i="32"/>
  <c r="G68" i="32"/>
  <c r="H68" i="32"/>
  <c r="E118" i="32"/>
  <c r="C118" i="32"/>
  <c r="L68" i="32"/>
  <c r="K10" i="32"/>
  <c r="E68" i="32"/>
  <c r="D118" i="32"/>
  <c r="F112" i="32"/>
  <c r="F116" i="32"/>
  <c r="F110" i="32"/>
  <c r="F114" i="32"/>
  <c r="F113" i="32"/>
  <c r="F117" i="32"/>
  <c r="F109" i="32"/>
  <c r="O68" i="32" l="1"/>
  <c r="H102" i="32"/>
  <c r="M171" i="32"/>
  <c r="J84" i="32"/>
  <c r="J185" i="32"/>
  <c r="K185" i="32" s="1"/>
  <c r="J181" i="32"/>
  <c r="J184" i="32"/>
  <c r="K184" i="32" s="1"/>
  <c r="J183" i="32"/>
  <c r="K183" i="32" s="1"/>
  <c r="J182" i="32"/>
  <c r="K182" i="32" s="1"/>
  <c r="F118" i="32"/>
  <c r="K181" i="32" l="1"/>
  <c r="J191" i="32"/>
  <c r="I188" i="32" l="1"/>
  <c r="I189" i="32"/>
  <c r="I190" i="32"/>
  <c r="I186" i="32"/>
  <c r="I187" i="32"/>
  <c r="G186" i="32"/>
  <c r="G188" i="32"/>
  <c r="G187" i="32"/>
  <c r="G189" i="32"/>
  <c r="K189" i="32" s="1"/>
  <c r="G190" i="32"/>
  <c r="K190" i="32" l="1"/>
  <c r="K188" i="32"/>
  <c r="K187" i="32"/>
  <c r="G191" i="32"/>
  <c r="K186" i="32"/>
  <c r="I191" i="32"/>
  <c r="K191" i="32" l="1"/>
</calcChain>
</file>

<file path=xl/sharedStrings.xml><?xml version="1.0" encoding="utf-8"?>
<sst xmlns="http://schemas.openxmlformats.org/spreadsheetml/2006/main" count="20296" uniqueCount="238">
  <si>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</si>
  <si>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</si>
  <si>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</si>
  <si>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</si>
  <si>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</si>
  <si>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</si>
  <si>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</si>
  <si>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</si>
  <si>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</si>
  <si>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</si>
  <si>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</si>
  <si>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</si>
  <si>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</si>
  <si>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</si>
  <si>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</si>
  <si>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</si>
  <si>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</si>
  <si>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</si>
  <si>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</si>
  <si>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</si>
  <si>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</si>
  <si>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</si>
  <si>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</si>
  <si>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</si>
  <si>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</si>
  <si>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</si>
  <si>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</si>
  <si>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</si>
  <si>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</si>
  <si>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</si>
  <si>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</si>
  <si>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</si>
  <si>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</si>
  <si>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</si>
  <si>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</si>
  <si>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</si>
  <si>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</si>
  <si>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</si>
  <si>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</si>
  <si>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</si>
  <si>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</si>
  <si>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</si>
  <si>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</si>
  <si>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</si>
  <si>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</si>
  <si>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</si>
  <si>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</si>
  <si>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</si>
  <si>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</si>
  <si>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</si>
  <si>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</si>
  <si>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</si>
  <si>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</si>
  <si>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</si>
  <si>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</si>
  <si>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</si>
  <si>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</si>
  <si>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</si>
  <si>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</si>
  <si>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</si>
  <si>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</si>
  <si>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</si>
  <si>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</si>
  <si>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</si>
  <si>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</si>
  <si>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</si>
  <si>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</si>
  <si>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</si>
  <si>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</si>
  <si>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</si>
  <si>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</si>
  <si>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</si>
  <si>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</si>
  <si>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</si>
  <si>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</si>
  <si>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</si>
  <si>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</si>
  <si>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</si>
  <si>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</si>
  <si>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</si>
  <si>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</si>
  <si>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</si>
  <si>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</si>
  <si>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</si>
  <si>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</si>
  <si>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</si>
  <si>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</si>
  <si>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</si>
  <si>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</si>
  <si>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</si>
  <si>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</si>
  <si>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</si>
  <si>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</si>
  <si>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</si>
  <si>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</si>
  <si>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</si>
  <si>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</si>
  <si>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</si>
  <si>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</si>
  <si>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</si>
  <si>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</si>
  <si>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</si>
  <si>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</si>
  <si>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</si>
  <si>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</si>
  <si>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</si>
  <si>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</si>
  <si>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</si>
  <si>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</si>
  <si>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</si>
  <si>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</si>
  <si>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</si>
  <si>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</si>
  <si>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</si>
  <si>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</si>
  <si>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</si>
  <si>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</si>
  <si>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</si>
  <si>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</si>
  <si>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</si>
  <si>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</si>
  <si>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</si>
  <si>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</si>
  <si>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</si>
  <si>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</si>
  <si>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</si>
  <si>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</si>
  <si>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</si>
  <si>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</si>
  <si>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</si>
  <si>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</si>
  <si>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</si>
  <si>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</si>
  <si>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</si>
  <si>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</si>
  <si>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</si>
  <si>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</si>
  <si>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</si>
  <si>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</si>
  <si>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</si>
  <si>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</si>
  <si>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</si>
  <si>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</si>
  <si>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</si>
  <si>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</si>
  <si>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</si>
  <si>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</si>
  <si>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</si>
  <si>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</si>
  <si>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</si>
  <si>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</si>
  <si>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</si>
  <si>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</si>
  <si>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</si>
  <si>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</si>
  <si>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</si>
  <si>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</si>
  <si>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</si>
  <si>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</si>
  <si>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</si>
  <si>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</si>
  <si>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</si>
  <si>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</si>
  <si>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</si>
  <si>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</si>
  <si>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</si>
  <si>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</si>
  <si>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</si>
  <si>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</si>
  <si>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</si>
  <si>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</si>
  <si>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</si>
  <si>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</si>
  <si>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</si>
  <si>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</si>
  <si>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</si>
  <si>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</si>
  <si>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</si>
  <si>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</si>
  <si>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</si>
  <si>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</si>
  <si>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</si>
  <si>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</si>
  <si>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</si>
  <si>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</si>
  <si>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</si>
  <si>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</si>
  <si>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</si>
  <si>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</si>
  <si>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</si>
  <si>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</si>
  <si>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</si>
  <si>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</si>
  <si>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</si>
  <si>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</si>
  <si>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</si>
  <si>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</si>
  <si>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</si>
  <si>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</si>
  <si>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</si>
  <si>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</si>
  <si>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</si>
  <si>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</si>
  <si>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</si>
  <si>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</si>
  <si>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</si>
  <si>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</si>
  <si>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</si>
  <si>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</si>
  <si>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</si>
  <si>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</si>
  <si>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</si>
  <si>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</si>
  <si>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</si>
  <si>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</si>
  <si>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</si>
  <si>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</si>
  <si>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</si>
  <si>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</si>
  <si>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</si>
  <si>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</si>
  <si>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</si>
  <si>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</si>
  <si>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</si>
  <si>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</si>
  <si>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</si>
  <si>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</si>
  <si>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</si>
  <si>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</si>
  <si>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</si>
  <si>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</si>
  <si>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</si>
  <si>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</si>
  <si>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令和2年</t>
    <rPh sb="0" eb="2">
      <t>レイワ</t>
    </rPh>
    <rPh sb="3" eb="4">
      <t>ネン</t>
    </rPh>
    <phoneticPr fontId="1"/>
  </si>
  <si>
    <t>カード類補記対応業務関係</t>
    <phoneticPr fontId="1"/>
  </si>
  <si>
    <t>北区</t>
    <rPh sb="0" eb="1">
      <t>キタ</t>
    </rPh>
    <rPh sb="1" eb="2">
      <t>ク</t>
    </rPh>
    <phoneticPr fontId="1"/>
  </si>
  <si>
    <t>月</t>
    <rPh sb="0" eb="1">
      <t>ゲツ</t>
    </rPh>
    <phoneticPr fontId="1"/>
  </si>
  <si>
    <t>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</si>
</sst>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0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3" fillId="0" borderId="22" xfId="1" applyNumberFormat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2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" name="角丸四角形 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6" name="角丸四角形 5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7" name="角丸四角形 6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8" name="下矢印 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0" name="角丸四角形 9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11" name="角丸四角形 10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3" name="角丸四角形 12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6" name="角丸四角形 15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1678780</xdr:colOff>
      <xdr:row>0</xdr:row>
      <xdr:rowOff>0</xdr:rowOff>
    </xdr:from>
    <xdr:to>
      <xdr:col>13</xdr:col>
      <xdr:colOff>404811</xdr:colOff>
      <xdr:row>10</xdr:row>
      <xdr:rowOff>1345406</xdr:rowOff>
    </xdr:to>
    <xdr:sp macro="" textlink="">
      <xdr:nvSpPr>
        <xdr:cNvPr id="17" name="角丸四角形 16"/>
        <xdr:cNvSpPr/>
      </xdr:nvSpPr>
      <xdr:spPr>
        <a:xfrm>
          <a:off x="9422605" y="0"/>
          <a:ext cx="5545931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32&#31379;&#21475;&#26989;&#21209;&#22996;&#35351;/&#65330;&#65298;&#24180;&#24230;&#30330;&#27880;&#38306;&#20418;/&#21306;&#12363;&#12425;&#22238;&#31572;/01&#21271;&#21306;/&#12304;&#21271;&#21306;&#12305;&#36039;&#26009;&#30058;&#21495;01_&#31309;&#31639;&#27161;&#28310;&#12501;&#12457;&#12540;&#12510;&#12483;&#12488;_R02-12&#26376;&#65288;36&#26376;&#65289;_&#21271;&#12539;&#26093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入力不可】1.26-3.27合計用"/>
      <sheetName val="集計表（0126）"/>
      <sheetName val="集計表（0127）"/>
      <sheetName val="集計表（0128）"/>
      <sheetName val="集計表（0129）"/>
      <sheetName val="集計表（0130）"/>
      <sheetName val="集計表（0131）"/>
      <sheetName val="集計表（0322）"/>
      <sheetName val="集計表（0323）"/>
      <sheetName val="集計表（0324）"/>
      <sheetName val="集計表（0325）"/>
      <sheetName val="集計表（0326）"/>
      <sheetName val="集計表（0327）"/>
      <sheetName val="集計表(全日数分)"/>
      <sheetName val="証明書時間（H30）"/>
      <sheetName val="証明書時間（H31）"/>
      <sheetName val="補記時間"/>
      <sheetName val="補記対象"/>
      <sheetName val="カード交付（時間）"/>
      <sheetName val="積算（全体）"/>
      <sheetName val="積算（フロマネ）"/>
      <sheetName val="積算（窓口案内）"/>
      <sheetName val="積算（カード補記）"/>
      <sheetName val="積算（個人番号カード関連窓口業務））"/>
      <sheetName val="換算手順"/>
      <sheetName val="光熱水費"/>
      <sheetName val="BD_業務量"/>
      <sheetName val="補正率_発注不調リスク対応"/>
      <sheetName val="補正加算後の合計積算額の算出"/>
      <sheetName val="支払（全体）"/>
      <sheetName val="支払（フロマネ）"/>
      <sheetName val="支払（窓口案内）"/>
      <sheetName val="支払（カード補記）"/>
      <sheetName val="支払（個人番号カード関連窓口業務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21" activePane="bottomLeft" state="frozen"/>
      <selection activeCell="L2" sqref="L2"/>
      <selection pane="bottomLeft" sqref="A1:XFD1048576"/>
    </sheetView>
  </sheetViews>
  <sheetFormatPr defaultRowHeight="13.5" x14ac:dyDescent="0.15"/>
  <cols>
    <col min="1" max="3" width="10.625" customWidth="1"/>
    <col min="4" max="6" width="10.625" style="166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32</v>
      </c>
    </row>
    <row r="2" spans="1:27" ht="20.100000000000001" customHeight="1" x14ac:dyDescent="0.15">
      <c r="A2" t="s">
        <v>10</v>
      </c>
      <c r="B2" s="78" t="s">
        <v>235</v>
      </c>
      <c r="C2" s="166"/>
    </row>
    <row r="3" spans="1:27" ht="20.100000000000001" customHeight="1" x14ac:dyDescent="0.15">
      <c r="A3" t="s">
        <v>11</v>
      </c>
      <c r="B3" s="172" t="s">
        <v>3</v>
      </c>
      <c r="C3" s="172" t="s">
        <v>4</v>
      </c>
      <c r="D3" s="172" t="s">
        <v>5</v>
      </c>
      <c r="E3" s="172" t="s">
        <v>8</v>
      </c>
    </row>
    <row r="4" spans="1:27" ht="20.100000000000001" customHeight="1" x14ac:dyDescent="0.15">
      <c r="B4" s="172" t="s">
        <v>233</v>
      </c>
      <c r="C4" s="172">
        <v>1</v>
      </c>
      <c r="D4" s="172">
        <v>27</v>
      </c>
      <c r="E4" s="172" t="s">
        <v>236</v>
      </c>
    </row>
    <row r="5" spans="1:27" ht="15.95" customHeight="1" x14ac:dyDescent="0.15"/>
    <row r="6" spans="1:27" s="25" customFormat="1" ht="15.95" customHeight="1" x14ac:dyDescent="0.15">
      <c r="A6" s="174" t="s">
        <v>237</v>
      </c>
      <c r="B6" s="174" t="s">
        <v>37</v>
      </c>
      <c r="C6" s="177" t="s">
        <v>0</v>
      </c>
      <c r="D6" s="177" t="s">
        <v>1</v>
      </c>
      <c r="E6" s="177" t="s">
        <v>2</v>
      </c>
      <c r="F6" s="174" t="s">
        <v>8</v>
      </c>
      <c r="G6" s="174" t="s">
        <v>6</v>
      </c>
      <c r="H6" s="174" t="s">
        <v>9</v>
      </c>
      <c r="I6" s="201" t="s">
        <v>14</v>
      </c>
      <c r="J6" s="207"/>
      <c r="K6" s="201" t="s">
        <v>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5"/>
      <c r="B7" s="175"/>
      <c r="C7" s="178"/>
      <c r="D7" s="178"/>
      <c r="E7" s="178"/>
      <c r="F7" s="175"/>
      <c r="G7" s="175"/>
      <c r="H7" s="175"/>
      <c r="I7" s="202"/>
      <c r="J7" s="208"/>
      <c r="K7" s="202"/>
      <c r="L7" s="210" t="s">
        <v>45</v>
      </c>
      <c r="M7" s="210"/>
      <c r="N7" s="210"/>
      <c r="O7" s="210"/>
      <c r="P7" s="210"/>
      <c r="Q7" s="210"/>
      <c r="R7" s="210"/>
      <c r="S7" s="210" t="s">
        <v>44</v>
      </c>
      <c r="T7" s="210"/>
      <c r="U7" s="210"/>
      <c r="V7" s="210"/>
      <c r="W7" s="210"/>
      <c r="X7" s="210"/>
      <c r="Y7" s="210"/>
      <c r="Z7" s="210"/>
      <c r="AA7" s="211"/>
    </row>
    <row r="8" spans="1:27" s="25" customFormat="1" ht="15.95" customHeight="1" x14ac:dyDescent="0.15">
      <c r="A8" s="176"/>
      <c r="B8" s="176"/>
      <c r="C8" s="179"/>
      <c r="D8" s="179"/>
      <c r="E8" s="179"/>
      <c r="F8" s="176"/>
      <c r="G8" s="176"/>
      <c r="H8" s="176"/>
      <c r="I8" s="203"/>
      <c r="J8" s="209"/>
      <c r="K8" s="202"/>
      <c r="L8" s="204" t="s">
        <v>16</v>
      </c>
      <c r="M8" s="205"/>
      <c r="N8" s="205"/>
      <c r="O8" s="205"/>
      <c r="P8" s="205"/>
      <c r="Q8" s="205"/>
      <c r="R8" s="206"/>
      <c r="S8" s="204" t="s">
        <v>13</v>
      </c>
      <c r="T8" s="205"/>
      <c r="U8" s="205"/>
      <c r="V8" s="205"/>
      <c r="W8" s="205"/>
      <c r="X8" s="205"/>
      <c r="Y8" s="205"/>
      <c r="Z8" s="205"/>
      <c r="AA8" s="206"/>
    </row>
    <row r="9" spans="1:27" s="25" customFormat="1" ht="15.95" customHeight="1" x14ac:dyDescent="0.15">
      <c r="A9" s="180"/>
      <c r="B9" s="191" t="s">
        <v>38</v>
      </c>
      <c r="C9" s="188"/>
      <c r="D9" s="188"/>
      <c r="E9" s="188"/>
      <c r="F9" s="180"/>
      <c r="G9" s="185" t="s">
        <v>7</v>
      </c>
      <c r="H9" s="185" t="s">
        <v>39</v>
      </c>
      <c r="I9" s="183" t="s">
        <v>17</v>
      </c>
      <c r="J9" s="184"/>
      <c r="K9" s="202"/>
      <c r="L9" s="194" t="s">
        <v>26</v>
      </c>
      <c r="M9" s="195" t="s">
        <v>34</v>
      </c>
      <c r="N9" s="196"/>
      <c r="O9" s="196"/>
      <c r="P9" s="196"/>
      <c r="Q9" s="196"/>
      <c r="R9" s="170"/>
      <c r="S9" s="194" t="s">
        <v>27</v>
      </c>
      <c r="T9" s="195" t="s">
        <v>33</v>
      </c>
      <c r="U9" s="196"/>
      <c r="V9" s="196"/>
      <c r="W9" s="196"/>
      <c r="X9" s="196"/>
      <c r="Y9" s="196"/>
      <c r="Z9" s="196"/>
      <c r="AA9" s="197"/>
    </row>
    <row r="10" spans="1:27" s="25" customFormat="1" ht="15.95" customHeight="1" x14ac:dyDescent="0.15">
      <c r="A10" s="181"/>
      <c r="B10" s="192"/>
      <c r="C10" s="189"/>
      <c r="D10" s="189"/>
      <c r="E10" s="189"/>
      <c r="F10" s="181"/>
      <c r="G10" s="186"/>
      <c r="H10" s="186"/>
      <c r="I10" s="14"/>
      <c r="J10" s="31" t="s">
        <v>31</v>
      </c>
      <c r="K10" s="203"/>
      <c r="L10" s="194"/>
      <c r="M10" s="198"/>
      <c r="N10" s="199"/>
      <c r="O10" s="199"/>
      <c r="P10" s="199"/>
      <c r="Q10" s="199"/>
      <c r="R10" s="171"/>
      <c r="S10" s="194"/>
      <c r="T10" s="198"/>
      <c r="U10" s="199"/>
      <c r="V10" s="199"/>
      <c r="W10" s="199"/>
      <c r="X10" s="199"/>
      <c r="Y10" s="199"/>
      <c r="Z10" s="199"/>
      <c r="AA10" s="200"/>
    </row>
    <row r="11" spans="1:27" s="25" customFormat="1" ht="159.94999999999999" customHeight="1" x14ac:dyDescent="0.15">
      <c r="A11" s="182"/>
      <c r="B11" s="193"/>
      <c r="C11" s="190"/>
      <c r="D11" s="190"/>
      <c r="E11" s="190"/>
      <c r="F11" s="182"/>
      <c r="G11" s="187"/>
      <c r="H11" s="187"/>
      <c r="I11" s="15"/>
      <c r="J11" s="33" t="s">
        <v>40</v>
      </c>
      <c r="K11" s="28" t="s">
        <v>41</v>
      </c>
      <c r="L11" s="17" t="s">
        <v>42</v>
      </c>
      <c r="M11" s="3" t="s">
        <v>12</v>
      </c>
      <c r="N11" s="4" t="s">
        <v>18</v>
      </c>
      <c r="O11" s="4" t="s">
        <v>19</v>
      </c>
      <c r="P11" s="4" t="s">
        <v>20</v>
      </c>
      <c r="Q11" s="4" t="s">
        <v>21</v>
      </c>
      <c r="R11" s="18" t="s">
        <v>15</v>
      </c>
      <c r="S11" s="17" t="s">
        <v>43</v>
      </c>
      <c r="T11" s="3" t="s">
        <v>22</v>
      </c>
      <c r="U11" s="4" t="s">
        <v>23</v>
      </c>
      <c r="V11" s="4" t="s">
        <v>19</v>
      </c>
      <c r="W11" s="4" t="s">
        <v>24</v>
      </c>
      <c r="X11" s="4" t="s">
        <v>234</v>
      </c>
      <c r="Y11" s="4" t="s">
        <v>36</v>
      </c>
      <c r="Z11" s="11" t="s">
        <v>35</v>
      </c>
      <c r="AA11" s="18" t="s">
        <v>15</v>
      </c>
    </row>
    <row r="12" spans="1:27" s="2" customFormat="1" ht="15.95" customHeight="1" x14ac:dyDescent="0.15">
      <c r="A12" s="20">
        <v>1</v>
      </c>
      <c r="B12" s="30">
        <v>1</v>
      </c>
      <c r="C12" s="21">
        <v>2</v>
      </c>
      <c r="D12" s="22">
        <v>1</v>
      </c>
      <c r="E12" s="22">
        <v>27</v>
      </c>
      <c r="F12" s="16" t="s">
        <v>236</v>
      </c>
      <c r="G12" s="23">
        <v>9</v>
      </c>
      <c r="H12" s="23">
        <v>5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5">
        <v>0</v>
      </c>
      <c r="P12" s="5">
        <v>0</v>
      </c>
      <c r="Q12" s="5">
        <v>0</v>
      </c>
      <c r="R12" s="19">
        <f>SUM(M12:Q12)</f>
        <v>1</v>
      </c>
      <c r="S12" s="23"/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19"/>
    </row>
    <row r="13" spans="1:27" s="2" customFormat="1" ht="15.95" customHeight="1" x14ac:dyDescent="0.15">
      <c r="A13" s="1">
        <v>2</v>
      </c>
      <c r="B13" s="30">
        <v>1</v>
      </c>
      <c r="C13" s="21">
        <v>2</v>
      </c>
      <c r="D13" s="22">
        <v>1</v>
      </c>
      <c r="E13" s="22">
        <v>27</v>
      </c>
      <c r="F13" s="16" t="s">
        <v>236</v>
      </c>
      <c r="G13" s="23">
        <v>9</v>
      </c>
      <c r="H13" s="23">
        <v>6</v>
      </c>
      <c r="I13" s="16">
        <v>1</v>
      </c>
      <c r="J13" s="24">
        <v>5</v>
      </c>
      <c r="K13" s="13">
        <v>1</v>
      </c>
      <c r="L13" s="23">
        <v>2</v>
      </c>
      <c r="M13" s="5">
        <v>1</v>
      </c>
      <c r="N13" s="5">
        <v>0</v>
      </c>
      <c r="O13" s="5">
        <v>0</v>
      </c>
      <c r="P13" s="5">
        <v>0</v>
      </c>
      <c r="Q13" s="5">
        <v>0</v>
      </c>
      <c r="R13" s="19">
        <f t="shared" ref="R13:R76" si="0">SUM(M13:Q13)</f>
        <v>1</v>
      </c>
      <c r="S13" s="23"/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19">
        <f>SUM(T13:Z13)</f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2</v>
      </c>
      <c r="D14" s="22">
        <v>1</v>
      </c>
      <c r="E14" s="22">
        <v>27</v>
      </c>
      <c r="F14" s="16" t="s">
        <v>236</v>
      </c>
      <c r="G14" s="23">
        <v>9</v>
      </c>
      <c r="H14" s="23">
        <v>3</v>
      </c>
      <c r="I14" s="16">
        <v>2</v>
      </c>
      <c r="J14" s="24"/>
      <c r="K14" s="13">
        <v>1</v>
      </c>
      <c r="L14" s="23">
        <v>1</v>
      </c>
      <c r="M14" s="5">
        <v>1</v>
      </c>
      <c r="N14" s="5">
        <v>0</v>
      </c>
      <c r="O14" s="5">
        <v>0</v>
      </c>
      <c r="P14" s="5">
        <v>0</v>
      </c>
      <c r="Q14" s="5">
        <v>0</v>
      </c>
      <c r="R14" s="19">
        <f t="shared" si="0"/>
        <v>1</v>
      </c>
      <c r="S14" s="23"/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19">
        <f t="shared" ref="AA14:AA77" si="1">SUM(T14:Z14)</f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2</v>
      </c>
      <c r="D15" s="22">
        <v>1</v>
      </c>
      <c r="E15" s="22">
        <v>27</v>
      </c>
      <c r="F15" s="16" t="s">
        <v>236</v>
      </c>
      <c r="G15" s="23">
        <v>9</v>
      </c>
      <c r="H15" s="23">
        <v>3</v>
      </c>
      <c r="I15" s="16">
        <v>2</v>
      </c>
      <c r="J15" s="24"/>
      <c r="K15" s="13">
        <v>1</v>
      </c>
      <c r="L15" s="23">
        <v>1</v>
      </c>
      <c r="M15" s="5">
        <v>0</v>
      </c>
      <c r="N15" s="5">
        <v>0</v>
      </c>
      <c r="O15" s="7">
        <v>1</v>
      </c>
      <c r="P15" s="5">
        <v>0</v>
      </c>
      <c r="Q15" s="5">
        <v>0</v>
      </c>
      <c r="R15" s="19">
        <f t="shared" si="0"/>
        <v>1</v>
      </c>
      <c r="S15" s="23"/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19">
        <f t="shared" si="1"/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2</v>
      </c>
      <c r="D16" s="22">
        <v>1</v>
      </c>
      <c r="E16" s="22">
        <v>27</v>
      </c>
      <c r="F16" s="16" t="s">
        <v>236</v>
      </c>
      <c r="G16" s="23">
        <v>9</v>
      </c>
      <c r="H16" s="23">
        <v>5</v>
      </c>
      <c r="I16" s="16">
        <v>2</v>
      </c>
      <c r="J16" s="24"/>
      <c r="K16" s="13">
        <v>1</v>
      </c>
      <c r="L16" s="23">
        <v>1</v>
      </c>
      <c r="M16" s="5">
        <v>2</v>
      </c>
      <c r="N16" s="5">
        <v>0</v>
      </c>
      <c r="O16" s="5">
        <v>0</v>
      </c>
      <c r="P16" s="5">
        <v>0</v>
      </c>
      <c r="Q16" s="5">
        <v>0</v>
      </c>
      <c r="R16" s="19">
        <f t="shared" si="0"/>
        <v>2</v>
      </c>
      <c r="S16" s="23"/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19">
        <f t="shared" si="1"/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2</v>
      </c>
      <c r="D17" s="22">
        <v>1</v>
      </c>
      <c r="E17" s="22">
        <v>27</v>
      </c>
      <c r="F17" s="16" t="s">
        <v>236</v>
      </c>
      <c r="G17" s="23">
        <v>9</v>
      </c>
      <c r="H17" s="23">
        <v>3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5">
        <v>0</v>
      </c>
      <c r="P17" s="5">
        <v>0</v>
      </c>
      <c r="Q17" s="5">
        <v>0</v>
      </c>
      <c r="R17" s="19">
        <f t="shared" si="0"/>
        <v>1</v>
      </c>
      <c r="S17" s="23"/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19">
        <f t="shared" si="1"/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2</v>
      </c>
      <c r="D18" s="22">
        <v>1</v>
      </c>
      <c r="E18" s="22">
        <v>27</v>
      </c>
      <c r="F18" s="16" t="s">
        <v>236</v>
      </c>
      <c r="G18" s="23">
        <v>9</v>
      </c>
      <c r="H18" s="23">
        <v>5</v>
      </c>
      <c r="I18" s="16">
        <v>2</v>
      </c>
      <c r="J18" s="24"/>
      <c r="K18" s="13">
        <v>1</v>
      </c>
      <c r="L18" s="23">
        <v>1</v>
      </c>
      <c r="M18" s="5">
        <v>0</v>
      </c>
      <c r="N18" s="5">
        <v>0</v>
      </c>
      <c r="O18" s="7">
        <v>2</v>
      </c>
      <c r="P18" s="8">
        <v>1</v>
      </c>
      <c r="Q18" s="5">
        <v>0</v>
      </c>
      <c r="R18" s="19">
        <f t="shared" si="0"/>
        <v>3</v>
      </c>
      <c r="S18" s="23"/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19">
        <f t="shared" si="1"/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2</v>
      </c>
      <c r="D19" s="22">
        <v>1</v>
      </c>
      <c r="E19" s="22">
        <v>27</v>
      </c>
      <c r="F19" s="16" t="s">
        <v>236</v>
      </c>
      <c r="G19" s="23">
        <v>9</v>
      </c>
      <c r="H19" s="23">
        <v>5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5">
        <v>0</v>
      </c>
      <c r="P19" s="5">
        <v>0</v>
      </c>
      <c r="Q19" s="5">
        <v>0</v>
      </c>
      <c r="R19" s="19">
        <f t="shared" si="0"/>
        <v>1</v>
      </c>
      <c r="S19" s="23"/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19">
        <f t="shared" si="1"/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2</v>
      </c>
      <c r="D20" s="22">
        <v>1</v>
      </c>
      <c r="E20" s="22">
        <v>27</v>
      </c>
      <c r="F20" s="16" t="s">
        <v>236</v>
      </c>
      <c r="G20" s="23">
        <v>9</v>
      </c>
      <c r="H20" s="23">
        <v>3</v>
      </c>
      <c r="I20" s="16">
        <v>2</v>
      </c>
      <c r="J20" s="24"/>
      <c r="K20" s="13">
        <v>2</v>
      </c>
      <c r="L20" s="23"/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19">
        <f t="shared" si="0"/>
        <v>0</v>
      </c>
      <c r="S20" s="23">
        <v>1</v>
      </c>
      <c r="T20" s="5">
        <v>0</v>
      </c>
      <c r="U20" s="6">
        <v>1</v>
      </c>
      <c r="V20" s="5">
        <v>0</v>
      </c>
      <c r="W20" s="5">
        <v>0</v>
      </c>
      <c r="X20" s="5">
        <v>0</v>
      </c>
      <c r="Y20" s="7">
        <v>1</v>
      </c>
      <c r="Z20" s="5">
        <v>0</v>
      </c>
      <c r="AA20" s="19">
        <f t="shared" si="1"/>
        <v>2</v>
      </c>
    </row>
    <row r="21" spans="1:27" s="2" customFormat="1" ht="15.95" customHeight="1" x14ac:dyDescent="0.15">
      <c r="A21" s="1">
        <v>10</v>
      </c>
      <c r="B21" s="30">
        <v>1</v>
      </c>
      <c r="C21" s="21">
        <v>2</v>
      </c>
      <c r="D21" s="22">
        <v>1</v>
      </c>
      <c r="E21" s="22">
        <v>27</v>
      </c>
      <c r="F21" s="16" t="s">
        <v>236</v>
      </c>
      <c r="G21" s="23">
        <v>9</v>
      </c>
      <c r="H21" s="23">
        <v>3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5">
        <v>0</v>
      </c>
      <c r="P21" s="5">
        <v>0</v>
      </c>
      <c r="Q21" s="5">
        <v>0</v>
      </c>
      <c r="R21" s="19">
        <f t="shared" si="0"/>
        <v>1</v>
      </c>
      <c r="S21" s="23"/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19">
        <f t="shared" si="1"/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2</v>
      </c>
      <c r="D22" s="22">
        <v>1</v>
      </c>
      <c r="E22" s="22">
        <v>27</v>
      </c>
      <c r="F22" s="16" t="s">
        <v>236</v>
      </c>
      <c r="G22" s="23">
        <v>9</v>
      </c>
      <c r="H22" s="23">
        <v>4</v>
      </c>
      <c r="I22" s="16">
        <v>2</v>
      </c>
      <c r="J22" s="24"/>
      <c r="K22" s="13">
        <v>1</v>
      </c>
      <c r="L22" s="23">
        <v>1</v>
      </c>
      <c r="M22" s="5">
        <v>0</v>
      </c>
      <c r="N22" s="5">
        <v>0</v>
      </c>
      <c r="O22" s="7">
        <v>1</v>
      </c>
      <c r="P22" s="5">
        <v>0</v>
      </c>
      <c r="Q22" s="5">
        <v>0</v>
      </c>
      <c r="R22" s="19">
        <f t="shared" si="0"/>
        <v>1</v>
      </c>
      <c r="S22" s="23"/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19">
        <f t="shared" si="1"/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2</v>
      </c>
      <c r="D23" s="22">
        <v>1</v>
      </c>
      <c r="E23" s="22">
        <v>27</v>
      </c>
      <c r="F23" s="16" t="s">
        <v>236</v>
      </c>
      <c r="G23" s="23">
        <v>9</v>
      </c>
      <c r="H23" s="23">
        <v>5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5">
        <v>0</v>
      </c>
      <c r="P23" s="5">
        <v>0</v>
      </c>
      <c r="Q23" s="5">
        <v>0</v>
      </c>
      <c r="R23" s="19">
        <f t="shared" si="0"/>
        <v>1</v>
      </c>
      <c r="S23" s="23"/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19">
        <f t="shared" si="1"/>
        <v>0</v>
      </c>
    </row>
    <row r="24" spans="1:27" s="2" customFormat="1" ht="15.95" customHeight="1" x14ac:dyDescent="0.15">
      <c r="A24" s="1">
        <v>13</v>
      </c>
      <c r="B24" s="30">
        <v>1</v>
      </c>
      <c r="C24" s="21">
        <v>2</v>
      </c>
      <c r="D24" s="22">
        <v>1</v>
      </c>
      <c r="E24" s="22">
        <v>27</v>
      </c>
      <c r="F24" s="16" t="s">
        <v>236</v>
      </c>
      <c r="G24" s="23">
        <v>9</v>
      </c>
      <c r="H24" s="23">
        <v>4</v>
      </c>
      <c r="I24" s="16">
        <v>2</v>
      </c>
      <c r="J24" s="24"/>
      <c r="K24" s="13">
        <v>1</v>
      </c>
      <c r="L24" s="23">
        <v>1</v>
      </c>
      <c r="M24" s="5">
        <v>0</v>
      </c>
      <c r="N24" s="5">
        <v>0</v>
      </c>
      <c r="O24" s="5">
        <v>0</v>
      </c>
      <c r="P24" s="8">
        <v>1</v>
      </c>
      <c r="Q24" s="5">
        <v>0</v>
      </c>
      <c r="R24" s="19">
        <f t="shared" si="0"/>
        <v>1</v>
      </c>
      <c r="S24" s="23"/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19">
        <f t="shared" si="1"/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2</v>
      </c>
      <c r="D25" s="22">
        <v>1</v>
      </c>
      <c r="E25" s="22">
        <v>27</v>
      </c>
      <c r="F25" s="16" t="s">
        <v>236</v>
      </c>
      <c r="G25" s="23">
        <v>9</v>
      </c>
      <c r="H25" s="23">
        <v>3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2</v>
      </c>
      <c r="O25" s="5">
        <v>0</v>
      </c>
      <c r="P25" s="5">
        <v>0</v>
      </c>
      <c r="Q25" s="5">
        <v>0</v>
      </c>
      <c r="R25" s="19">
        <f t="shared" si="0"/>
        <v>2</v>
      </c>
      <c r="S25" s="23"/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19">
        <f t="shared" si="1"/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2</v>
      </c>
      <c r="D26" s="22">
        <v>1</v>
      </c>
      <c r="E26" s="22">
        <v>27</v>
      </c>
      <c r="F26" s="16" t="s">
        <v>236</v>
      </c>
      <c r="G26" s="23">
        <v>9</v>
      </c>
      <c r="H26" s="23">
        <v>4</v>
      </c>
      <c r="I26" s="16">
        <v>2</v>
      </c>
      <c r="J26" s="24"/>
      <c r="K26" s="13">
        <v>2</v>
      </c>
      <c r="L26" s="23"/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19">
        <f t="shared" si="0"/>
        <v>0</v>
      </c>
      <c r="S26" s="23">
        <v>1</v>
      </c>
      <c r="T26" s="5">
        <v>0</v>
      </c>
      <c r="U26" s="6">
        <v>1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19">
        <f t="shared" si="1"/>
        <v>1</v>
      </c>
    </row>
    <row r="27" spans="1:27" s="2" customFormat="1" ht="15.95" customHeight="1" x14ac:dyDescent="0.15">
      <c r="A27" s="1">
        <v>16</v>
      </c>
      <c r="B27" s="30">
        <v>1</v>
      </c>
      <c r="C27" s="21">
        <v>2</v>
      </c>
      <c r="D27" s="22">
        <v>1</v>
      </c>
      <c r="E27" s="22">
        <v>27</v>
      </c>
      <c r="F27" s="16" t="s">
        <v>236</v>
      </c>
      <c r="G27" s="23">
        <v>9</v>
      </c>
      <c r="H27" s="23">
        <v>3</v>
      </c>
      <c r="I27" s="16">
        <v>2</v>
      </c>
      <c r="J27" s="24"/>
      <c r="K27" s="13">
        <v>3</v>
      </c>
      <c r="L27" s="23">
        <v>1</v>
      </c>
      <c r="M27" s="5">
        <v>0</v>
      </c>
      <c r="N27" s="6">
        <v>1</v>
      </c>
      <c r="O27" s="5">
        <v>0</v>
      </c>
      <c r="P27" s="5">
        <v>0</v>
      </c>
      <c r="Q27" s="5">
        <v>0</v>
      </c>
      <c r="R27" s="19">
        <f t="shared" si="0"/>
        <v>1</v>
      </c>
      <c r="S27" s="23">
        <v>1</v>
      </c>
      <c r="T27" s="5">
        <v>0</v>
      </c>
      <c r="U27" s="6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19">
        <f t="shared" si="1"/>
        <v>1</v>
      </c>
    </row>
    <row r="28" spans="1:27" s="2" customFormat="1" ht="15.95" customHeight="1" x14ac:dyDescent="0.15">
      <c r="A28" s="1">
        <v>17</v>
      </c>
      <c r="B28" s="30">
        <v>1</v>
      </c>
      <c r="C28" s="21">
        <v>2</v>
      </c>
      <c r="D28" s="22">
        <v>1</v>
      </c>
      <c r="E28" s="22">
        <v>27</v>
      </c>
      <c r="F28" s="16" t="s">
        <v>236</v>
      </c>
      <c r="G28" s="23">
        <v>9</v>
      </c>
      <c r="H28" s="23">
        <v>5</v>
      </c>
      <c r="I28" s="16">
        <v>2</v>
      </c>
      <c r="J28" s="24"/>
      <c r="K28" s="13">
        <v>1</v>
      </c>
      <c r="L28" s="23">
        <v>1</v>
      </c>
      <c r="M28" s="5">
        <v>0</v>
      </c>
      <c r="N28" s="5">
        <v>0</v>
      </c>
      <c r="O28" s="7">
        <v>2</v>
      </c>
      <c r="P28" s="5">
        <v>0</v>
      </c>
      <c r="Q28" s="5">
        <v>0</v>
      </c>
      <c r="R28" s="19">
        <f t="shared" si="0"/>
        <v>2</v>
      </c>
      <c r="S28" s="23"/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19">
        <f t="shared" si="1"/>
        <v>0</v>
      </c>
    </row>
    <row r="29" spans="1:27" ht="15.95" customHeight="1" x14ac:dyDescent="0.15">
      <c r="A29" s="1">
        <v>18</v>
      </c>
      <c r="B29" s="30">
        <v>1</v>
      </c>
      <c r="C29" s="21">
        <v>2</v>
      </c>
      <c r="D29" s="22">
        <v>1</v>
      </c>
      <c r="E29" s="22">
        <v>27</v>
      </c>
      <c r="F29" s="16" t="s">
        <v>236</v>
      </c>
      <c r="G29" s="23">
        <v>9</v>
      </c>
      <c r="H29" s="23">
        <v>3</v>
      </c>
      <c r="I29" s="16">
        <v>2</v>
      </c>
      <c r="J29" s="24"/>
      <c r="K29" s="13">
        <v>3</v>
      </c>
      <c r="L29" s="23">
        <v>1</v>
      </c>
      <c r="M29" s="5">
        <v>0</v>
      </c>
      <c r="N29" s="6">
        <v>1</v>
      </c>
      <c r="O29" s="7">
        <v>1</v>
      </c>
      <c r="P29" s="5">
        <v>0</v>
      </c>
      <c r="Q29" s="5">
        <v>0</v>
      </c>
      <c r="R29" s="19">
        <f t="shared" si="0"/>
        <v>2</v>
      </c>
      <c r="S29" s="23">
        <v>1</v>
      </c>
      <c r="T29" s="5">
        <v>0</v>
      </c>
      <c r="U29" s="5">
        <v>0</v>
      </c>
      <c r="V29" s="7">
        <v>1</v>
      </c>
      <c r="W29" s="5">
        <v>0</v>
      </c>
      <c r="X29" s="5">
        <v>0</v>
      </c>
      <c r="Y29" s="5">
        <v>0</v>
      </c>
      <c r="Z29" s="5">
        <v>0</v>
      </c>
      <c r="AA29" s="19">
        <f t="shared" si="1"/>
        <v>1</v>
      </c>
    </row>
    <row r="30" spans="1:27" ht="15.95" customHeight="1" x14ac:dyDescent="0.15">
      <c r="A30" s="1">
        <v>19</v>
      </c>
      <c r="B30" s="30">
        <v>1</v>
      </c>
      <c r="C30" s="21">
        <v>2</v>
      </c>
      <c r="D30" s="22">
        <v>1</v>
      </c>
      <c r="E30" s="22">
        <v>27</v>
      </c>
      <c r="F30" s="16" t="s">
        <v>236</v>
      </c>
      <c r="G30" s="23">
        <v>9</v>
      </c>
      <c r="H30" s="23">
        <v>4</v>
      </c>
      <c r="I30" s="16">
        <v>2</v>
      </c>
      <c r="J30" s="24"/>
      <c r="K30" s="13">
        <v>2</v>
      </c>
      <c r="L30" s="23"/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19">
        <f t="shared" si="0"/>
        <v>0</v>
      </c>
      <c r="S30" s="23">
        <v>1</v>
      </c>
      <c r="T30" s="5">
        <v>0</v>
      </c>
      <c r="U30" s="6">
        <v>1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19">
        <f t="shared" si="1"/>
        <v>1</v>
      </c>
    </row>
    <row r="31" spans="1:27" ht="15.95" customHeight="1" x14ac:dyDescent="0.15">
      <c r="A31" s="1">
        <v>20</v>
      </c>
      <c r="B31" s="30">
        <v>1</v>
      </c>
      <c r="C31" s="21">
        <v>2</v>
      </c>
      <c r="D31" s="22">
        <v>1</v>
      </c>
      <c r="E31" s="22">
        <v>27</v>
      </c>
      <c r="F31" s="16" t="s">
        <v>236</v>
      </c>
      <c r="G31" s="23">
        <v>9</v>
      </c>
      <c r="H31" s="23">
        <v>3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1</v>
      </c>
      <c r="O31" s="5">
        <v>0</v>
      </c>
      <c r="P31" s="8">
        <v>1</v>
      </c>
      <c r="Q31" s="5">
        <v>0</v>
      </c>
      <c r="R31" s="19">
        <f t="shared" si="0"/>
        <v>2</v>
      </c>
      <c r="S31" s="23"/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19">
        <f t="shared" si="1"/>
        <v>0</v>
      </c>
    </row>
    <row r="32" spans="1:27" ht="15.95" customHeight="1" x14ac:dyDescent="0.15">
      <c r="A32" s="1">
        <v>21</v>
      </c>
      <c r="B32" s="30">
        <v>1</v>
      </c>
      <c r="C32" s="21">
        <v>2</v>
      </c>
      <c r="D32" s="22">
        <v>1</v>
      </c>
      <c r="E32" s="22">
        <v>27</v>
      </c>
      <c r="F32" s="16" t="s">
        <v>236</v>
      </c>
      <c r="G32" s="23">
        <v>9</v>
      </c>
      <c r="H32" s="23">
        <v>4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1</v>
      </c>
      <c r="O32" s="5">
        <v>0</v>
      </c>
      <c r="P32" s="5">
        <v>0</v>
      </c>
      <c r="Q32" s="5">
        <v>0</v>
      </c>
      <c r="R32" s="19">
        <f t="shared" si="0"/>
        <v>1</v>
      </c>
      <c r="S32" s="23"/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19">
        <f t="shared" si="1"/>
        <v>0</v>
      </c>
    </row>
    <row r="33" spans="1:27" ht="15.95" customHeight="1" x14ac:dyDescent="0.15">
      <c r="A33" s="1">
        <v>22</v>
      </c>
      <c r="B33" s="30">
        <v>1</v>
      </c>
      <c r="C33" s="21">
        <v>2</v>
      </c>
      <c r="D33" s="22">
        <v>1</v>
      </c>
      <c r="E33" s="22">
        <v>27</v>
      </c>
      <c r="F33" s="16" t="s">
        <v>236</v>
      </c>
      <c r="G33" s="23">
        <v>9</v>
      </c>
      <c r="H33" s="23">
        <v>2</v>
      </c>
      <c r="I33" s="16">
        <v>2</v>
      </c>
      <c r="J33" s="24"/>
      <c r="K33" s="13">
        <v>3</v>
      </c>
      <c r="L33" s="23">
        <v>1</v>
      </c>
      <c r="M33" s="5">
        <v>0</v>
      </c>
      <c r="N33" s="6">
        <v>1</v>
      </c>
      <c r="O33" s="5">
        <v>0</v>
      </c>
      <c r="P33" s="5">
        <v>0</v>
      </c>
      <c r="Q33" s="5">
        <v>0</v>
      </c>
      <c r="R33" s="19">
        <f t="shared" si="0"/>
        <v>1</v>
      </c>
      <c r="S33" s="23">
        <v>1</v>
      </c>
      <c r="T33" s="5">
        <v>0</v>
      </c>
      <c r="U33" s="6">
        <v>1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19">
        <f t="shared" si="1"/>
        <v>1</v>
      </c>
    </row>
    <row r="34" spans="1:27" ht="15.95" customHeight="1" x14ac:dyDescent="0.15">
      <c r="A34" s="1">
        <v>23</v>
      </c>
      <c r="B34" s="30">
        <v>1</v>
      </c>
      <c r="C34" s="21">
        <v>2</v>
      </c>
      <c r="D34" s="22">
        <v>1</v>
      </c>
      <c r="E34" s="22">
        <v>27</v>
      </c>
      <c r="F34" s="16" t="s">
        <v>236</v>
      </c>
      <c r="G34" s="23">
        <v>9</v>
      </c>
      <c r="H34" s="23">
        <v>2</v>
      </c>
      <c r="I34" s="16">
        <v>2</v>
      </c>
      <c r="J34" s="24"/>
      <c r="K34" s="13">
        <v>3</v>
      </c>
      <c r="L34" s="23">
        <v>1</v>
      </c>
      <c r="M34" s="5">
        <v>0</v>
      </c>
      <c r="N34" s="6">
        <v>1</v>
      </c>
      <c r="O34" s="5">
        <v>0</v>
      </c>
      <c r="P34" s="5">
        <v>0</v>
      </c>
      <c r="Q34" s="5">
        <v>0</v>
      </c>
      <c r="R34" s="19">
        <f t="shared" si="0"/>
        <v>1</v>
      </c>
      <c r="S34" s="23">
        <v>1</v>
      </c>
      <c r="T34" s="5">
        <v>0</v>
      </c>
      <c r="U34" s="6">
        <v>1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19">
        <f t="shared" si="1"/>
        <v>1</v>
      </c>
    </row>
    <row r="35" spans="1:27" ht="15.95" customHeight="1" x14ac:dyDescent="0.15">
      <c r="A35" s="1">
        <v>24</v>
      </c>
      <c r="B35" s="30">
        <v>1</v>
      </c>
      <c r="C35" s="21">
        <v>2</v>
      </c>
      <c r="D35" s="22">
        <v>1</v>
      </c>
      <c r="E35" s="22">
        <v>27</v>
      </c>
      <c r="F35" s="16" t="s">
        <v>236</v>
      </c>
      <c r="G35" s="23">
        <v>9</v>
      </c>
      <c r="H35" s="23">
        <v>4</v>
      </c>
      <c r="I35" s="16">
        <v>2</v>
      </c>
      <c r="J35" s="24"/>
      <c r="K35" s="13">
        <v>2</v>
      </c>
      <c r="L35" s="23"/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19">
        <f t="shared" si="0"/>
        <v>0</v>
      </c>
      <c r="S35" s="23">
        <v>1</v>
      </c>
      <c r="T35" s="5">
        <v>0</v>
      </c>
      <c r="U35" s="6">
        <v>1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19">
        <f t="shared" si="1"/>
        <v>1</v>
      </c>
    </row>
    <row r="36" spans="1:27" ht="15.95" customHeight="1" x14ac:dyDescent="0.15">
      <c r="A36" s="1">
        <v>25</v>
      </c>
      <c r="B36" s="30">
        <v>1</v>
      </c>
      <c r="C36" s="21">
        <v>2</v>
      </c>
      <c r="D36" s="22">
        <v>1</v>
      </c>
      <c r="E36" s="22">
        <v>27</v>
      </c>
      <c r="F36" s="16" t="s">
        <v>236</v>
      </c>
      <c r="G36" s="23">
        <v>9</v>
      </c>
      <c r="H36" s="23">
        <v>5</v>
      </c>
      <c r="I36" s="16">
        <v>2</v>
      </c>
      <c r="J36" s="24"/>
      <c r="K36" s="13">
        <v>1</v>
      </c>
      <c r="L36" s="23">
        <v>3</v>
      </c>
      <c r="M36" s="5">
        <v>1</v>
      </c>
      <c r="N36" s="6">
        <v>1</v>
      </c>
      <c r="O36" s="5">
        <v>0</v>
      </c>
      <c r="P36" s="5">
        <v>0</v>
      </c>
      <c r="Q36" s="5">
        <v>0</v>
      </c>
      <c r="R36" s="19">
        <f t="shared" si="0"/>
        <v>2</v>
      </c>
      <c r="S36" s="23"/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19">
        <f t="shared" si="1"/>
        <v>0</v>
      </c>
    </row>
    <row r="37" spans="1:27" ht="15.95" customHeight="1" x14ac:dyDescent="0.15">
      <c r="A37" s="1">
        <v>26</v>
      </c>
      <c r="B37" s="30">
        <v>1</v>
      </c>
      <c r="C37" s="21">
        <v>2</v>
      </c>
      <c r="D37" s="22">
        <v>1</v>
      </c>
      <c r="E37" s="22">
        <v>27</v>
      </c>
      <c r="F37" s="16" t="s">
        <v>236</v>
      </c>
      <c r="G37" s="23">
        <v>9</v>
      </c>
      <c r="H37" s="23">
        <v>3</v>
      </c>
      <c r="I37" s="16">
        <v>2</v>
      </c>
      <c r="J37" s="24"/>
      <c r="K37" s="13">
        <v>1</v>
      </c>
      <c r="L37" s="23">
        <v>1</v>
      </c>
      <c r="M37" s="5">
        <v>1</v>
      </c>
      <c r="N37" s="5">
        <v>0</v>
      </c>
      <c r="O37" s="5">
        <v>0</v>
      </c>
      <c r="P37" s="5">
        <v>0</v>
      </c>
      <c r="Q37" s="5">
        <v>0</v>
      </c>
      <c r="R37" s="19">
        <f t="shared" si="0"/>
        <v>1</v>
      </c>
      <c r="S37" s="23"/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19">
        <f t="shared" si="1"/>
        <v>0</v>
      </c>
    </row>
    <row r="38" spans="1:27" ht="15.95" customHeight="1" x14ac:dyDescent="0.15">
      <c r="A38" s="1">
        <v>27</v>
      </c>
      <c r="B38" s="30">
        <v>1</v>
      </c>
      <c r="C38" s="21">
        <v>2</v>
      </c>
      <c r="D38" s="22">
        <v>1</v>
      </c>
      <c r="E38" s="22">
        <v>27</v>
      </c>
      <c r="F38" s="16" t="s">
        <v>236</v>
      </c>
      <c r="G38" s="23">
        <v>9</v>
      </c>
      <c r="H38" s="23">
        <v>4</v>
      </c>
      <c r="I38" s="16">
        <v>1</v>
      </c>
      <c r="J38" s="24">
        <v>5</v>
      </c>
      <c r="K38" s="13">
        <v>1</v>
      </c>
      <c r="L38" s="23">
        <v>1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19">
        <f t="shared" si="0"/>
        <v>1</v>
      </c>
      <c r="S38" s="23"/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19">
        <f t="shared" si="1"/>
        <v>0</v>
      </c>
    </row>
    <row r="39" spans="1:27" ht="15.95" customHeight="1" x14ac:dyDescent="0.15">
      <c r="A39" s="1">
        <v>28</v>
      </c>
      <c r="B39" s="30">
        <v>1</v>
      </c>
      <c r="C39" s="21">
        <v>2</v>
      </c>
      <c r="D39" s="22">
        <v>1</v>
      </c>
      <c r="E39" s="22">
        <v>27</v>
      </c>
      <c r="F39" s="16" t="s">
        <v>236</v>
      </c>
      <c r="G39" s="23">
        <v>9</v>
      </c>
      <c r="H39" s="23">
        <v>8</v>
      </c>
      <c r="I39" s="16">
        <v>2</v>
      </c>
      <c r="J39" s="24"/>
      <c r="K39" s="13">
        <v>1</v>
      </c>
      <c r="L39" s="23">
        <v>1</v>
      </c>
      <c r="M39" s="5">
        <v>2</v>
      </c>
      <c r="N39" s="5">
        <v>0</v>
      </c>
      <c r="O39" s="5">
        <v>0</v>
      </c>
      <c r="P39" s="5">
        <v>0</v>
      </c>
      <c r="Q39" s="5">
        <v>0</v>
      </c>
      <c r="R39" s="19">
        <f t="shared" si="0"/>
        <v>2</v>
      </c>
      <c r="S39" s="23"/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19">
        <f t="shared" si="1"/>
        <v>0</v>
      </c>
    </row>
    <row r="40" spans="1:27" ht="15.95" customHeight="1" x14ac:dyDescent="0.15">
      <c r="A40" s="1">
        <v>29</v>
      </c>
      <c r="B40" s="30">
        <v>1</v>
      </c>
      <c r="C40" s="21">
        <v>2</v>
      </c>
      <c r="D40" s="22">
        <v>1</v>
      </c>
      <c r="E40" s="22">
        <v>27</v>
      </c>
      <c r="F40" s="16" t="s">
        <v>236</v>
      </c>
      <c r="G40" s="23">
        <v>9</v>
      </c>
      <c r="H40" s="23">
        <v>4</v>
      </c>
      <c r="I40" s="16">
        <v>2</v>
      </c>
      <c r="J40" s="24"/>
      <c r="K40" s="13">
        <v>3</v>
      </c>
      <c r="L40" s="23">
        <v>1</v>
      </c>
      <c r="M40" s="5">
        <v>0</v>
      </c>
      <c r="N40" s="6">
        <v>2</v>
      </c>
      <c r="O40" s="5">
        <v>0</v>
      </c>
      <c r="P40" s="5">
        <v>0</v>
      </c>
      <c r="Q40" s="5">
        <v>0</v>
      </c>
      <c r="R40" s="19">
        <f t="shared" si="0"/>
        <v>2</v>
      </c>
      <c r="S40" s="23">
        <v>1</v>
      </c>
      <c r="T40" s="5">
        <v>0</v>
      </c>
      <c r="U40" s="6">
        <v>1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19">
        <f t="shared" si="1"/>
        <v>1</v>
      </c>
    </row>
    <row r="41" spans="1:27" ht="15.95" customHeight="1" x14ac:dyDescent="0.15">
      <c r="A41" s="1">
        <v>30</v>
      </c>
      <c r="B41" s="30">
        <v>1</v>
      </c>
      <c r="C41" s="21">
        <v>2</v>
      </c>
      <c r="D41" s="22">
        <v>1</v>
      </c>
      <c r="E41" s="22">
        <v>27</v>
      </c>
      <c r="F41" s="16" t="s">
        <v>236</v>
      </c>
      <c r="G41" s="23">
        <v>9</v>
      </c>
      <c r="H41" s="23">
        <v>5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1</v>
      </c>
      <c r="O41" s="5">
        <v>0</v>
      </c>
      <c r="P41" s="5">
        <v>0</v>
      </c>
      <c r="Q41" s="5">
        <v>0</v>
      </c>
      <c r="R41" s="19">
        <f t="shared" si="0"/>
        <v>1</v>
      </c>
      <c r="S41" s="23"/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19">
        <f t="shared" si="1"/>
        <v>0</v>
      </c>
    </row>
    <row r="42" spans="1:27" ht="15.95" customHeight="1" x14ac:dyDescent="0.15">
      <c r="A42" s="1">
        <v>31</v>
      </c>
      <c r="B42" s="30">
        <v>1</v>
      </c>
      <c r="C42" s="21">
        <v>2</v>
      </c>
      <c r="D42" s="22">
        <v>1</v>
      </c>
      <c r="E42" s="22">
        <v>27</v>
      </c>
      <c r="F42" s="16" t="s">
        <v>236</v>
      </c>
      <c r="G42" s="23">
        <v>9</v>
      </c>
      <c r="H42" s="23">
        <v>8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5">
        <v>0</v>
      </c>
      <c r="P42" s="5">
        <v>0</v>
      </c>
      <c r="Q42" s="5">
        <v>0</v>
      </c>
      <c r="R42" s="19">
        <f t="shared" si="0"/>
        <v>1</v>
      </c>
      <c r="S42" s="23"/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19">
        <f t="shared" si="1"/>
        <v>0</v>
      </c>
    </row>
    <row r="43" spans="1:27" ht="15.95" customHeight="1" x14ac:dyDescent="0.15">
      <c r="A43" s="1">
        <v>32</v>
      </c>
      <c r="B43" s="30">
        <v>1</v>
      </c>
      <c r="C43" s="21">
        <v>2</v>
      </c>
      <c r="D43" s="22">
        <v>1</v>
      </c>
      <c r="E43" s="22">
        <v>27</v>
      </c>
      <c r="F43" s="16" t="s">
        <v>236</v>
      </c>
      <c r="G43" s="23">
        <v>9</v>
      </c>
      <c r="H43" s="23">
        <v>2</v>
      </c>
      <c r="I43" s="16">
        <v>2</v>
      </c>
      <c r="J43" s="24"/>
      <c r="K43" s="13">
        <v>1</v>
      </c>
      <c r="L43" s="23">
        <v>1</v>
      </c>
      <c r="M43" s="5">
        <v>0</v>
      </c>
      <c r="N43" s="5">
        <v>0</v>
      </c>
      <c r="O43" s="7">
        <v>1</v>
      </c>
      <c r="P43" s="5">
        <v>0</v>
      </c>
      <c r="Q43" s="5">
        <v>0</v>
      </c>
      <c r="R43" s="19">
        <f t="shared" si="0"/>
        <v>1</v>
      </c>
      <c r="S43" s="23"/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19">
        <f t="shared" si="1"/>
        <v>0</v>
      </c>
    </row>
    <row r="44" spans="1:27" ht="15.95" customHeight="1" x14ac:dyDescent="0.15">
      <c r="A44" s="1">
        <v>33</v>
      </c>
      <c r="B44" s="30">
        <v>1</v>
      </c>
      <c r="C44" s="21">
        <v>2</v>
      </c>
      <c r="D44" s="22">
        <v>1</v>
      </c>
      <c r="E44" s="22">
        <v>27</v>
      </c>
      <c r="F44" s="16" t="s">
        <v>236</v>
      </c>
      <c r="G44" s="23">
        <v>9</v>
      </c>
      <c r="H44" s="23">
        <v>7</v>
      </c>
      <c r="I44" s="16">
        <v>2</v>
      </c>
      <c r="J44" s="24"/>
      <c r="K44" s="13">
        <v>2</v>
      </c>
      <c r="L44" s="23"/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19">
        <f t="shared" si="0"/>
        <v>0</v>
      </c>
      <c r="S44" s="23">
        <v>2</v>
      </c>
      <c r="T44" s="5">
        <v>0</v>
      </c>
      <c r="U44" s="5">
        <v>0</v>
      </c>
      <c r="V44" s="7">
        <v>1</v>
      </c>
      <c r="W44" s="5">
        <v>0</v>
      </c>
      <c r="X44" s="5">
        <v>0</v>
      </c>
      <c r="Y44" s="5">
        <v>0</v>
      </c>
      <c r="Z44" s="5">
        <v>0</v>
      </c>
      <c r="AA44" s="19">
        <f t="shared" si="1"/>
        <v>1</v>
      </c>
    </row>
    <row r="45" spans="1:27" ht="15.95" customHeight="1" x14ac:dyDescent="0.15">
      <c r="A45" s="1">
        <v>34</v>
      </c>
      <c r="B45" s="30">
        <v>1</v>
      </c>
      <c r="C45" s="21">
        <v>2</v>
      </c>
      <c r="D45" s="22">
        <v>1</v>
      </c>
      <c r="E45" s="22">
        <v>27</v>
      </c>
      <c r="F45" s="16" t="s">
        <v>236</v>
      </c>
      <c r="G45" s="23">
        <v>9</v>
      </c>
      <c r="H45" s="23">
        <v>3</v>
      </c>
      <c r="I45" s="16">
        <v>2</v>
      </c>
      <c r="J45" s="24"/>
      <c r="K45" s="13">
        <v>3</v>
      </c>
      <c r="L45" s="23">
        <v>1</v>
      </c>
      <c r="M45" s="5">
        <v>0</v>
      </c>
      <c r="N45" s="6">
        <v>1</v>
      </c>
      <c r="O45" s="5">
        <v>0</v>
      </c>
      <c r="P45" s="5">
        <v>0</v>
      </c>
      <c r="Q45" s="5">
        <v>0</v>
      </c>
      <c r="R45" s="19">
        <f t="shared" si="0"/>
        <v>1</v>
      </c>
      <c r="S45" s="23">
        <v>1</v>
      </c>
      <c r="T45" s="5">
        <v>0</v>
      </c>
      <c r="U45" s="6">
        <v>1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19">
        <f t="shared" si="1"/>
        <v>1</v>
      </c>
    </row>
    <row r="46" spans="1:27" ht="15.95" customHeight="1" x14ac:dyDescent="0.15">
      <c r="A46" s="1">
        <v>35</v>
      </c>
      <c r="B46" s="30">
        <v>1</v>
      </c>
      <c r="C46" s="21">
        <v>2</v>
      </c>
      <c r="D46" s="22">
        <v>1</v>
      </c>
      <c r="E46" s="22">
        <v>27</v>
      </c>
      <c r="F46" s="16" t="s">
        <v>236</v>
      </c>
      <c r="G46" s="23">
        <v>9</v>
      </c>
      <c r="H46" s="23">
        <v>3</v>
      </c>
      <c r="I46" s="16">
        <v>2</v>
      </c>
      <c r="J46" s="24"/>
      <c r="K46" s="13">
        <v>2</v>
      </c>
      <c r="L46" s="23"/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19">
        <f t="shared" si="0"/>
        <v>0</v>
      </c>
      <c r="S46" s="23">
        <v>1</v>
      </c>
      <c r="T46" s="5">
        <v>0</v>
      </c>
      <c r="U46" s="6">
        <v>1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19">
        <f t="shared" si="1"/>
        <v>1</v>
      </c>
    </row>
    <row r="47" spans="1:27" ht="15.95" customHeight="1" x14ac:dyDescent="0.15">
      <c r="A47" s="1">
        <v>36</v>
      </c>
      <c r="B47" s="30">
        <v>1</v>
      </c>
      <c r="C47" s="21">
        <v>2</v>
      </c>
      <c r="D47" s="22">
        <v>1</v>
      </c>
      <c r="E47" s="22">
        <v>27</v>
      </c>
      <c r="F47" s="16" t="s">
        <v>236</v>
      </c>
      <c r="G47" s="23">
        <v>9</v>
      </c>
      <c r="H47" s="23">
        <v>3</v>
      </c>
      <c r="I47" s="16">
        <v>2</v>
      </c>
      <c r="J47" s="24"/>
      <c r="K47" s="13">
        <v>1</v>
      </c>
      <c r="L47" s="23">
        <v>2</v>
      </c>
      <c r="M47" s="5">
        <v>0</v>
      </c>
      <c r="N47" s="5">
        <v>0</v>
      </c>
      <c r="O47" s="7">
        <v>2</v>
      </c>
      <c r="P47" s="5">
        <v>0</v>
      </c>
      <c r="Q47" s="5">
        <v>0</v>
      </c>
      <c r="R47" s="19">
        <f t="shared" si="0"/>
        <v>2</v>
      </c>
      <c r="S47" s="23"/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19">
        <f t="shared" si="1"/>
        <v>0</v>
      </c>
    </row>
    <row r="48" spans="1:27" ht="15.95" customHeight="1" x14ac:dyDescent="0.15">
      <c r="A48" s="1">
        <v>37</v>
      </c>
      <c r="B48" s="30">
        <v>1</v>
      </c>
      <c r="C48" s="21">
        <v>2</v>
      </c>
      <c r="D48" s="22">
        <v>1</v>
      </c>
      <c r="E48" s="22">
        <v>27</v>
      </c>
      <c r="F48" s="16" t="s">
        <v>236</v>
      </c>
      <c r="G48" s="23">
        <v>9</v>
      </c>
      <c r="H48" s="23">
        <v>4</v>
      </c>
      <c r="I48" s="16">
        <v>2</v>
      </c>
      <c r="J48" s="24"/>
      <c r="K48" s="13">
        <v>1</v>
      </c>
      <c r="L48" s="23">
        <v>1</v>
      </c>
      <c r="M48" s="5">
        <v>0</v>
      </c>
      <c r="N48" s="5">
        <v>0</v>
      </c>
      <c r="O48" s="7">
        <v>1</v>
      </c>
      <c r="P48" s="5">
        <v>0</v>
      </c>
      <c r="Q48" s="5">
        <v>0</v>
      </c>
      <c r="R48" s="19">
        <f t="shared" si="0"/>
        <v>1</v>
      </c>
      <c r="S48" s="23"/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19">
        <f t="shared" si="1"/>
        <v>0</v>
      </c>
    </row>
    <row r="49" spans="1:27" ht="15.95" customHeight="1" x14ac:dyDescent="0.15">
      <c r="A49" s="1">
        <v>38</v>
      </c>
      <c r="B49" s="30">
        <v>1</v>
      </c>
      <c r="C49" s="21">
        <v>2</v>
      </c>
      <c r="D49" s="22">
        <v>1</v>
      </c>
      <c r="E49" s="22">
        <v>27</v>
      </c>
      <c r="F49" s="16" t="s">
        <v>236</v>
      </c>
      <c r="G49" s="23">
        <v>9</v>
      </c>
      <c r="H49" s="23">
        <v>3</v>
      </c>
      <c r="I49" s="16">
        <v>2</v>
      </c>
      <c r="J49" s="24"/>
      <c r="K49" s="13">
        <v>3</v>
      </c>
      <c r="L49" s="23">
        <v>1</v>
      </c>
      <c r="M49" s="5">
        <v>0</v>
      </c>
      <c r="N49" s="6">
        <v>1</v>
      </c>
      <c r="O49" s="5">
        <v>0</v>
      </c>
      <c r="P49" s="5">
        <v>0</v>
      </c>
      <c r="Q49" s="5">
        <v>0</v>
      </c>
      <c r="R49" s="19">
        <f t="shared" si="0"/>
        <v>1</v>
      </c>
      <c r="S49" s="23">
        <v>1</v>
      </c>
      <c r="T49" s="5">
        <v>0</v>
      </c>
      <c r="U49" s="6">
        <v>1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19">
        <f t="shared" si="1"/>
        <v>1</v>
      </c>
    </row>
    <row r="50" spans="1:27" ht="15.95" customHeight="1" x14ac:dyDescent="0.15">
      <c r="A50" s="1">
        <v>39</v>
      </c>
      <c r="B50" s="30">
        <v>1</v>
      </c>
      <c r="C50" s="21">
        <v>2</v>
      </c>
      <c r="D50" s="22">
        <v>1</v>
      </c>
      <c r="E50" s="22">
        <v>27</v>
      </c>
      <c r="F50" s="16" t="s">
        <v>236</v>
      </c>
      <c r="G50" s="23">
        <v>9</v>
      </c>
      <c r="H50" s="23">
        <v>6</v>
      </c>
      <c r="I50" s="16">
        <v>2</v>
      </c>
      <c r="J50" s="24"/>
      <c r="K50" s="13">
        <v>1</v>
      </c>
      <c r="L50" s="23">
        <v>1</v>
      </c>
      <c r="M50" s="5">
        <v>3</v>
      </c>
      <c r="N50" s="5">
        <v>0</v>
      </c>
      <c r="O50" s="5">
        <v>0</v>
      </c>
      <c r="P50" s="5">
        <v>0</v>
      </c>
      <c r="Q50" s="5">
        <v>0</v>
      </c>
      <c r="R50" s="19">
        <f t="shared" si="0"/>
        <v>3</v>
      </c>
      <c r="S50" s="23"/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19">
        <f t="shared" si="1"/>
        <v>0</v>
      </c>
    </row>
    <row r="51" spans="1:27" ht="15.95" customHeight="1" x14ac:dyDescent="0.15">
      <c r="A51" s="1">
        <v>40</v>
      </c>
      <c r="B51" s="30">
        <v>1</v>
      </c>
      <c r="C51" s="21">
        <v>2</v>
      </c>
      <c r="D51" s="22">
        <v>1</v>
      </c>
      <c r="E51" s="22">
        <v>27</v>
      </c>
      <c r="F51" s="16" t="s">
        <v>236</v>
      </c>
      <c r="G51" s="23">
        <v>9</v>
      </c>
      <c r="H51" s="23">
        <v>3</v>
      </c>
      <c r="I51" s="16">
        <v>2</v>
      </c>
      <c r="J51" s="24"/>
      <c r="K51" s="13">
        <v>2</v>
      </c>
      <c r="L51" s="23"/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19">
        <f t="shared" si="0"/>
        <v>0</v>
      </c>
      <c r="S51" s="23">
        <v>1</v>
      </c>
      <c r="T51" s="5">
        <v>0</v>
      </c>
      <c r="U51" s="6">
        <v>1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19">
        <f t="shared" si="1"/>
        <v>1</v>
      </c>
    </row>
    <row r="52" spans="1:27" ht="15.95" customHeight="1" x14ac:dyDescent="0.15">
      <c r="A52" s="1">
        <v>41</v>
      </c>
      <c r="B52" s="30">
        <v>1</v>
      </c>
      <c r="C52" s="21">
        <v>2</v>
      </c>
      <c r="D52" s="22">
        <v>1</v>
      </c>
      <c r="E52" s="22">
        <v>27</v>
      </c>
      <c r="F52" s="16" t="s">
        <v>236</v>
      </c>
      <c r="G52" s="23">
        <v>9</v>
      </c>
      <c r="H52" s="23">
        <v>4</v>
      </c>
      <c r="I52" s="16">
        <v>2</v>
      </c>
      <c r="J52" s="24"/>
      <c r="K52" s="13">
        <v>2</v>
      </c>
      <c r="L52" s="23"/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19">
        <f t="shared" si="0"/>
        <v>0</v>
      </c>
      <c r="S52" s="23">
        <v>1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7">
        <v>1</v>
      </c>
      <c r="Z52" s="5">
        <v>0</v>
      </c>
      <c r="AA52" s="19">
        <f t="shared" si="1"/>
        <v>1</v>
      </c>
    </row>
    <row r="53" spans="1:27" ht="15.95" customHeight="1" x14ac:dyDescent="0.15">
      <c r="A53" s="1">
        <v>42</v>
      </c>
      <c r="B53" s="30">
        <v>1</v>
      </c>
      <c r="C53" s="21">
        <v>2</v>
      </c>
      <c r="D53" s="22">
        <v>1</v>
      </c>
      <c r="E53" s="22">
        <v>27</v>
      </c>
      <c r="F53" s="16" t="s">
        <v>236</v>
      </c>
      <c r="G53" s="23">
        <v>9</v>
      </c>
      <c r="H53" s="23">
        <v>5</v>
      </c>
      <c r="I53" s="16">
        <v>2</v>
      </c>
      <c r="J53" s="24"/>
      <c r="K53" s="13">
        <v>2</v>
      </c>
      <c r="L53" s="23"/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19">
        <f t="shared" si="0"/>
        <v>0</v>
      </c>
      <c r="S53" s="23">
        <v>1</v>
      </c>
      <c r="T53" s="5">
        <v>0</v>
      </c>
      <c r="U53" s="5">
        <v>0</v>
      </c>
      <c r="V53" s="5">
        <v>0</v>
      </c>
      <c r="W53" s="5">
        <v>0</v>
      </c>
      <c r="X53" s="7">
        <v>1</v>
      </c>
      <c r="Y53" s="5">
        <v>0</v>
      </c>
      <c r="Z53" s="5">
        <v>0</v>
      </c>
      <c r="AA53" s="19">
        <f t="shared" si="1"/>
        <v>1</v>
      </c>
    </row>
    <row r="54" spans="1:27" ht="15.95" customHeight="1" x14ac:dyDescent="0.15">
      <c r="A54" s="1">
        <v>43</v>
      </c>
      <c r="B54" s="30">
        <v>1</v>
      </c>
      <c r="C54" s="21">
        <v>2</v>
      </c>
      <c r="D54" s="22">
        <v>1</v>
      </c>
      <c r="E54" s="22">
        <v>27</v>
      </c>
      <c r="F54" s="16" t="s">
        <v>236</v>
      </c>
      <c r="G54" s="23">
        <v>9</v>
      </c>
      <c r="H54" s="23">
        <v>3</v>
      </c>
      <c r="I54" s="16">
        <v>2</v>
      </c>
      <c r="J54" s="24"/>
      <c r="K54" s="13">
        <v>2</v>
      </c>
      <c r="L54" s="23"/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19">
        <f t="shared" si="0"/>
        <v>0</v>
      </c>
      <c r="S54" s="23">
        <v>1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7">
        <v>1</v>
      </c>
      <c r="Z54" s="5">
        <v>0</v>
      </c>
      <c r="AA54" s="19">
        <f t="shared" si="1"/>
        <v>1</v>
      </c>
    </row>
    <row r="55" spans="1:27" ht="15.95" customHeight="1" x14ac:dyDescent="0.15">
      <c r="A55" s="1">
        <v>44</v>
      </c>
      <c r="B55" s="30">
        <v>1</v>
      </c>
      <c r="C55" s="21">
        <v>2</v>
      </c>
      <c r="D55" s="22">
        <v>1</v>
      </c>
      <c r="E55" s="22">
        <v>27</v>
      </c>
      <c r="F55" s="16" t="s">
        <v>236</v>
      </c>
      <c r="G55" s="23">
        <v>9</v>
      </c>
      <c r="H55" s="23">
        <v>3</v>
      </c>
      <c r="I55" s="16">
        <v>2</v>
      </c>
      <c r="J55" s="24"/>
      <c r="K55" s="13"/>
      <c r="L55" s="23"/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19">
        <f t="shared" si="0"/>
        <v>0</v>
      </c>
      <c r="S55" s="23">
        <v>1</v>
      </c>
      <c r="T55" s="5">
        <v>0</v>
      </c>
      <c r="U55" s="5">
        <v>0</v>
      </c>
      <c r="V55" s="5">
        <v>0</v>
      </c>
      <c r="W55" s="5">
        <v>0</v>
      </c>
      <c r="X55" s="7">
        <v>1</v>
      </c>
      <c r="Y55" s="5">
        <v>0</v>
      </c>
      <c r="Z55" s="5">
        <v>0</v>
      </c>
      <c r="AA55" s="19">
        <f t="shared" si="1"/>
        <v>1</v>
      </c>
    </row>
    <row r="56" spans="1:27" ht="15.95" customHeight="1" x14ac:dyDescent="0.15">
      <c r="A56" s="1">
        <v>45</v>
      </c>
      <c r="B56" s="30">
        <v>1</v>
      </c>
      <c r="C56" s="21">
        <v>2</v>
      </c>
      <c r="D56" s="22">
        <v>1</v>
      </c>
      <c r="E56" s="22">
        <v>27</v>
      </c>
      <c r="F56" s="16" t="s">
        <v>236</v>
      </c>
      <c r="G56" s="23">
        <v>9</v>
      </c>
      <c r="H56" s="23">
        <v>5</v>
      </c>
      <c r="I56" s="16">
        <v>2</v>
      </c>
      <c r="J56" s="24"/>
      <c r="K56" s="13">
        <v>2</v>
      </c>
      <c r="L56" s="23"/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19">
        <f t="shared" si="0"/>
        <v>0</v>
      </c>
      <c r="S56" s="23">
        <v>1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7">
        <v>1</v>
      </c>
      <c r="Z56" s="5">
        <v>0</v>
      </c>
      <c r="AA56" s="19">
        <f t="shared" si="1"/>
        <v>1</v>
      </c>
    </row>
    <row r="57" spans="1:27" ht="15.95" customHeight="1" x14ac:dyDescent="0.15">
      <c r="A57" s="1">
        <v>46</v>
      </c>
      <c r="B57" s="30">
        <v>1</v>
      </c>
      <c r="C57" s="21">
        <v>2</v>
      </c>
      <c r="D57" s="22">
        <v>1</v>
      </c>
      <c r="E57" s="22">
        <v>27</v>
      </c>
      <c r="F57" s="16" t="s">
        <v>236</v>
      </c>
      <c r="G57" s="23">
        <v>9</v>
      </c>
      <c r="H57" s="23">
        <v>2</v>
      </c>
      <c r="I57" s="16">
        <v>2</v>
      </c>
      <c r="J57" s="24"/>
      <c r="K57" s="13">
        <v>2</v>
      </c>
      <c r="L57" s="23"/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19">
        <f t="shared" si="0"/>
        <v>0</v>
      </c>
      <c r="S57" s="23">
        <v>1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7">
        <v>1</v>
      </c>
      <c r="Z57" s="5">
        <v>0</v>
      </c>
      <c r="AA57" s="19">
        <f t="shared" si="1"/>
        <v>1</v>
      </c>
    </row>
    <row r="58" spans="1:27" ht="15.95" customHeight="1" x14ac:dyDescent="0.15">
      <c r="A58" s="1">
        <v>47</v>
      </c>
      <c r="B58" s="30">
        <v>1</v>
      </c>
      <c r="C58" s="21">
        <v>2</v>
      </c>
      <c r="D58" s="22">
        <v>1</v>
      </c>
      <c r="E58" s="22">
        <v>27</v>
      </c>
      <c r="F58" s="16" t="s">
        <v>236</v>
      </c>
      <c r="G58" s="23">
        <v>9</v>
      </c>
      <c r="H58" s="23">
        <v>2</v>
      </c>
      <c r="I58" s="16">
        <v>2</v>
      </c>
      <c r="J58" s="24"/>
      <c r="K58" s="13">
        <v>2</v>
      </c>
      <c r="L58" s="23"/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19">
        <f t="shared" si="0"/>
        <v>0</v>
      </c>
      <c r="S58" s="23">
        <v>1</v>
      </c>
      <c r="T58" s="5">
        <v>0</v>
      </c>
      <c r="U58" s="6">
        <v>1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19">
        <f t="shared" si="1"/>
        <v>1</v>
      </c>
    </row>
    <row r="59" spans="1:27" ht="15.95" customHeight="1" x14ac:dyDescent="0.15">
      <c r="A59" s="1">
        <v>48</v>
      </c>
      <c r="B59" s="30">
        <v>1</v>
      </c>
      <c r="C59" s="21">
        <v>2</v>
      </c>
      <c r="D59" s="22">
        <v>1</v>
      </c>
      <c r="E59" s="22">
        <v>27</v>
      </c>
      <c r="F59" s="16" t="s">
        <v>236</v>
      </c>
      <c r="G59" s="23">
        <v>10</v>
      </c>
      <c r="H59" s="23">
        <v>8</v>
      </c>
      <c r="I59" s="16">
        <v>2</v>
      </c>
      <c r="J59" s="24"/>
      <c r="K59" s="13">
        <v>1</v>
      </c>
      <c r="L59" s="23">
        <v>1</v>
      </c>
      <c r="M59" s="5">
        <v>0</v>
      </c>
      <c r="N59" s="5">
        <v>0</v>
      </c>
      <c r="O59" s="7">
        <v>1</v>
      </c>
      <c r="P59" s="5">
        <v>0</v>
      </c>
      <c r="Q59" s="5">
        <v>0</v>
      </c>
      <c r="R59" s="19">
        <f t="shared" si="0"/>
        <v>1</v>
      </c>
      <c r="S59" s="23"/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19">
        <f t="shared" si="1"/>
        <v>0</v>
      </c>
    </row>
    <row r="60" spans="1:27" ht="15.95" customHeight="1" x14ac:dyDescent="0.15">
      <c r="A60" s="1">
        <v>49</v>
      </c>
      <c r="B60" s="30">
        <v>1</v>
      </c>
      <c r="C60" s="21">
        <v>2</v>
      </c>
      <c r="D60" s="22">
        <v>1</v>
      </c>
      <c r="E60" s="22">
        <v>27</v>
      </c>
      <c r="F60" s="16" t="s">
        <v>236</v>
      </c>
      <c r="G60" s="23">
        <v>10</v>
      </c>
      <c r="H60" s="23">
        <v>4</v>
      </c>
      <c r="I60" s="16">
        <v>2</v>
      </c>
      <c r="J60" s="24"/>
      <c r="K60" s="13">
        <v>1</v>
      </c>
      <c r="L60" s="23">
        <v>1</v>
      </c>
      <c r="M60" s="5">
        <v>0</v>
      </c>
      <c r="N60" s="5">
        <v>0</v>
      </c>
      <c r="O60" s="7">
        <v>1</v>
      </c>
      <c r="P60" s="5">
        <v>0</v>
      </c>
      <c r="Q60" s="5">
        <v>0</v>
      </c>
      <c r="R60" s="19">
        <f t="shared" si="0"/>
        <v>1</v>
      </c>
      <c r="S60" s="23"/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19">
        <f t="shared" si="1"/>
        <v>0</v>
      </c>
    </row>
    <row r="61" spans="1:27" ht="15.95" customHeight="1" x14ac:dyDescent="0.15">
      <c r="A61" s="1">
        <v>50</v>
      </c>
      <c r="B61" s="30">
        <v>1</v>
      </c>
      <c r="C61" s="21">
        <v>2</v>
      </c>
      <c r="D61" s="22">
        <v>1</v>
      </c>
      <c r="E61" s="22">
        <v>27</v>
      </c>
      <c r="F61" s="16" t="s">
        <v>236</v>
      </c>
      <c r="G61" s="23">
        <v>10</v>
      </c>
      <c r="H61" s="23">
        <v>2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1</v>
      </c>
      <c r="P61" s="5">
        <v>0</v>
      </c>
      <c r="Q61" s="5">
        <v>0</v>
      </c>
      <c r="R61" s="19">
        <f t="shared" si="0"/>
        <v>2</v>
      </c>
      <c r="S61" s="23"/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19">
        <f t="shared" si="1"/>
        <v>0</v>
      </c>
    </row>
    <row r="62" spans="1:27" ht="15.95" customHeight="1" x14ac:dyDescent="0.15">
      <c r="A62" s="1">
        <v>51</v>
      </c>
      <c r="B62" s="30">
        <v>1</v>
      </c>
      <c r="C62" s="21">
        <v>2</v>
      </c>
      <c r="D62" s="22">
        <v>1</v>
      </c>
      <c r="E62" s="22">
        <v>27</v>
      </c>
      <c r="F62" s="16" t="s">
        <v>236</v>
      </c>
      <c r="G62" s="23">
        <v>10</v>
      </c>
      <c r="H62" s="23">
        <v>8</v>
      </c>
      <c r="I62" s="16">
        <v>2</v>
      </c>
      <c r="J62" s="24"/>
      <c r="K62" s="13">
        <v>1</v>
      </c>
      <c r="L62" s="23">
        <v>1</v>
      </c>
      <c r="M62" s="5">
        <v>0</v>
      </c>
      <c r="N62" s="5">
        <v>0</v>
      </c>
      <c r="O62" s="5">
        <v>0</v>
      </c>
      <c r="P62" s="8">
        <v>1</v>
      </c>
      <c r="Q62" s="5">
        <v>0</v>
      </c>
      <c r="R62" s="19">
        <f t="shared" si="0"/>
        <v>1</v>
      </c>
      <c r="S62" s="23"/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19">
        <f t="shared" si="1"/>
        <v>0</v>
      </c>
    </row>
    <row r="63" spans="1:27" ht="15.95" customHeight="1" x14ac:dyDescent="0.15">
      <c r="A63" s="1">
        <v>52</v>
      </c>
      <c r="B63" s="30">
        <v>1</v>
      </c>
      <c r="C63" s="21">
        <v>2</v>
      </c>
      <c r="D63" s="22">
        <v>1</v>
      </c>
      <c r="E63" s="22">
        <v>27</v>
      </c>
      <c r="F63" s="16" t="s">
        <v>236</v>
      </c>
      <c r="G63" s="23">
        <v>10</v>
      </c>
      <c r="H63" s="23">
        <v>8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5">
        <v>0</v>
      </c>
      <c r="P63" s="5">
        <v>0</v>
      </c>
      <c r="Q63" s="5">
        <v>0</v>
      </c>
      <c r="R63" s="19">
        <f t="shared" si="0"/>
        <v>1</v>
      </c>
      <c r="S63" s="23"/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19">
        <f t="shared" si="1"/>
        <v>0</v>
      </c>
    </row>
    <row r="64" spans="1:27" ht="15.95" customHeight="1" x14ac:dyDescent="0.15">
      <c r="A64" s="1">
        <v>53</v>
      </c>
      <c r="B64" s="30">
        <v>1</v>
      </c>
      <c r="C64" s="21">
        <v>2</v>
      </c>
      <c r="D64" s="22">
        <v>1</v>
      </c>
      <c r="E64" s="22">
        <v>27</v>
      </c>
      <c r="F64" s="16" t="s">
        <v>236</v>
      </c>
      <c r="G64" s="23">
        <v>10</v>
      </c>
      <c r="H64" s="23">
        <v>3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5">
        <v>0</v>
      </c>
      <c r="P64" s="5">
        <v>0</v>
      </c>
      <c r="Q64" s="5">
        <v>0</v>
      </c>
      <c r="R64" s="19">
        <f t="shared" si="0"/>
        <v>1</v>
      </c>
      <c r="S64" s="23"/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19">
        <f t="shared" si="1"/>
        <v>0</v>
      </c>
    </row>
    <row r="65" spans="1:27" ht="15.95" customHeight="1" x14ac:dyDescent="0.15">
      <c r="A65" s="1">
        <v>54</v>
      </c>
      <c r="B65" s="30">
        <v>1</v>
      </c>
      <c r="C65" s="21">
        <v>2</v>
      </c>
      <c r="D65" s="22">
        <v>1</v>
      </c>
      <c r="E65" s="22">
        <v>27</v>
      </c>
      <c r="F65" s="16" t="s">
        <v>236</v>
      </c>
      <c r="G65" s="23">
        <v>10</v>
      </c>
      <c r="H65" s="23">
        <v>6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5">
        <v>0</v>
      </c>
      <c r="P65" s="5">
        <v>0</v>
      </c>
      <c r="Q65" s="5">
        <v>0</v>
      </c>
      <c r="R65" s="19">
        <f t="shared" si="0"/>
        <v>1</v>
      </c>
      <c r="S65" s="23"/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19">
        <f t="shared" si="1"/>
        <v>0</v>
      </c>
    </row>
    <row r="66" spans="1:27" ht="15.95" customHeight="1" x14ac:dyDescent="0.15">
      <c r="A66" s="1">
        <v>55</v>
      </c>
      <c r="B66" s="30">
        <v>1</v>
      </c>
      <c r="C66" s="21">
        <v>2</v>
      </c>
      <c r="D66" s="22">
        <v>1</v>
      </c>
      <c r="E66" s="22">
        <v>27</v>
      </c>
      <c r="F66" s="16" t="s">
        <v>236</v>
      </c>
      <c r="G66" s="23">
        <v>10</v>
      </c>
      <c r="H66" s="23">
        <v>2</v>
      </c>
      <c r="I66" s="16">
        <v>2</v>
      </c>
      <c r="J66" s="24"/>
      <c r="K66" s="13">
        <v>3</v>
      </c>
      <c r="L66" s="23">
        <v>1</v>
      </c>
      <c r="M66" s="5">
        <v>0</v>
      </c>
      <c r="N66" s="5">
        <v>0</v>
      </c>
      <c r="O66" s="7">
        <v>1</v>
      </c>
      <c r="P66" s="5">
        <v>0</v>
      </c>
      <c r="Q66" s="5">
        <v>0</v>
      </c>
      <c r="R66" s="19">
        <f t="shared" si="0"/>
        <v>1</v>
      </c>
      <c r="S66" s="23">
        <v>1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19">
        <f t="shared" si="1"/>
        <v>0</v>
      </c>
    </row>
    <row r="67" spans="1:27" ht="15.95" customHeight="1" x14ac:dyDescent="0.15">
      <c r="A67" s="1">
        <v>56</v>
      </c>
      <c r="B67" s="30">
        <v>1</v>
      </c>
      <c r="C67" s="21">
        <v>2</v>
      </c>
      <c r="D67" s="22">
        <v>1</v>
      </c>
      <c r="E67" s="22">
        <v>27</v>
      </c>
      <c r="F67" s="16" t="s">
        <v>236</v>
      </c>
      <c r="G67" s="23">
        <v>10</v>
      </c>
      <c r="H67" s="23">
        <v>2</v>
      </c>
      <c r="I67" s="16">
        <v>2</v>
      </c>
      <c r="J67" s="24"/>
      <c r="K67" s="13">
        <v>3</v>
      </c>
      <c r="L67" s="23">
        <v>1</v>
      </c>
      <c r="M67" s="5">
        <v>0</v>
      </c>
      <c r="N67" s="5">
        <v>0</v>
      </c>
      <c r="O67" s="7">
        <v>1</v>
      </c>
      <c r="P67" s="5">
        <v>0</v>
      </c>
      <c r="Q67" s="5">
        <v>0</v>
      </c>
      <c r="R67" s="19">
        <f t="shared" si="0"/>
        <v>1</v>
      </c>
      <c r="S67" s="23">
        <v>1</v>
      </c>
      <c r="T67" s="5">
        <v>0</v>
      </c>
      <c r="U67" s="6">
        <v>1</v>
      </c>
      <c r="V67" s="7">
        <v>1</v>
      </c>
      <c r="W67" s="5">
        <v>0</v>
      </c>
      <c r="X67" s="5">
        <v>0</v>
      </c>
      <c r="Y67" s="5">
        <v>0</v>
      </c>
      <c r="Z67" s="5">
        <v>0</v>
      </c>
      <c r="AA67" s="19">
        <f t="shared" si="1"/>
        <v>2</v>
      </c>
    </row>
    <row r="68" spans="1:27" ht="15.95" customHeight="1" x14ac:dyDescent="0.15">
      <c r="A68" s="1">
        <v>57</v>
      </c>
      <c r="B68" s="30">
        <v>1</v>
      </c>
      <c r="C68" s="21">
        <v>2</v>
      </c>
      <c r="D68" s="22">
        <v>1</v>
      </c>
      <c r="E68" s="22">
        <v>27</v>
      </c>
      <c r="F68" s="16" t="s">
        <v>236</v>
      </c>
      <c r="G68" s="23">
        <v>10</v>
      </c>
      <c r="H68" s="23">
        <v>3</v>
      </c>
      <c r="I68" s="16">
        <v>2</v>
      </c>
      <c r="J68" s="24"/>
      <c r="K68" s="13">
        <v>1</v>
      </c>
      <c r="L68" s="23">
        <v>2</v>
      </c>
      <c r="M68" s="5">
        <v>0</v>
      </c>
      <c r="N68" s="5">
        <v>0</v>
      </c>
      <c r="O68" s="5">
        <v>0</v>
      </c>
      <c r="P68" s="8">
        <v>2</v>
      </c>
      <c r="Q68" s="5">
        <v>0</v>
      </c>
      <c r="R68" s="19">
        <f t="shared" si="0"/>
        <v>2</v>
      </c>
      <c r="S68" s="23"/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19">
        <f t="shared" si="1"/>
        <v>0</v>
      </c>
    </row>
    <row r="69" spans="1:27" ht="15.95" customHeight="1" x14ac:dyDescent="0.15">
      <c r="A69" s="1">
        <v>58</v>
      </c>
      <c r="B69" s="30">
        <v>1</v>
      </c>
      <c r="C69" s="21">
        <v>2</v>
      </c>
      <c r="D69" s="22">
        <v>1</v>
      </c>
      <c r="E69" s="22">
        <v>27</v>
      </c>
      <c r="F69" s="16" t="s">
        <v>236</v>
      </c>
      <c r="G69" s="23">
        <v>10</v>
      </c>
      <c r="H69" s="23">
        <v>6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1</v>
      </c>
      <c r="O69" s="5">
        <v>0</v>
      </c>
      <c r="P69" s="5">
        <v>0</v>
      </c>
      <c r="Q69" s="5">
        <v>0</v>
      </c>
      <c r="R69" s="19">
        <f t="shared" si="0"/>
        <v>1</v>
      </c>
      <c r="S69" s="23"/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19">
        <f t="shared" si="1"/>
        <v>0</v>
      </c>
    </row>
    <row r="70" spans="1:27" ht="15.95" customHeight="1" x14ac:dyDescent="0.15">
      <c r="A70" s="1">
        <v>59</v>
      </c>
      <c r="B70" s="30">
        <v>1</v>
      </c>
      <c r="C70" s="21">
        <v>2</v>
      </c>
      <c r="D70" s="22">
        <v>1</v>
      </c>
      <c r="E70" s="22">
        <v>27</v>
      </c>
      <c r="F70" s="16" t="s">
        <v>236</v>
      </c>
      <c r="G70" s="23">
        <v>10</v>
      </c>
      <c r="H70" s="23">
        <v>3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5">
        <v>0</v>
      </c>
      <c r="P70" s="5">
        <v>0</v>
      </c>
      <c r="Q70" s="5">
        <v>0</v>
      </c>
      <c r="R70" s="19">
        <f t="shared" si="0"/>
        <v>1</v>
      </c>
      <c r="S70" s="23"/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19">
        <f t="shared" si="1"/>
        <v>0</v>
      </c>
    </row>
    <row r="71" spans="1:27" ht="15.95" customHeight="1" x14ac:dyDescent="0.15">
      <c r="A71" s="1">
        <v>60</v>
      </c>
      <c r="B71" s="30">
        <v>1</v>
      </c>
      <c r="C71" s="21">
        <v>2</v>
      </c>
      <c r="D71" s="22">
        <v>1</v>
      </c>
      <c r="E71" s="22">
        <v>27</v>
      </c>
      <c r="F71" s="16" t="s">
        <v>236</v>
      </c>
      <c r="G71" s="23">
        <v>10</v>
      </c>
      <c r="H71" s="23">
        <v>8</v>
      </c>
      <c r="I71" s="16">
        <v>2</v>
      </c>
      <c r="J71" s="24"/>
      <c r="K71" s="13">
        <v>1</v>
      </c>
      <c r="L71" s="23">
        <v>1</v>
      </c>
      <c r="M71" s="5">
        <v>1</v>
      </c>
      <c r="N71" s="5">
        <v>0</v>
      </c>
      <c r="O71" s="5">
        <v>0</v>
      </c>
      <c r="P71" s="5">
        <v>0</v>
      </c>
      <c r="Q71" s="5">
        <v>0</v>
      </c>
      <c r="R71" s="19">
        <f t="shared" si="0"/>
        <v>1</v>
      </c>
      <c r="S71" s="23"/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19">
        <f t="shared" si="1"/>
        <v>0</v>
      </c>
    </row>
    <row r="72" spans="1:27" ht="15.95" customHeight="1" x14ac:dyDescent="0.15">
      <c r="A72" s="1">
        <v>61</v>
      </c>
      <c r="B72" s="30">
        <v>1</v>
      </c>
      <c r="C72" s="21">
        <v>2</v>
      </c>
      <c r="D72" s="22">
        <v>1</v>
      </c>
      <c r="E72" s="22">
        <v>27</v>
      </c>
      <c r="F72" s="16" t="s">
        <v>236</v>
      </c>
      <c r="G72" s="23">
        <v>10</v>
      </c>
      <c r="H72" s="23">
        <v>6</v>
      </c>
      <c r="I72" s="16">
        <v>2</v>
      </c>
      <c r="J72" s="24"/>
      <c r="K72" s="13">
        <v>1</v>
      </c>
      <c r="L72" s="23">
        <v>1</v>
      </c>
      <c r="M72" s="5">
        <v>1</v>
      </c>
      <c r="N72" s="5">
        <v>0</v>
      </c>
      <c r="O72" s="5">
        <v>0</v>
      </c>
      <c r="P72" s="5">
        <v>0</v>
      </c>
      <c r="Q72" s="5">
        <v>0</v>
      </c>
      <c r="R72" s="19">
        <f t="shared" si="0"/>
        <v>1</v>
      </c>
      <c r="S72" s="23"/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19">
        <f t="shared" si="1"/>
        <v>0</v>
      </c>
    </row>
    <row r="73" spans="1:27" ht="15.95" customHeight="1" x14ac:dyDescent="0.15">
      <c r="A73" s="1">
        <v>62</v>
      </c>
      <c r="B73" s="30">
        <v>1</v>
      </c>
      <c r="C73" s="21">
        <v>2</v>
      </c>
      <c r="D73" s="22">
        <v>1</v>
      </c>
      <c r="E73" s="22">
        <v>27</v>
      </c>
      <c r="F73" s="16" t="s">
        <v>236</v>
      </c>
      <c r="G73" s="23">
        <v>10</v>
      </c>
      <c r="H73" s="23">
        <v>4</v>
      </c>
      <c r="I73" s="16">
        <v>2</v>
      </c>
      <c r="J73" s="24"/>
      <c r="K73" s="13">
        <v>2</v>
      </c>
      <c r="L73" s="23"/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19">
        <f t="shared" si="0"/>
        <v>0</v>
      </c>
      <c r="S73" s="23">
        <v>1</v>
      </c>
      <c r="T73" s="5">
        <v>0</v>
      </c>
      <c r="U73" s="6">
        <v>1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19">
        <f t="shared" si="1"/>
        <v>1</v>
      </c>
    </row>
    <row r="74" spans="1:27" ht="15.95" customHeight="1" x14ac:dyDescent="0.15">
      <c r="A74" s="1">
        <v>63</v>
      </c>
      <c r="B74" s="30">
        <v>1</v>
      </c>
      <c r="C74" s="21">
        <v>2</v>
      </c>
      <c r="D74" s="22">
        <v>1</v>
      </c>
      <c r="E74" s="22">
        <v>27</v>
      </c>
      <c r="F74" s="16" t="s">
        <v>236</v>
      </c>
      <c r="G74" s="23">
        <v>10</v>
      </c>
      <c r="H74" s="23">
        <v>3</v>
      </c>
      <c r="I74" s="16">
        <v>2</v>
      </c>
      <c r="J74" s="24"/>
      <c r="K74" s="13">
        <v>2</v>
      </c>
      <c r="L74" s="23"/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19">
        <f t="shared" si="0"/>
        <v>0</v>
      </c>
      <c r="S74" s="23">
        <v>1</v>
      </c>
      <c r="T74" s="5">
        <v>0</v>
      </c>
      <c r="U74" s="6">
        <v>1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19">
        <f t="shared" si="1"/>
        <v>1</v>
      </c>
    </row>
    <row r="75" spans="1:27" ht="15.95" customHeight="1" x14ac:dyDescent="0.15">
      <c r="A75" s="1">
        <v>64</v>
      </c>
      <c r="B75" s="30">
        <v>1</v>
      </c>
      <c r="C75" s="21">
        <v>2</v>
      </c>
      <c r="D75" s="22">
        <v>1</v>
      </c>
      <c r="E75" s="22">
        <v>27</v>
      </c>
      <c r="F75" s="16" t="s">
        <v>236</v>
      </c>
      <c r="G75" s="23">
        <v>10</v>
      </c>
      <c r="H75" s="23">
        <v>3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5">
        <v>0</v>
      </c>
      <c r="P75" s="5">
        <v>0</v>
      </c>
      <c r="Q75" s="5">
        <v>0</v>
      </c>
      <c r="R75" s="19">
        <f t="shared" si="0"/>
        <v>1</v>
      </c>
      <c r="S75" s="23"/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19">
        <f t="shared" si="1"/>
        <v>0</v>
      </c>
    </row>
    <row r="76" spans="1:27" ht="15.95" customHeight="1" x14ac:dyDescent="0.15">
      <c r="A76" s="1">
        <v>65</v>
      </c>
      <c r="B76" s="30">
        <v>1</v>
      </c>
      <c r="C76" s="21">
        <v>2</v>
      </c>
      <c r="D76" s="22">
        <v>1</v>
      </c>
      <c r="E76" s="22">
        <v>27</v>
      </c>
      <c r="F76" s="16" t="s">
        <v>236</v>
      </c>
      <c r="G76" s="23">
        <v>10</v>
      </c>
      <c r="H76" s="23">
        <v>3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5">
        <v>0</v>
      </c>
      <c r="P76" s="5">
        <v>0</v>
      </c>
      <c r="Q76" s="5">
        <v>0</v>
      </c>
      <c r="R76" s="19">
        <f t="shared" si="0"/>
        <v>1</v>
      </c>
      <c r="S76" s="23"/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19">
        <f t="shared" si="1"/>
        <v>0</v>
      </c>
    </row>
    <row r="77" spans="1:27" ht="15.95" customHeight="1" x14ac:dyDescent="0.15">
      <c r="A77" s="1">
        <v>66</v>
      </c>
      <c r="B77" s="30">
        <v>1</v>
      </c>
      <c r="C77" s="21">
        <v>2</v>
      </c>
      <c r="D77" s="22">
        <v>1</v>
      </c>
      <c r="E77" s="22">
        <v>27</v>
      </c>
      <c r="F77" s="16" t="s">
        <v>236</v>
      </c>
      <c r="G77" s="23">
        <v>10</v>
      </c>
      <c r="H77" s="23">
        <v>3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5">
        <v>0</v>
      </c>
      <c r="P77" s="5">
        <v>0</v>
      </c>
      <c r="Q77" s="5">
        <v>0</v>
      </c>
      <c r="R77" s="19">
        <f t="shared" ref="R77:R140" si="2">SUM(M77:Q77)</f>
        <v>1</v>
      </c>
      <c r="S77" s="23"/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19">
        <f t="shared" si="1"/>
        <v>0</v>
      </c>
    </row>
    <row r="78" spans="1:27" ht="15.95" customHeight="1" x14ac:dyDescent="0.15">
      <c r="A78" s="1">
        <v>67</v>
      </c>
      <c r="B78" s="30">
        <v>1</v>
      </c>
      <c r="C78" s="21">
        <v>2</v>
      </c>
      <c r="D78" s="22">
        <v>1</v>
      </c>
      <c r="E78" s="22">
        <v>27</v>
      </c>
      <c r="F78" s="16" t="s">
        <v>236</v>
      </c>
      <c r="G78" s="23">
        <v>10</v>
      </c>
      <c r="H78" s="23">
        <v>5</v>
      </c>
      <c r="I78" s="16">
        <v>2</v>
      </c>
      <c r="J78" s="24"/>
      <c r="K78" s="13">
        <v>3</v>
      </c>
      <c r="L78" s="23">
        <v>1</v>
      </c>
      <c r="M78" s="5">
        <v>0</v>
      </c>
      <c r="N78" s="6">
        <v>4</v>
      </c>
      <c r="O78" s="7">
        <v>2</v>
      </c>
      <c r="P78" s="5">
        <v>0</v>
      </c>
      <c r="Q78" s="5">
        <v>0</v>
      </c>
      <c r="R78" s="19">
        <f t="shared" si="2"/>
        <v>6</v>
      </c>
      <c r="S78" s="23">
        <v>1</v>
      </c>
      <c r="T78" s="5">
        <v>0</v>
      </c>
      <c r="U78" s="5">
        <v>0</v>
      </c>
      <c r="V78" s="7">
        <v>2</v>
      </c>
      <c r="W78" s="5">
        <v>0</v>
      </c>
      <c r="X78" s="5">
        <v>0</v>
      </c>
      <c r="Y78" s="5">
        <v>0</v>
      </c>
      <c r="Z78" s="5">
        <v>0</v>
      </c>
      <c r="AA78" s="19">
        <f t="shared" ref="AA78:AA141" si="3">SUM(T78:Z78)</f>
        <v>2</v>
      </c>
    </row>
    <row r="79" spans="1:27" ht="15.95" customHeight="1" x14ac:dyDescent="0.15">
      <c r="A79" s="1">
        <v>68</v>
      </c>
      <c r="B79" s="30">
        <v>1</v>
      </c>
      <c r="C79" s="21">
        <v>2</v>
      </c>
      <c r="D79" s="22">
        <v>1</v>
      </c>
      <c r="E79" s="22">
        <v>27</v>
      </c>
      <c r="F79" s="16" t="s">
        <v>236</v>
      </c>
      <c r="G79" s="23">
        <v>10</v>
      </c>
      <c r="H79" s="23">
        <v>4</v>
      </c>
      <c r="I79" s="16">
        <v>2</v>
      </c>
      <c r="J79" s="24"/>
      <c r="K79" s="13">
        <v>1</v>
      </c>
      <c r="L79" s="23">
        <v>2</v>
      </c>
      <c r="M79" s="5">
        <v>0</v>
      </c>
      <c r="N79" s="5">
        <v>0</v>
      </c>
      <c r="O79" s="5">
        <v>0</v>
      </c>
      <c r="P79" s="8">
        <v>3</v>
      </c>
      <c r="Q79" s="5">
        <v>0</v>
      </c>
      <c r="R79" s="19">
        <f t="shared" si="2"/>
        <v>3</v>
      </c>
      <c r="S79" s="23"/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19">
        <f t="shared" si="3"/>
        <v>0</v>
      </c>
    </row>
    <row r="80" spans="1:27" ht="15.95" customHeight="1" x14ac:dyDescent="0.15">
      <c r="A80" s="1">
        <v>69</v>
      </c>
      <c r="B80" s="30">
        <v>1</v>
      </c>
      <c r="C80" s="21">
        <v>2</v>
      </c>
      <c r="D80" s="22">
        <v>1</v>
      </c>
      <c r="E80" s="22">
        <v>27</v>
      </c>
      <c r="F80" s="16" t="s">
        <v>236</v>
      </c>
      <c r="G80" s="23">
        <v>10</v>
      </c>
      <c r="H80" s="23">
        <v>2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1</v>
      </c>
      <c r="O80" s="5">
        <v>0</v>
      </c>
      <c r="P80" s="5">
        <v>0</v>
      </c>
      <c r="Q80" s="5">
        <v>0</v>
      </c>
      <c r="R80" s="19">
        <f t="shared" si="2"/>
        <v>1</v>
      </c>
      <c r="S80" s="23"/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19">
        <f t="shared" si="3"/>
        <v>0</v>
      </c>
    </row>
    <row r="81" spans="1:27" ht="15.95" customHeight="1" x14ac:dyDescent="0.15">
      <c r="A81" s="1">
        <v>70</v>
      </c>
      <c r="B81" s="30">
        <v>1</v>
      </c>
      <c r="C81" s="21">
        <v>2</v>
      </c>
      <c r="D81" s="22">
        <v>1</v>
      </c>
      <c r="E81" s="22">
        <v>27</v>
      </c>
      <c r="F81" s="16" t="s">
        <v>236</v>
      </c>
      <c r="G81" s="23">
        <v>10</v>
      </c>
      <c r="H81" s="23">
        <v>5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1</v>
      </c>
      <c r="O81" s="5">
        <v>0</v>
      </c>
      <c r="P81" s="5">
        <v>0</v>
      </c>
      <c r="Q81" s="5">
        <v>0</v>
      </c>
      <c r="R81" s="19">
        <f t="shared" si="2"/>
        <v>1</v>
      </c>
      <c r="S81" s="23"/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19">
        <f t="shared" si="3"/>
        <v>0</v>
      </c>
    </row>
    <row r="82" spans="1:27" ht="15.95" customHeight="1" x14ac:dyDescent="0.15">
      <c r="A82" s="1">
        <v>71</v>
      </c>
      <c r="B82" s="30">
        <v>1</v>
      </c>
      <c r="C82" s="21">
        <v>2</v>
      </c>
      <c r="D82" s="22">
        <v>1</v>
      </c>
      <c r="E82" s="22">
        <v>27</v>
      </c>
      <c r="F82" s="16" t="s">
        <v>236</v>
      </c>
      <c r="G82" s="23">
        <v>10</v>
      </c>
      <c r="H82" s="23">
        <v>2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1</v>
      </c>
      <c r="O82" s="5">
        <v>0</v>
      </c>
      <c r="P82" s="5">
        <v>0</v>
      </c>
      <c r="Q82" s="5">
        <v>0</v>
      </c>
      <c r="R82" s="19">
        <f t="shared" si="2"/>
        <v>1</v>
      </c>
      <c r="S82" s="23"/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19">
        <f t="shared" si="3"/>
        <v>0</v>
      </c>
    </row>
    <row r="83" spans="1:27" ht="15.95" customHeight="1" x14ac:dyDescent="0.15">
      <c r="A83" s="1">
        <v>72</v>
      </c>
      <c r="B83" s="30">
        <v>1</v>
      </c>
      <c r="C83" s="21">
        <v>2</v>
      </c>
      <c r="D83" s="22">
        <v>1</v>
      </c>
      <c r="E83" s="22">
        <v>27</v>
      </c>
      <c r="F83" s="16" t="s">
        <v>236</v>
      </c>
      <c r="G83" s="23">
        <v>10</v>
      </c>
      <c r="H83" s="23">
        <v>4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2</v>
      </c>
      <c r="O83" s="5">
        <v>0</v>
      </c>
      <c r="P83" s="5">
        <v>0</v>
      </c>
      <c r="Q83" s="5">
        <v>0</v>
      </c>
      <c r="R83" s="19">
        <f t="shared" si="2"/>
        <v>2</v>
      </c>
      <c r="S83" s="23"/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19">
        <f t="shared" si="3"/>
        <v>0</v>
      </c>
    </row>
    <row r="84" spans="1:27" ht="15.95" customHeight="1" x14ac:dyDescent="0.15">
      <c r="A84" s="1">
        <v>73</v>
      </c>
      <c r="B84" s="30">
        <v>1</v>
      </c>
      <c r="C84" s="21">
        <v>2</v>
      </c>
      <c r="D84" s="22">
        <v>1</v>
      </c>
      <c r="E84" s="22">
        <v>27</v>
      </c>
      <c r="F84" s="16" t="s">
        <v>236</v>
      </c>
      <c r="G84" s="23">
        <v>10</v>
      </c>
      <c r="H84" s="23">
        <v>7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5">
        <v>0</v>
      </c>
      <c r="P84" s="5">
        <v>0</v>
      </c>
      <c r="Q84" s="5">
        <v>0</v>
      </c>
      <c r="R84" s="19">
        <f t="shared" si="2"/>
        <v>1</v>
      </c>
      <c r="S84" s="23"/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19">
        <f t="shared" si="3"/>
        <v>0</v>
      </c>
    </row>
    <row r="85" spans="1:27" ht="15.95" customHeight="1" x14ac:dyDescent="0.15">
      <c r="A85" s="1">
        <v>74</v>
      </c>
      <c r="B85" s="30">
        <v>1</v>
      </c>
      <c r="C85" s="21">
        <v>2</v>
      </c>
      <c r="D85" s="22">
        <v>1</v>
      </c>
      <c r="E85" s="22">
        <v>27</v>
      </c>
      <c r="F85" s="16" t="s">
        <v>236</v>
      </c>
      <c r="G85" s="23">
        <v>10</v>
      </c>
      <c r="H85" s="23">
        <v>3</v>
      </c>
      <c r="I85" s="16">
        <v>2</v>
      </c>
      <c r="J85" s="24"/>
      <c r="K85" s="13">
        <v>1</v>
      </c>
      <c r="L85" s="23">
        <v>3</v>
      </c>
      <c r="M85" s="5">
        <v>1</v>
      </c>
      <c r="N85" s="6">
        <v>1</v>
      </c>
      <c r="O85" s="5">
        <v>0</v>
      </c>
      <c r="P85" s="8">
        <v>1</v>
      </c>
      <c r="Q85" s="5">
        <v>0</v>
      </c>
      <c r="R85" s="19">
        <f t="shared" si="2"/>
        <v>3</v>
      </c>
      <c r="S85" s="23"/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19">
        <f t="shared" si="3"/>
        <v>0</v>
      </c>
    </row>
    <row r="86" spans="1:27" ht="15.95" customHeight="1" x14ac:dyDescent="0.15">
      <c r="A86" s="1">
        <v>75</v>
      </c>
      <c r="B86" s="30">
        <v>1</v>
      </c>
      <c r="C86" s="21">
        <v>2</v>
      </c>
      <c r="D86" s="22">
        <v>1</v>
      </c>
      <c r="E86" s="22">
        <v>27</v>
      </c>
      <c r="F86" s="16" t="s">
        <v>236</v>
      </c>
      <c r="G86" s="23">
        <v>10</v>
      </c>
      <c r="H86" s="23">
        <v>2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5">
        <v>0</v>
      </c>
      <c r="P86" s="5">
        <v>0</v>
      </c>
      <c r="Q86" s="5">
        <v>0</v>
      </c>
      <c r="R86" s="19">
        <f t="shared" si="2"/>
        <v>1</v>
      </c>
      <c r="S86" s="23"/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19">
        <f t="shared" si="3"/>
        <v>0</v>
      </c>
    </row>
    <row r="87" spans="1:27" ht="15.95" customHeight="1" x14ac:dyDescent="0.15">
      <c r="A87" s="1">
        <v>76</v>
      </c>
      <c r="B87" s="30">
        <v>1</v>
      </c>
      <c r="C87" s="21">
        <v>2</v>
      </c>
      <c r="D87" s="22">
        <v>1</v>
      </c>
      <c r="E87" s="22">
        <v>27</v>
      </c>
      <c r="F87" s="16" t="s">
        <v>236</v>
      </c>
      <c r="G87" s="23">
        <v>10</v>
      </c>
      <c r="H87" s="23">
        <v>9</v>
      </c>
      <c r="I87" s="16">
        <v>2</v>
      </c>
      <c r="J87" s="24"/>
      <c r="K87" s="13">
        <v>1</v>
      </c>
      <c r="L87" s="23">
        <v>1</v>
      </c>
      <c r="M87" s="5">
        <v>1</v>
      </c>
      <c r="N87" s="6">
        <v>1</v>
      </c>
      <c r="O87" s="5">
        <v>0</v>
      </c>
      <c r="P87" s="5">
        <v>0</v>
      </c>
      <c r="Q87" s="5">
        <v>0</v>
      </c>
      <c r="R87" s="19">
        <f t="shared" si="2"/>
        <v>2</v>
      </c>
      <c r="S87" s="23"/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19">
        <f t="shared" si="3"/>
        <v>0</v>
      </c>
    </row>
    <row r="88" spans="1:27" ht="15.95" customHeight="1" x14ac:dyDescent="0.15">
      <c r="A88" s="1">
        <v>77</v>
      </c>
      <c r="B88" s="30">
        <v>1</v>
      </c>
      <c r="C88" s="21">
        <v>2</v>
      </c>
      <c r="D88" s="22">
        <v>1</v>
      </c>
      <c r="E88" s="22">
        <v>27</v>
      </c>
      <c r="F88" s="16" t="s">
        <v>236</v>
      </c>
      <c r="G88" s="23">
        <v>10</v>
      </c>
      <c r="H88" s="23">
        <v>5</v>
      </c>
      <c r="I88" s="16">
        <v>2</v>
      </c>
      <c r="J88" s="24"/>
      <c r="K88" s="13">
        <v>1</v>
      </c>
      <c r="L88" s="23">
        <v>1</v>
      </c>
      <c r="M88" s="5">
        <v>0</v>
      </c>
      <c r="N88" s="5">
        <v>0</v>
      </c>
      <c r="O88" s="7">
        <v>1</v>
      </c>
      <c r="P88" s="5">
        <v>0</v>
      </c>
      <c r="Q88" s="5">
        <v>0</v>
      </c>
      <c r="R88" s="19">
        <f t="shared" si="2"/>
        <v>1</v>
      </c>
      <c r="S88" s="23"/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19">
        <f t="shared" si="3"/>
        <v>0</v>
      </c>
    </row>
    <row r="89" spans="1:27" ht="15.95" customHeight="1" x14ac:dyDescent="0.15">
      <c r="A89" s="1">
        <v>78</v>
      </c>
      <c r="B89" s="30">
        <v>1</v>
      </c>
      <c r="C89" s="21">
        <v>2</v>
      </c>
      <c r="D89" s="22">
        <v>1</v>
      </c>
      <c r="E89" s="22">
        <v>27</v>
      </c>
      <c r="F89" s="16" t="s">
        <v>236</v>
      </c>
      <c r="G89" s="23">
        <v>10</v>
      </c>
      <c r="H89" s="23">
        <v>8</v>
      </c>
      <c r="I89" s="16">
        <v>2</v>
      </c>
      <c r="J89" s="24"/>
      <c r="K89" s="13">
        <v>3</v>
      </c>
      <c r="L89" s="23">
        <v>1</v>
      </c>
      <c r="M89" s="5">
        <v>0</v>
      </c>
      <c r="N89" s="6">
        <v>1</v>
      </c>
      <c r="O89" s="5">
        <v>0</v>
      </c>
      <c r="P89" s="5">
        <v>0</v>
      </c>
      <c r="Q89" s="5">
        <v>0</v>
      </c>
      <c r="R89" s="19">
        <f t="shared" si="2"/>
        <v>1</v>
      </c>
      <c r="S89" s="23">
        <v>1</v>
      </c>
      <c r="T89" s="5">
        <v>0</v>
      </c>
      <c r="U89" s="6">
        <v>1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19">
        <f t="shared" si="3"/>
        <v>1</v>
      </c>
    </row>
    <row r="90" spans="1:27" ht="15.95" customHeight="1" x14ac:dyDescent="0.15">
      <c r="A90" s="1">
        <v>79</v>
      </c>
      <c r="B90" s="30">
        <v>1</v>
      </c>
      <c r="C90" s="21">
        <v>2</v>
      </c>
      <c r="D90" s="22">
        <v>1</v>
      </c>
      <c r="E90" s="22">
        <v>27</v>
      </c>
      <c r="F90" s="16" t="s">
        <v>236</v>
      </c>
      <c r="G90" s="23">
        <v>10</v>
      </c>
      <c r="H90" s="23">
        <v>4</v>
      </c>
      <c r="I90" s="16">
        <v>2</v>
      </c>
      <c r="J90" s="24"/>
      <c r="K90" s="13">
        <v>2</v>
      </c>
      <c r="L90" s="23"/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19">
        <f t="shared" si="2"/>
        <v>0</v>
      </c>
      <c r="S90" s="23">
        <v>1</v>
      </c>
      <c r="T90" s="5">
        <v>0</v>
      </c>
      <c r="U90" s="5">
        <v>0</v>
      </c>
      <c r="V90" s="5">
        <v>0</v>
      </c>
      <c r="W90" s="5">
        <v>0</v>
      </c>
      <c r="X90" s="7">
        <v>1</v>
      </c>
      <c r="Y90" s="5">
        <v>0</v>
      </c>
      <c r="Z90" s="5">
        <v>0</v>
      </c>
      <c r="AA90" s="19">
        <f t="shared" si="3"/>
        <v>1</v>
      </c>
    </row>
    <row r="91" spans="1:27" ht="15.95" customHeight="1" x14ac:dyDescent="0.15">
      <c r="A91" s="1">
        <v>80</v>
      </c>
      <c r="B91" s="30">
        <v>1</v>
      </c>
      <c r="C91" s="21">
        <v>2</v>
      </c>
      <c r="D91" s="22">
        <v>1</v>
      </c>
      <c r="E91" s="22">
        <v>27</v>
      </c>
      <c r="F91" s="16" t="s">
        <v>236</v>
      </c>
      <c r="G91" s="23">
        <v>10</v>
      </c>
      <c r="H91" s="23">
        <v>3</v>
      </c>
      <c r="I91" s="16">
        <v>2</v>
      </c>
      <c r="J91" s="24"/>
      <c r="K91" s="13">
        <v>2</v>
      </c>
      <c r="L91" s="23"/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19">
        <f t="shared" si="2"/>
        <v>0</v>
      </c>
      <c r="S91" s="23">
        <v>1</v>
      </c>
      <c r="T91" s="5">
        <v>0</v>
      </c>
      <c r="U91" s="5">
        <v>0</v>
      </c>
      <c r="V91" s="5">
        <v>0</v>
      </c>
      <c r="W91" s="5">
        <v>0</v>
      </c>
      <c r="X91" s="7">
        <v>1</v>
      </c>
      <c r="Y91" s="5">
        <v>0</v>
      </c>
      <c r="Z91" s="5">
        <v>0</v>
      </c>
      <c r="AA91" s="19">
        <f t="shared" si="3"/>
        <v>1</v>
      </c>
    </row>
    <row r="92" spans="1:27" ht="15.95" customHeight="1" x14ac:dyDescent="0.15">
      <c r="A92" s="1">
        <v>81</v>
      </c>
      <c r="B92" s="30">
        <v>1</v>
      </c>
      <c r="C92" s="21">
        <v>2</v>
      </c>
      <c r="D92" s="22">
        <v>1</v>
      </c>
      <c r="E92" s="22">
        <v>27</v>
      </c>
      <c r="F92" s="16" t="s">
        <v>236</v>
      </c>
      <c r="G92" s="23">
        <v>10</v>
      </c>
      <c r="H92" s="23">
        <v>8</v>
      </c>
      <c r="I92" s="16">
        <v>2</v>
      </c>
      <c r="J92" s="24"/>
      <c r="K92" s="13">
        <v>2</v>
      </c>
      <c r="L92" s="23"/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19">
        <f t="shared" si="2"/>
        <v>0</v>
      </c>
      <c r="S92" s="23">
        <v>1</v>
      </c>
      <c r="T92" s="5">
        <v>0</v>
      </c>
      <c r="U92" s="5">
        <v>0</v>
      </c>
      <c r="V92" s="5">
        <v>0</v>
      </c>
      <c r="W92" s="5">
        <v>0</v>
      </c>
      <c r="X92" s="7">
        <v>1</v>
      </c>
      <c r="Y92" s="5">
        <v>0</v>
      </c>
      <c r="Z92" s="5">
        <v>0</v>
      </c>
      <c r="AA92" s="19">
        <f t="shared" si="3"/>
        <v>1</v>
      </c>
    </row>
    <row r="93" spans="1:27" ht="15.95" customHeight="1" x14ac:dyDescent="0.15">
      <c r="A93" s="1">
        <v>82</v>
      </c>
      <c r="B93" s="30">
        <v>1</v>
      </c>
      <c r="C93" s="21">
        <v>2</v>
      </c>
      <c r="D93" s="22">
        <v>1</v>
      </c>
      <c r="E93" s="22">
        <v>27</v>
      </c>
      <c r="F93" s="16" t="s">
        <v>236</v>
      </c>
      <c r="G93" s="23">
        <v>10</v>
      </c>
      <c r="H93" s="23">
        <v>4</v>
      </c>
      <c r="I93" s="16">
        <v>2</v>
      </c>
      <c r="J93" s="24"/>
      <c r="K93" s="13">
        <v>2</v>
      </c>
      <c r="L93" s="23"/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19">
        <f t="shared" si="2"/>
        <v>0</v>
      </c>
      <c r="S93" s="23">
        <v>1</v>
      </c>
      <c r="T93" s="5">
        <v>0</v>
      </c>
      <c r="U93" s="5">
        <v>0</v>
      </c>
      <c r="V93" s="5">
        <v>0</v>
      </c>
      <c r="W93" s="5">
        <v>0</v>
      </c>
      <c r="X93" s="7">
        <v>1</v>
      </c>
      <c r="Y93" s="5">
        <v>0</v>
      </c>
      <c r="Z93" s="5">
        <v>0</v>
      </c>
      <c r="AA93" s="19">
        <f t="shared" si="3"/>
        <v>1</v>
      </c>
    </row>
    <row r="94" spans="1:27" ht="15.95" customHeight="1" x14ac:dyDescent="0.15">
      <c r="A94" s="1">
        <v>83</v>
      </c>
      <c r="B94" s="30">
        <v>1</v>
      </c>
      <c r="C94" s="21">
        <v>2</v>
      </c>
      <c r="D94" s="22">
        <v>1</v>
      </c>
      <c r="E94" s="22">
        <v>27</v>
      </c>
      <c r="F94" s="16" t="s">
        <v>236</v>
      </c>
      <c r="G94" s="23">
        <v>10</v>
      </c>
      <c r="H94" s="23">
        <v>3</v>
      </c>
      <c r="I94" s="16">
        <v>2</v>
      </c>
      <c r="J94" s="24"/>
      <c r="K94" s="13">
        <v>2</v>
      </c>
      <c r="L94" s="23"/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19">
        <f t="shared" si="2"/>
        <v>0</v>
      </c>
      <c r="S94" s="23">
        <v>1</v>
      </c>
      <c r="T94" s="5">
        <v>0</v>
      </c>
      <c r="U94" s="5">
        <v>0</v>
      </c>
      <c r="V94" s="5">
        <v>0</v>
      </c>
      <c r="W94" s="5">
        <v>0</v>
      </c>
      <c r="X94" s="7">
        <v>1</v>
      </c>
      <c r="Y94" s="5">
        <v>0</v>
      </c>
      <c r="Z94" s="5">
        <v>0</v>
      </c>
      <c r="AA94" s="19">
        <f t="shared" si="3"/>
        <v>1</v>
      </c>
    </row>
    <row r="95" spans="1:27" ht="15.95" customHeight="1" x14ac:dyDescent="0.15">
      <c r="A95" s="1">
        <v>84</v>
      </c>
      <c r="B95" s="30">
        <v>1</v>
      </c>
      <c r="C95" s="21">
        <v>2</v>
      </c>
      <c r="D95" s="22">
        <v>1</v>
      </c>
      <c r="E95" s="22">
        <v>27</v>
      </c>
      <c r="F95" s="16" t="s">
        <v>236</v>
      </c>
      <c r="G95" s="23">
        <v>10</v>
      </c>
      <c r="H95" s="23">
        <v>2</v>
      </c>
      <c r="I95" s="16">
        <v>2</v>
      </c>
      <c r="J95" s="24"/>
      <c r="K95" s="13">
        <v>2</v>
      </c>
      <c r="L95" s="23"/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19">
        <f t="shared" si="2"/>
        <v>0</v>
      </c>
      <c r="S95" s="23">
        <v>1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7">
        <v>1</v>
      </c>
      <c r="Z95" s="5">
        <v>0</v>
      </c>
      <c r="AA95" s="19">
        <f t="shared" si="3"/>
        <v>1</v>
      </c>
    </row>
    <row r="96" spans="1:27" ht="15.95" customHeight="1" x14ac:dyDescent="0.15">
      <c r="A96" s="1">
        <v>85</v>
      </c>
      <c r="B96" s="30">
        <v>1</v>
      </c>
      <c r="C96" s="21">
        <v>2</v>
      </c>
      <c r="D96" s="22">
        <v>1</v>
      </c>
      <c r="E96" s="22">
        <v>27</v>
      </c>
      <c r="F96" s="16" t="s">
        <v>236</v>
      </c>
      <c r="G96" s="23">
        <v>11</v>
      </c>
      <c r="H96" s="23">
        <v>5</v>
      </c>
      <c r="I96" s="16">
        <v>2</v>
      </c>
      <c r="J96" s="24"/>
      <c r="K96" s="13">
        <v>2</v>
      </c>
      <c r="L96" s="23"/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19">
        <f t="shared" si="2"/>
        <v>0</v>
      </c>
      <c r="S96" s="23">
        <v>1</v>
      </c>
      <c r="T96" s="5">
        <v>0</v>
      </c>
      <c r="U96" s="5">
        <v>0</v>
      </c>
      <c r="V96" s="7">
        <v>1</v>
      </c>
      <c r="W96" s="5">
        <v>0</v>
      </c>
      <c r="X96" s="5">
        <v>0</v>
      </c>
      <c r="Y96" s="5">
        <v>0</v>
      </c>
      <c r="Z96" s="5">
        <v>0</v>
      </c>
      <c r="AA96" s="19">
        <f t="shared" si="3"/>
        <v>1</v>
      </c>
    </row>
    <row r="97" spans="1:27" ht="15.95" customHeight="1" x14ac:dyDescent="0.15">
      <c r="A97" s="1">
        <v>86</v>
      </c>
      <c r="B97" s="30">
        <v>1</v>
      </c>
      <c r="C97" s="21">
        <v>2</v>
      </c>
      <c r="D97" s="22">
        <v>1</v>
      </c>
      <c r="E97" s="22">
        <v>27</v>
      </c>
      <c r="F97" s="16" t="s">
        <v>236</v>
      </c>
      <c r="G97" s="23">
        <v>11</v>
      </c>
      <c r="H97" s="23">
        <v>9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1</v>
      </c>
      <c r="O97" s="5">
        <v>0</v>
      </c>
      <c r="P97" s="5">
        <v>0</v>
      </c>
      <c r="Q97" s="5">
        <v>0</v>
      </c>
      <c r="R97" s="19">
        <f t="shared" si="2"/>
        <v>1</v>
      </c>
      <c r="S97" s="23"/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19">
        <f t="shared" si="3"/>
        <v>0</v>
      </c>
    </row>
    <row r="98" spans="1:27" ht="15.95" customHeight="1" x14ac:dyDescent="0.15">
      <c r="A98" s="1">
        <v>87</v>
      </c>
      <c r="B98" s="30">
        <v>1</v>
      </c>
      <c r="C98" s="21">
        <v>2</v>
      </c>
      <c r="D98" s="22">
        <v>1</v>
      </c>
      <c r="E98" s="22">
        <v>27</v>
      </c>
      <c r="F98" s="16" t="s">
        <v>236</v>
      </c>
      <c r="G98" s="23">
        <v>11</v>
      </c>
      <c r="H98" s="23">
        <v>7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5">
        <v>0</v>
      </c>
      <c r="P98" s="5">
        <v>0</v>
      </c>
      <c r="Q98" s="5">
        <v>0</v>
      </c>
      <c r="R98" s="19">
        <f t="shared" si="2"/>
        <v>1</v>
      </c>
      <c r="S98" s="23"/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19">
        <f t="shared" si="3"/>
        <v>0</v>
      </c>
    </row>
    <row r="99" spans="1:27" ht="15.95" customHeight="1" x14ac:dyDescent="0.15">
      <c r="A99" s="1">
        <v>88</v>
      </c>
      <c r="B99" s="30">
        <v>1</v>
      </c>
      <c r="C99" s="21">
        <v>2</v>
      </c>
      <c r="D99" s="22">
        <v>1</v>
      </c>
      <c r="E99" s="22">
        <v>27</v>
      </c>
      <c r="F99" s="16" t="s">
        <v>236</v>
      </c>
      <c r="G99" s="23">
        <v>11</v>
      </c>
      <c r="H99" s="23">
        <v>2</v>
      </c>
      <c r="I99" s="16">
        <v>2</v>
      </c>
      <c r="J99" s="24"/>
      <c r="K99" s="13">
        <v>1</v>
      </c>
      <c r="L99" s="23">
        <v>2</v>
      </c>
      <c r="M99" s="5">
        <v>0</v>
      </c>
      <c r="N99" s="6">
        <v>2</v>
      </c>
      <c r="O99" s="5">
        <v>0</v>
      </c>
      <c r="P99" s="8">
        <v>1</v>
      </c>
      <c r="Q99" s="5">
        <v>0</v>
      </c>
      <c r="R99" s="19">
        <f t="shared" si="2"/>
        <v>3</v>
      </c>
      <c r="S99" s="23"/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19">
        <f t="shared" si="3"/>
        <v>0</v>
      </c>
    </row>
    <row r="100" spans="1:27" ht="15.95" customHeight="1" x14ac:dyDescent="0.15">
      <c r="A100" s="1">
        <v>89</v>
      </c>
      <c r="B100" s="30">
        <v>1</v>
      </c>
      <c r="C100" s="21">
        <v>2</v>
      </c>
      <c r="D100" s="22">
        <v>1</v>
      </c>
      <c r="E100" s="22">
        <v>27</v>
      </c>
      <c r="F100" s="16" t="s">
        <v>236</v>
      </c>
      <c r="G100" s="23">
        <v>11</v>
      </c>
      <c r="H100" s="23">
        <v>4</v>
      </c>
      <c r="I100" s="16">
        <v>2</v>
      </c>
      <c r="J100" s="24"/>
      <c r="K100" s="13">
        <v>1</v>
      </c>
      <c r="L100" s="23">
        <v>1</v>
      </c>
      <c r="M100" s="5">
        <v>0</v>
      </c>
      <c r="N100" s="5">
        <v>0</v>
      </c>
      <c r="O100" s="7">
        <v>1</v>
      </c>
      <c r="P100" s="5">
        <v>0</v>
      </c>
      <c r="Q100" s="5">
        <v>0</v>
      </c>
      <c r="R100" s="19">
        <f t="shared" si="2"/>
        <v>1</v>
      </c>
      <c r="S100" s="23"/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19">
        <f t="shared" si="3"/>
        <v>0</v>
      </c>
    </row>
    <row r="101" spans="1:27" ht="15.95" customHeight="1" x14ac:dyDescent="0.15">
      <c r="A101" s="1">
        <v>90</v>
      </c>
      <c r="B101" s="30">
        <v>1</v>
      </c>
      <c r="C101" s="21">
        <v>2</v>
      </c>
      <c r="D101" s="22">
        <v>1</v>
      </c>
      <c r="E101" s="22">
        <v>27</v>
      </c>
      <c r="F101" s="16" t="s">
        <v>236</v>
      </c>
      <c r="G101" s="23">
        <v>11</v>
      </c>
      <c r="H101" s="23">
        <v>4</v>
      </c>
      <c r="I101" s="16">
        <v>2</v>
      </c>
      <c r="J101" s="24"/>
      <c r="K101" s="13">
        <v>2</v>
      </c>
      <c r="L101" s="23"/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19">
        <f t="shared" si="2"/>
        <v>0</v>
      </c>
      <c r="S101" s="23">
        <v>1</v>
      </c>
      <c r="T101" s="5">
        <v>1</v>
      </c>
      <c r="U101" s="5">
        <v>0</v>
      </c>
      <c r="V101" s="5">
        <v>0</v>
      </c>
      <c r="W101" s="5">
        <v>0</v>
      </c>
      <c r="X101" s="7">
        <v>1</v>
      </c>
      <c r="Y101" s="5">
        <v>0</v>
      </c>
      <c r="Z101" s="5">
        <v>0</v>
      </c>
      <c r="AA101" s="19">
        <f t="shared" si="3"/>
        <v>2</v>
      </c>
    </row>
    <row r="102" spans="1:27" ht="15.95" customHeight="1" x14ac:dyDescent="0.15">
      <c r="A102" s="1">
        <v>91</v>
      </c>
      <c r="B102" s="30">
        <v>1</v>
      </c>
      <c r="C102" s="21">
        <v>2</v>
      </c>
      <c r="D102" s="22">
        <v>1</v>
      </c>
      <c r="E102" s="22">
        <v>27</v>
      </c>
      <c r="F102" s="16" t="s">
        <v>236</v>
      </c>
      <c r="G102" s="23">
        <v>11</v>
      </c>
      <c r="H102" s="23">
        <v>4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5">
        <v>0</v>
      </c>
      <c r="P102" s="5">
        <v>0</v>
      </c>
      <c r="Q102" s="5">
        <v>0</v>
      </c>
      <c r="R102" s="19">
        <f t="shared" si="2"/>
        <v>1</v>
      </c>
      <c r="S102" s="23"/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19">
        <f t="shared" si="3"/>
        <v>0</v>
      </c>
    </row>
    <row r="103" spans="1:27" ht="15.95" customHeight="1" x14ac:dyDescent="0.15">
      <c r="A103" s="1">
        <v>92</v>
      </c>
      <c r="B103" s="30">
        <v>1</v>
      </c>
      <c r="C103" s="21">
        <v>2</v>
      </c>
      <c r="D103" s="22">
        <v>1</v>
      </c>
      <c r="E103" s="22">
        <v>27</v>
      </c>
      <c r="F103" s="16" t="s">
        <v>236</v>
      </c>
      <c r="G103" s="23">
        <v>11</v>
      </c>
      <c r="H103" s="23">
        <v>2</v>
      </c>
      <c r="I103" s="16">
        <v>2</v>
      </c>
      <c r="J103" s="24"/>
      <c r="K103" s="13">
        <v>3</v>
      </c>
      <c r="L103" s="23">
        <v>1</v>
      </c>
      <c r="M103" s="5">
        <v>0</v>
      </c>
      <c r="N103" s="6">
        <v>1</v>
      </c>
      <c r="O103" s="5">
        <v>0</v>
      </c>
      <c r="P103" s="5">
        <v>0</v>
      </c>
      <c r="Q103" s="5">
        <v>0</v>
      </c>
      <c r="R103" s="19">
        <f t="shared" si="2"/>
        <v>1</v>
      </c>
      <c r="S103" s="23">
        <v>1</v>
      </c>
      <c r="T103" s="5">
        <v>0</v>
      </c>
      <c r="U103" s="6">
        <v>1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19">
        <f t="shared" si="3"/>
        <v>1</v>
      </c>
    </row>
    <row r="104" spans="1:27" ht="15.95" customHeight="1" x14ac:dyDescent="0.15">
      <c r="A104" s="1">
        <v>93</v>
      </c>
      <c r="B104" s="30">
        <v>1</v>
      </c>
      <c r="C104" s="21">
        <v>2</v>
      </c>
      <c r="D104" s="22">
        <v>1</v>
      </c>
      <c r="E104" s="22">
        <v>27</v>
      </c>
      <c r="F104" s="16" t="s">
        <v>236</v>
      </c>
      <c r="G104" s="23">
        <v>11</v>
      </c>
      <c r="H104" s="23">
        <v>2</v>
      </c>
      <c r="I104" s="16">
        <v>2</v>
      </c>
      <c r="J104" s="24"/>
      <c r="K104" s="13">
        <v>2</v>
      </c>
      <c r="L104" s="23"/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19">
        <f t="shared" si="2"/>
        <v>0</v>
      </c>
      <c r="S104" s="23">
        <v>1</v>
      </c>
      <c r="T104" s="5">
        <v>0</v>
      </c>
      <c r="U104" s="5">
        <v>0</v>
      </c>
      <c r="V104" s="5">
        <v>0</v>
      </c>
      <c r="W104" s="8">
        <v>1</v>
      </c>
      <c r="X104" s="5">
        <v>0</v>
      </c>
      <c r="Y104" s="5">
        <v>0</v>
      </c>
      <c r="Z104" s="5">
        <v>0</v>
      </c>
      <c r="AA104" s="19">
        <f t="shared" si="3"/>
        <v>1</v>
      </c>
    </row>
    <row r="105" spans="1:27" ht="15.95" customHeight="1" x14ac:dyDescent="0.15">
      <c r="A105" s="1">
        <v>94</v>
      </c>
      <c r="B105" s="30">
        <v>1</v>
      </c>
      <c r="C105" s="21">
        <v>2</v>
      </c>
      <c r="D105" s="22">
        <v>1</v>
      </c>
      <c r="E105" s="22">
        <v>27</v>
      </c>
      <c r="F105" s="16" t="s">
        <v>236</v>
      </c>
      <c r="G105" s="23">
        <v>11</v>
      </c>
      <c r="H105" s="23">
        <v>3</v>
      </c>
      <c r="I105" s="16">
        <v>2</v>
      </c>
      <c r="J105" s="24"/>
      <c r="K105" s="13">
        <v>3</v>
      </c>
      <c r="L105" s="23">
        <v>1</v>
      </c>
      <c r="M105" s="5">
        <v>0</v>
      </c>
      <c r="N105" s="6">
        <v>2</v>
      </c>
      <c r="O105" s="7">
        <v>3</v>
      </c>
      <c r="P105" s="5">
        <v>0</v>
      </c>
      <c r="Q105" s="5">
        <v>0</v>
      </c>
      <c r="R105" s="19">
        <f t="shared" si="2"/>
        <v>5</v>
      </c>
      <c r="S105" s="23">
        <v>1</v>
      </c>
      <c r="T105" s="5">
        <v>0</v>
      </c>
      <c r="U105" s="5">
        <v>0</v>
      </c>
      <c r="V105" s="5">
        <v>0</v>
      </c>
      <c r="W105" s="5">
        <v>0</v>
      </c>
      <c r="X105" s="7">
        <v>1</v>
      </c>
      <c r="Y105" s="5">
        <v>0</v>
      </c>
      <c r="Z105" s="5">
        <v>0</v>
      </c>
      <c r="AA105" s="19">
        <f t="shared" si="3"/>
        <v>1</v>
      </c>
    </row>
    <row r="106" spans="1:27" ht="15.95" customHeight="1" x14ac:dyDescent="0.15">
      <c r="A106" s="1">
        <v>95</v>
      </c>
      <c r="B106" s="30">
        <v>1</v>
      </c>
      <c r="C106" s="21">
        <v>2</v>
      </c>
      <c r="D106" s="22">
        <v>1</v>
      </c>
      <c r="E106" s="22">
        <v>27</v>
      </c>
      <c r="F106" s="16" t="s">
        <v>236</v>
      </c>
      <c r="G106" s="23">
        <v>11</v>
      </c>
      <c r="H106" s="23">
        <v>4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5">
        <v>0</v>
      </c>
      <c r="P106" s="5">
        <v>0</v>
      </c>
      <c r="Q106" s="5">
        <v>0</v>
      </c>
      <c r="R106" s="19">
        <f t="shared" si="2"/>
        <v>1</v>
      </c>
      <c r="S106" s="23"/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19">
        <f t="shared" si="3"/>
        <v>0</v>
      </c>
    </row>
    <row r="107" spans="1:27" ht="15.95" customHeight="1" x14ac:dyDescent="0.15">
      <c r="A107" s="1">
        <v>96</v>
      </c>
      <c r="B107" s="30">
        <v>1</v>
      </c>
      <c r="C107" s="21">
        <v>2</v>
      </c>
      <c r="D107" s="22">
        <v>1</v>
      </c>
      <c r="E107" s="22">
        <v>27</v>
      </c>
      <c r="F107" s="16" t="s">
        <v>236</v>
      </c>
      <c r="G107" s="23">
        <v>11</v>
      </c>
      <c r="H107" s="23">
        <v>9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5">
        <v>0</v>
      </c>
      <c r="P107" s="5">
        <v>0</v>
      </c>
      <c r="Q107" s="5">
        <v>0</v>
      </c>
      <c r="R107" s="19">
        <f t="shared" si="2"/>
        <v>1</v>
      </c>
      <c r="S107" s="23"/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19">
        <f t="shared" si="3"/>
        <v>0</v>
      </c>
    </row>
    <row r="108" spans="1:27" ht="15.95" customHeight="1" x14ac:dyDescent="0.15">
      <c r="A108" s="1">
        <v>97</v>
      </c>
      <c r="B108" s="30">
        <v>1</v>
      </c>
      <c r="C108" s="21">
        <v>2</v>
      </c>
      <c r="D108" s="22">
        <v>1</v>
      </c>
      <c r="E108" s="22">
        <v>27</v>
      </c>
      <c r="F108" s="16" t="s">
        <v>236</v>
      </c>
      <c r="G108" s="23">
        <v>11</v>
      </c>
      <c r="H108" s="23">
        <v>2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5">
        <v>0</v>
      </c>
      <c r="P108" s="5">
        <v>0</v>
      </c>
      <c r="Q108" s="5">
        <v>0</v>
      </c>
      <c r="R108" s="19">
        <f t="shared" si="2"/>
        <v>1</v>
      </c>
      <c r="S108" s="23"/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19">
        <f t="shared" si="3"/>
        <v>0</v>
      </c>
    </row>
    <row r="109" spans="1:27" ht="15.95" customHeight="1" x14ac:dyDescent="0.15">
      <c r="A109" s="1">
        <v>98</v>
      </c>
      <c r="B109" s="30">
        <v>1</v>
      </c>
      <c r="C109" s="21">
        <v>2</v>
      </c>
      <c r="D109" s="22">
        <v>1</v>
      </c>
      <c r="E109" s="22">
        <v>27</v>
      </c>
      <c r="F109" s="16" t="s">
        <v>236</v>
      </c>
      <c r="G109" s="23">
        <v>11</v>
      </c>
      <c r="H109" s="23">
        <v>6</v>
      </c>
      <c r="I109" s="16">
        <v>2</v>
      </c>
      <c r="J109" s="24"/>
      <c r="K109" s="13">
        <v>1</v>
      </c>
      <c r="L109" s="23">
        <v>1</v>
      </c>
      <c r="M109" s="5">
        <v>0</v>
      </c>
      <c r="N109" s="5">
        <v>0</v>
      </c>
      <c r="O109" s="5">
        <v>0</v>
      </c>
      <c r="P109" s="8">
        <v>2</v>
      </c>
      <c r="Q109" s="5">
        <v>0</v>
      </c>
      <c r="R109" s="19">
        <f t="shared" si="2"/>
        <v>2</v>
      </c>
      <c r="S109" s="23"/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19">
        <f t="shared" si="3"/>
        <v>0</v>
      </c>
    </row>
    <row r="110" spans="1:27" ht="15.95" customHeight="1" x14ac:dyDescent="0.15">
      <c r="A110" s="1">
        <v>99</v>
      </c>
      <c r="B110" s="30">
        <v>1</v>
      </c>
      <c r="C110" s="21">
        <v>2</v>
      </c>
      <c r="D110" s="22">
        <v>1</v>
      </c>
      <c r="E110" s="22">
        <v>27</v>
      </c>
      <c r="F110" s="16" t="s">
        <v>236</v>
      </c>
      <c r="G110" s="23">
        <v>11</v>
      </c>
      <c r="H110" s="23">
        <v>3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1</v>
      </c>
      <c r="O110" s="5">
        <v>0</v>
      </c>
      <c r="P110" s="5">
        <v>0</v>
      </c>
      <c r="Q110" s="5">
        <v>0</v>
      </c>
      <c r="R110" s="19">
        <f t="shared" si="2"/>
        <v>1</v>
      </c>
      <c r="S110" s="23"/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19">
        <f t="shared" si="3"/>
        <v>0</v>
      </c>
    </row>
    <row r="111" spans="1:27" ht="15.95" customHeight="1" x14ac:dyDescent="0.15">
      <c r="A111" s="1">
        <v>100</v>
      </c>
      <c r="B111" s="30">
        <v>1</v>
      </c>
      <c r="C111" s="21">
        <v>2</v>
      </c>
      <c r="D111" s="22">
        <v>1</v>
      </c>
      <c r="E111" s="22">
        <v>27</v>
      </c>
      <c r="F111" s="16" t="s">
        <v>236</v>
      </c>
      <c r="G111" s="23">
        <v>11</v>
      </c>
      <c r="H111" s="23">
        <v>2</v>
      </c>
      <c r="I111" s="16">
        <v>2</v>
      </c>
      <c r="J111" s="24"/>
      <c r="K111" s="13">
        <v>2</v>
      </c>
      <c r="L111" s="23"/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19">
        <f t="shared" si="2"/>
        <v>0</v>
      </c>
      <c r="S111" s="23">
        <v>1</v>
      </c>
      <c r="T111" s="5">
        <v>0</v>
      </c>
      <c r="U111" s="6">
        <v>1</v>
      </c>
      <c r="V111" s="5">
        <v>0</v>
      </c>
      <c r="W111" s="5">
        <v>0</v>
      </c>
      <c r="X111" s="5">
        <v>0</v>
      </c>
      <c r="Y111" s="7">
        <v>1</v>
      </c>
      <c r="Z111" s="5">
        <v>0</v>
      </c>
      <c r="AA111" s="19">
        <f t="shared" si="3"/>
        <v>2</v>
      </c>
    </row>
    <row r="112" spans="1:27" ht="15.95" customHeight="1" x14ac:dyDescent="0.15">
      <c r="A112" s="1">
        <v>101</v>
      </c>
      <c r="B112" s="30">
        <v>1</v>
      </c>
      <c r="C112" s="21">
        <v>2</v>
      </c>
      <c r="D112" s="22">
        <v>1</v>
      </c>
      <c r="E112" s="22">
        <v>27</v>
      </c>
      <c r="F112" s="16" t="s">
        <v>236</v>
      </c>
      <c r="G112" s="23">
        <v>11</v>
      </c>
      <c r="H112" s="23">
        <v>3</v>
      </c>
      <c r="I112" s="16">
        <v>2</v>
      </c>
      <c r="J112" s="24"/>
      <c r="K112" s="13">
        <v>3</v>
      </c>
      <c r="L112" s="23">
        <v>1</v>
      </c>
      <c r="M112" s="5">
        <v>0</v>
      </c>
      <c r="N112" s="6">
        <v>3</v>
      </c>
      <c r="O112" s="7">
        <v>1</v>
      </c>
      <c r="P112" s="5">
        <v>0</v>
      </c>
      <c r="Q112" s="5">
        <v>0</v>
      </c>
      <c r="R112" s="19">
        <f t="shared" si="2"/>
        <v>4</v>
      </c>
      <c r="S112" s="23">
        <v>1</v>
      </c>
      <c r="T112" s="5">
        <v>0</v>
      </c>
      <c r="U112" s="6">
        <v>1</v>
      </c>
      <c r="V112" s="7">
        <v>1</v>
      </c>
      <c r="W112" s="5">
        <v>0</v>
      </c>
      <c r="X112" s="5">
        <v>0</v>
      </c>
      <c r="Y112" s="5">
        <v>0</v>
      </c>
      <c r="Z112" s="5">
        <v>0</v>
      </c>
      <c r="AA112" s="19">
        <f t="shared" si="3"/>
        <v>2</v>
      </c>
    </row>
    <row r="113" spans="1:27" ht="15.95" customHeight="1" x14ac:dyDescent="0.15">
      <c r="A113" s="1">
        <v>102</v>
      </c>
      <c r="B113" s="30">
        <v>1</v>
      </c>
      <c r="C113" s="21">
        <v>2</v>
      </c>
      <c r="D113" s="22">
        <v>1</v>
      </c>
      <c r="E113" s="22">
        <v>27</v>
      </c>
      <c r="F113" s="16" t="s">
        <v>236</v>
      </c>
      <c r="G113" s="23">
        <v>11</v>
      </c>
      <c r="H113" s="23">
        <v>3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5">
        <v>0</v>
      </c>
      <c r="P113" s="5">
        <v>0</v>
      </c>
      <c r="Q113" s="5">
        <v>0</v>
      </c>
      <c r="R113" s="19">
        <f t="shared" si="2"/>
        <v>1</v>
      </c>
      <c r="S113" s="23"/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19">
        <f t="shared" si="3"/>
        <v>0</v>
      </c>
    </row>
    <row r="114" spans="1:27" ht="15.95" customHeight="1" x14ac:dyDescent="0.15">
      <c r="A114" s="1">
        <v>103</v>
      </c>
      <c r="B114" s="30">
        <v>1</v>
      </c>
      <c r="C114" s="21">
        <v>2</v>
      </c>
      <c r="D114" s="22">
        <v>1</v>
      </c>
      <c r="E114" s="22">
        <v>27</v>
      </c>
      <c r="F114" s="16" t="s">
        <v>236</v>
      </c>
      <c r="G114" s="23">
        <v>11</v>
      </c>
      <c r="H114" s="23">
        <v>8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5">
        <v>0</v>
      </c>
      <c r="P114" s="5">
        <v>0</v>
      </c>
      <c r="Q114" s="5">
        <v>0</v>
      </c>
      <c r="R114" s="19">
        <f t="shared" si="2"/>
        <v>1</v>
      </c>
      <c r="S114" s="23"/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19">
        <f t="shared" si="3"/>
        <v>0</v>
      </c>
    </row>
    <row r="115" spans="1:27" ht="15.95" customHeight="1" x14ac:dyDescent="0.15">
      <c r="A115" s="1">
        <v>104</v>
      </c>
      <c r="B115" s="30">
        <v>1</v>
      </c>
      <c r="C115" s="21">
        <v>2</v>
      </c>
      <c r="D115" s="22">
        <v>1</v>
      </c>
      <c r="E115" s="22">
        <v>27</v>
      </c>
      <c r="F115" s="16" t="s">
        <v>236</v>
      </c>
      <c r="G115" s="23">
        <v>11</v>
      </c>
      <c r="H115" s="23">
        <v>2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1</v>
      </c>
      <c r="O115" s="5">
        <v>0</v>
      </c>
      <c r="P115" s="5">
        <v>0</v>
      </c>
      <c r="Q115" s="5">
        <v>0</v>
      </c>
      <c r="R115" s="19">
        <f t="shared" si="2"/>
        <v>1</v>
      </c>
      <c r="S115" s="23"/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19">
        <f t="shared" si="3"/>
        <v>0</v>
      </c>
    </row>
    <row r="116" spans="1:27" ht="15.95" customHeight="1" x14ac:dyDescent="0.15">
      <c r="A116" s="1">
        <v>105</v>
      </c>
      <c r="B116" s="30">
        <v>1</v>
      </c>
      <c r="C116" s="21">
        <v>2</v>
      </c>
      <c r="D116" s="22">
        <v>1</v>
      </c>
      <c r="E116" s="22">
        <v>27</v>
      </c>
      <c r="F116" s="16" t="s">
        <v>236</v>
      </c>
      <c r="G116" s="23">
        <v>11</v>
      </c>
      <c r="H116" s="23">
        <v>4</v>
      </c>
      <c r="I116" s="16">
        <v>2</v>
      </c>
      <c r="J116" s="24"/>
      <c r="K116" s="13">
        <v>1</v>
      </c>
      <c r="L116" s="23">
        <v>1</v>
      </c>
      <c r="M116" s="5">
        <v>0</v>
      </c>
      <c r="N116" s="5">
        <v>0</v>
      </c>
      <c r="O116" s="7">
        <v>1</v>
      </c>
      <c r="P116" s="5">
        <v>0</v>
      </c>
      <c r="Q116" s="5">
        <v>0</v>
      </c>
      <c r="R116" s="19">
        <f t="shared" si="2"/>
        <v>1</v>
      </c>
      <c r="S116" s="23"/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19">
        <f t="shared" si="3"/>
        <v>0</v>
      </c>
    </row>
    <row r="117" spans="1:27" ht="15.95" customHeight="1" x14ac:dyDescent="0.15">
      <c r="A117" s="1">
        <v>106</v>
      </c>
      <c r="B117" s="30">
        <v>1</v>
      </c>
      <c r="C117" s="21">
        <v>2</v>
      </c>
      <c r="D117" s="22">
        <v>1</v>
      </c>
      <c r="E117" s="22">
        <v>27</v>
      </c>
      <c r="F117" s="16" t="s">
        <v>236</v>
      </c>
      <c r="G117" s="23">
        <v>11</v>
      </c>
      <c r="H117" s="23">
        <v>4</v>
      </c>
      <c r="I117" s="16">
        <v>2</v>
      </c>
      <c r="J117" s="24"/>
      <c r="K117" s="13">
        <v>1</v>
      </c>
      <c r="L117" s="23">
        <v>1</v>
      </c>
      <c r="M117" s="5">
        <v>0</v>
      </c>
      <c r="N117" s="5">
        <v>0</v>
      </c>
      <c r="O117" s="7">
        <v>1</v>
      </c>
      <c r="P117" s="5">
        <v>0</v>
      </c>
      <c r="Q117" s="5">
        <v>0</v>
      </c>
      <c r="R117" s="19">
        <f t="shared" si="2"/>
        <v>1</v>
      </c>
      <c r="S117" s="23"/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19">
        <f t="shared" si="3"/>
        <v>0</v>
      </c>
    </row>
    <row r="118" spans="1:27" ht="15.95" customHeight="1" x14ac:dyDescent="0.15">
      <c r="A118" s="1">
        <v>107</v>
      </c>
      <c r="B118" s="30">
        <v>1</v>
      </c>
      <c r="C118" s="21">
        <v>2</v>
      </c>
      <c r="D118" s="22">
        <v>1</v>
      </c>
      <c r="E118" s="22">
        <v>27</v>
      </c>
      <c r="F118" s="16" t="s">
        <v>236</v>
      </c>
      <c r="G118" s="23">
        <v>11</v>
      </c>
      <c r="H118" s="23">
        <v>6</v>
      </c>
      <c r="I118" s="16">
        <v>2</v>
      </c>
      <c r="J118" s="24"/>
      <c r="K118" s="13">
        <v>1</v>
      </c>
      <c r="L118" s="23">
        <v>1</v>
      </c>
      <c r="M118" s="5">
        <v>2</v>
      </c>
      <c r="N118" s="5">
        <v>0</v>
      </c>
      <c r="O118" s="5">
        <v>0</v>
      </c>
      <c r="P118" s="5">
        <v>0</v>
      </c>
      <c r="Q118" s="5">
        <v>0</v>
      </c>
      <c r="R118" s="19">
        <f t="shared" si="2"/>
        <v>2</v>
      </c>
      <c r="S118" s="23"/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19">
        <f t="shared" si="3"/>
        <v>0</v>
      </c>
    </row>
    <row r="119" spans="1:27" ht="15.95" customHeight="1" x14ac:dyDescent="0.15">
      <c r="A119" s="1">
        <v>108</v>
      </c>
      <c r="B119" s="30">
        <v>1</v>
      </c>
      <c r="C119" s="21">
        <v>2</v>
      </c>
      <c r="D119" s="22">
        <v>1</v>
      </c>
      <c r="E119" s="22">
        <v>27</v>
      </c>
      <c r="F119" s="16" t="s">
        <v>236</v>
      </c>
      <c r="G119" s="23">
        <v>11</v>
      </c>
      <c r="H119" s="23">
        <v>2</v>
      </c>
      <c r="I119" s="16">
        <v>2</v>
      </c>
      <c r="J119" s="24"/>
      <c r="K119" s="13">
        <v>1</v>
      </c>
      <c r="L119" s="23">
        <v>1</v>
      </c>
      <c r="M119" s="5">
        <v>1</v>
      </c>
      <c r="N119" s="5">
        <v>0</v>
      </c>
      <c r="O119" s="5">
        <v>0</v>
      </c>
      <c r="P119" s="5">
        <v>0</v>
      </c>
      <c r="Q119" s="5">
        <v>0</v>
      </c>
      <c r="R119" s="19">
        <f t="shared" si="2"/>
        <v>1</v>
      </c>
      <c r="S119" s="23"/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19">
        <f t="shared" si="3"/>
        <v>0</v>
      </c>
    </row>
    <row r="120" spans="1:27" ht="15.95" customHeight="1" x14ac:dyDescent="0.15">
      <c r="A120" s="1">
        <v>109</v>
      </c>
      <c r="B120" s="30">
        <v>1</v>
      </c>
      <c r="C120" s="21">
        <v>2</v>
      </c>
      <c r="D120" s="22">
        <v>1</v>
      </c>
      <c r="E120" s="22">
        <v>27</v>
      </c>
      <c r="F120" s="16" t="s">
        <v>236</v>
      </c>
      <c r="G120" s="23">
        <v>11</v>
      </c>
      <c r="H120" s="23">
        <v>2</v>
      </c>
      <c r="I120" s="16">
        <v>2</v>
      </c>
      <c r="J120" s="24"/>
      <c r="K120" s="13">
        <v>3</v>
      </c>
      <c r="L120" s="23">
        <v>1</v>
      </c>
      <c r="M120" s="5">
        <v>0</v>
      </c>
      <c r="N120" s="5">
        <v>0</v>
      </c>
      <c r="O120" s="7">
        <v>1</v>
      </c>
      <c r="P120" s="5">
        <v>0</v>
      </c>
      <c r="Q120" s="5">
        <v>0</v>
      </c>
      <c r="R120" s="19">
        <f t="shared" si="2"/>
        <v>1</v>
      </c>
      <c r="S120" s="23">
        <v>1</v>
      </c>
      <c r="T120" s="5">
        <v>0</v>
      </c>
      <c r="U120" s="5">
        <v>0</v>
      </c>
      <c r="V120" s="7">
        <v>1</v>
      </c>
      <c r="W120" s="5">
        <v>0</v>
      </c>
      <c r="X120" s="5">
        <v>0</v>
      </c>
      <c r="Y120" s="5">
        <v>0</v>
      </c>
      <c r="Z120" s="5">
        <v>0</v>
      </c>
      <c r="AA120" s="19">
        <f t="shared" si="3"/>
        <v>1</v>
      </c>
    </row>
    <row r="121" spans="1:27" ht="15.95" customHeight="1" x14ac:dyDescent="0.15">
      <c r="A121" s="1">
        <v>110</v>
      </c>
      <c r="B121" s="30">
        <v>1</v>
      </c>
      <c r="C121" s="21">
        <v>2</v>
      </c>
      <c r="D121" s="22">
        <v>1</v>
      </c>
      <c r="E121" s="22">
        <v>27</v>
      </c>
      <c r="F121" s="16" t="s">
        <v>236</v>
      </c>
      <c r="G121" s="23">
        <v>11</v>
      </c>
      <c r="H121" s="23">
        <v>5</v>
      </c>
      <c r="I121" s="16">
        <v>2</v>
      </c>
      <c r="J121" s="24"/>
      <c r="K121" s="13">
        <v>1</v>
      </c>
      <c r="L121" s="23">
        <v>3</v>
      </c>
      <c r="M121" s="5">
        <v>1</v>
      </c>
      <c r="N121" s="5">
        <v>0</v>
      </c>
      <c r="O121" s="5">
        <v>0</v>
      </c>
      <c r="P121" s="5">
        <v>0</v>
      </c>
      <c r="Q121" s="5">
        <v>0</v>
      </c>
      <c r="R121" s="19">
        <f t="shared" si="2"/>
        <v>1</v>
      </c>
      <c r="S121" s="23"/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19">
        <f t="shared" si="3"/>
        <v>0</v>
      </c>
    </row>
    <row r="122" spans="1:27" ht="15.95" customHeight="1" x14ac:dyDescent="0.15">
      <c r="A122" s="1">
        <v>111</v>
      </c>
      <c r="B122" s="30">
        <v>1</v>
      </c>
      <c r="C122" s="21">
        <v>2</v>
      </c>
      <c r="D122" s="22">
        <v>1</v>
      </c>
      <c r="E122" s="22">
        <v>27</v>
      </c>
      <c r="F122" s="16" t="s">
        <v>236</v>
      </c>
      <c r="G122" s="23">
        <v>11</v>
      </c>
      <c r="H122" s="23">
        <v>5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1</v>
      </c>
      <c r="O122" s="5">
        <v>0</v>
      </c>
      <c r="P122" s="5">
        <v>0</v>
      </c>
      <c r="Q122" s="5">
        <v>0</v>
      </c>
      <c r="R122" s="19">
        <f t="shared" si="2"/>
        <v>1</v>
      </c>
      <c r="S122" s="23"/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19">
        <f t="shared" si="3"/>
        <v>0</v>
      </c>
    </row>
    <row r="123" spans="1:27" ht="15.95" customHeight="1" x14ac:dyDescent="0.15">
      <c r="A123" s="1">
        <v>112</v>
      </c>
      <c r="B123" s="30">
        <v>1</v>
      </c>
      <c r="C123" s="21">
        <v>2</v>
      </c>
      <c r="D123" s="22">
        <v>1</v>
      </c>
      <c r="E123" s="22">
        <v>27</v>
      </c>
      <c r="F123" s="16" t="s">
        <v>236</v>
      </c>
      <c r="G123" s="23">
        <v>11</v>
      </c>
      <c r="H123" s="23">
        <v>4</v>
      </c>
      <c r="I123" s="16">
        <v>2</v>
      </c>
      <c r="J123" s="24"/>
      <c r="K123" s="13">
        <v>1</v>
      </c>
      <c r="L123" s="23">
        <v>1</v>
      </c>
      <c r="M123" s="5">
        <v>1</v>
      </c>
      <c r="N123" s="5">
        <v>0</v>
      </c>
      <c r="O123" s="5">
        <v>0</v>
      </c>
      <c r="P123" s="5">
        <v>0</v>
      </c>
      <c r="Q123" s="5">
        <v>0</v>
      </c>
      <c r="R123" s="19">
        <f t="shared" si="2"/>
        <v>1</v>
      </c>
      <c r="S123" s="23"/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19">
        <f t="shared" si="3"/>
        <v>0</v>
      </c>
    </row>
    <row r="124" spans="1:27" ht="15.95" customHeight="1" x14ac:dyDescent="0.15">
      <c r="A124" s="1">
        <v>113</v>
      </c>
      <c r="B124" s="30">
        <v>1</v>
      </c>
      <c r="C124" s="21">
        <v>2</v>
      </c>
      <c r="D124" s="22">
        <v>1</v>
      </c>
      <c r="E124" s="22">
        <v>27</v>
      </c>
      <c r="F124" s="16" t="s">
        <v>236</v>
      </c>
      <c r="G124" s="23">
        <v>11</v>
      </c>
      <c r="H124" s="23">
        <v>7</v>
      </c>
      <c r="I124" s="16">
        <v>2</v>
      </c>
      <c r="J124" s="24"/>
      <c r="K124" s="13">
        <v>1</v>
      </c>
      <c r="L124" s="23">
        <v>1</v>
      </c>
      <c r="M124" s="5">
        <v>1</v>
      </c>
      <c r="N124" s="5">
        <v>0</v>
      </c>
      <c r="O124" s="5">
        <v>0</v>
      </c>
      <c r="P124" s="5">
        <v>0</v>
      </c>
      <c r="Q124" s="5">
        <v>0</v>
      </c>
      <c r="R124" s="19">
        <f t="shared" si="2"/>
        <v>1</v>
      </c>
      <c r="S124" s="23"/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19">
        <f t="shared" si="3"/>
        <v>0</v>
      </c>
    </row>
    <row r="125" spans="1:27" ht="15.95" customHeight="1" x14ac:dyDescent="0.15">
      <c r="A125" s="1">
        <v>114</v>
      </c>
      <c r="B125" s="30">
        <v>1</v>
      </c>
      <c r="C125" s="21">
        <v>2</v>
      </c>
      <c r="D125" s="22">
        <v>1</v>
      </c>
      <c r="E125" s="22">
        <v>27</v>
      </c>
      <c r="F125" s="16" t="s">
        <v>236</v>
      </c>
      <c r="G125" s="23">
        <v>11</v>
      </c>
      <c r="H125" s="23">
        <v>4</v>
      </c>
      <c r="I125" s="16">
        <v>2</v>
      </c>
      <c r="J125" s="24"/>
      <c r="K125" s="13">
        <v>1</v>
      </c>
      <c r="L125" s="23">
        <v>1</v>
      </c>
      <c r="M125" s="5">
        <v>0</v>
      </c>
      <c r="N125" s="5">
        <v>0</v>
      </c>
      <c r="O125" s="7">
        <v>1</v>
      </c>
      <c r="P125" s="5">
        <v>0</v>
      </c>
      <c r="Q125" s="5">
        <v>0</v>
      </c>
      <c r="R125" s="19">
        <f t="shared" si="2"/>
        <v>1</v>
      </c>
      <c r="S125" s="23"/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19">
        <f t="shared" si="3"/>
        <v>0</v>
      </c>
    </row>
    <row r="126" spans="1:27" ht="15.95" customHeight="1" x14ac:dyDescent="0.15">
      <c r="A126" s="1">
        <v>115</v>
      </c>
      <c r="B126" s="30">
        <v>1</v>
      </c>
      <c r="C126" s="21">
        <v>2</v>
      </c>
      <c r="D126" s="22">
        <v>1</v>
      </c>
      <c r="E126" s="22">
        <v>27</v>
      </c>
      <c r="F126" s="16" t="s">
        <v>236</v>
      </c>
      <c r="G126" s="23">
        <v>11</v>
      </c>
      <c r="H126" s="23">
        <v>2</v>
      </c>
      <c r="I126" s="16">
        <v>2</v>
      </c>
      <c r="J126" s="24"/>
      <c r="K126" s="13">
        <v>1</v>
      </c>
      <c r="L126" s="23">
        <v>2</v>
      </c>
      <c r="M126" s="5">
        <v>0</v>
      </c>
      <c r="N126" s="5">
        <v>0</v>
      </c>
      <c r="O126" s="5">
        <v>0</v>
      </c>
      <c r="P126" s="8">
        <v>1</v>
      </c>
      <c r="Q126" s="5">
        <v>0</v>
      </c>
      <c r="R126" s="19">
        <f t="shared" si="2"/>
        <v>1</v>
      </c>
      <c r="S126" s="23"/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19">
        <f t="shared" si="3"/>
        <v>0</v>
      </c>
    </row>
    <row r="127" spans="1:27" ht="15.95" customHeight="1" x14ac:dyDescent="0.15">
      <c r="A127" s="1">
        <v>116</v>
      </c>
      <c r="B127" s="30">
        <v>1</v>
      </c>
      <c r="C127" s="21">
        <v>2</v>
      </c>
      <c r="D127" s="22">
        <v>1</v>
      </c>
      <c r="E127" s="22">
        <v>27</v>
      </c>
      <c r="F127" s="16" t="s">
        <v>236</v>
      </c>
      <c r="G127" s="23">
        <v>11</v>
      </c>
      <c r="H127" s="23">
        <v>6</v>
      </c>
      <c r="I127" s="16">
        <v>2</v>
      </c>
      <c r="J127" s="24"/>
      <c r="K127" s="13">
        <v>1</v>
      </c>
      <c r="L127" s="23">
        <v>2</v>
      </c>
      <c r="M127" s="5">
        <v>0</v>
      </c>
      <c r="N127" s="5">
        <v>0</v>
      </c>
      <c r="O127" s="5">
        <v>0</v>
      </c>
      <c r="P127" s="8">
        <v>1</v>
      </c>
      <c r="Q127" s="5">
        <v>0</v>
      </c>
      <c r="R127" s="19">
        <f t="shared" si="2"/>
        <v>1</v>
      </c>
      <c r="S127" s="23"/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19">
        <f t="shared" si="3"/>
        <v>0</v>
      </c>
    </row>
    <row r="128" spans="1:27" ht="15.95" customHeight="1" x14ac:dyDescent="0.15">
      <c r="A128" s="1">
        <v>117</v>
      </c>
      <c r="B128" s="30">
        <v>1</v>
      </c>
      <c r="C128" s="21">
        <v>2</v>
      </c>
      <c r="D128" s="22">
        <v>1</v>
      </c>
      <c r="E128" s="22">
        <v>27</v>
      </c>
      <c r="F128" s="16" t="s">
        <v>236</v>
      </c>
      <c r="G128" s="23">
        <v>11</v>
      </c>
      <c r="H128" s="23">
        <v>2</v>
      </c>
      <c r="I128" s="16">
        <v>2</v>
      </c>
      <c r="J128" s="24"/>
      <c r="K128" s="13">
        <v>2</v>
      </c>
      <c r="L128" s="23"/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19">
        <f t="shared" si="2"/>
        <v>0</v>
      </c>
      <c r="S128" s="23">
        <v>1</v>
      </c>
      <c r="T128" s="5">
        <v>0</v>
      </c>
      <c r="U128" s="6">
        <v>1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19">
        <f t="shared" si="3"/>
        <v>1</v>
      </c>
    </row>
    <row r="129" spans="1:27" ht="15.95" customHeight="1" x14ac:dyDescent="0.15">
      <c r="A129" s="1">
        <v>118</v>
      </c>
      <c r="B129" s="30">
        <v>1</v>
      </c>
      <c r="C129" s="21">
        <v>2</v>
      </c>
      <c r="D129" s="22">
        <v>1</v>
      </c>
      <c r="E129" s="22">
        <v>27</v>
      </c>
      <c r="F129" s="16" t="s">
        <v>236</v>
      </c>
      <c r="G129" s="23">
        <v>11</v>
      </c>
      <c r="H129" s="23">
        <v>5</v>
      </c>
      <c r="I129" s="16">
        <v>2</v>
      </c>
      <c r="J129" s="24"/>
      <c r="K129" s="13">
        <v>3</v>
      </c>
      <c r="L129" s="23">
        <v>1</v>
      </c>
      <c r="M129" s="5">
        <v>0</v>
      </c>
      <c r="N129" s="6">
        <v>2</v>
      </c>
      <c r="O129" s="7">
        <v>1</v>
      </c>
      <c r="P129" s="5">
        <v>0</v>
      </c>
      <c r="Q129" s="5">
        <v>0</v>
      </c>
      <c r="R129" s="19">
        <f t="shared" si="2"/>
        <v>3</v>
      </c>
      <c r="S129" s="23">
        <v>1</v>
      </c>
      <c r="T129" s="5">
        <v>0</v>
      </c>
      <c r="U129" s="6">
        <v>1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19">
        <f t="shared" si="3"/>
        <v>1</v>
      </c>
    </row>
    <row r="130" spans="1:27" ht="15.95" customHeight="1" x14ac:dyDescent="0.15">
      <c r="A130" s="1">
        <v>119</v>
      </c>
      <c r="B130" s="30">
        <v>1</v>
      </c>
      <c r="C130" s="21">
        <v>2</v>
      </c>
      <c r="D130" s="22">
        <v>1</v>
      </c>
      <c r="E130" s="22">
        <v>27</v>
      </c>
      <c r="F130" s="16" t="s">
        <v>236</v>
      </c>
      <c r="G130" s="23">
        <v>11</v>
      </c>
      <c r="H130" s="23">
        <v>4</v>
      </c>
      <c r="I130" s="16">
        <v>2</v>
      </c>
      <c r="J130" s="24"/>
      <c r="K130" s="13">
        <v>3</v>
      </c>
      <c r="L130" s="23">
        <v>1</v>
      </c>
      <c r="M130" s="5">
        <v>0</v>
      </c>
      <c r="N130" s="6">
        <v>1</v>
      </c>
      <c r="O130" s="5">
        <v>0</v>
      </c>
      <c r="P130" s="5">
        <v>0</v>
      </c>
      <c r="Q130" s="5">
        <v>0</v>
      </c>
      <c r="R130" s="19">
        <f t="shared" si="2"/>
        <v>1</v>
      </c>
      <c r="S130" s="23">
        <v>1</v>
      </c>
      <c r="T130" s="5">
        <v>0</v>
      </c>
      <c r="U130" s="5">
        <v>0</v>
      </c>
      <c r="V130" s="5">
        <v>0</v>
      </c>
      <c r="W130" s="5">
        <v>0</v>
      </c>
      <c r="X130" s="7">
        <v>4</v>
      </c>
      <c r="Y130" s="5">
        <v>0</v>
      </c>
      <c r="Z130" s="5">
        <v>0</v>
      </c>
      <c r="AA130" s="19">
        <f t="shared" si="3"/>
        <v>4</v>
      </c>
    </row>
    <row r="131" spans="1:27" ht="15.95" customHeight="1" x14ac:dyDescent="0.15">
      <c r="A131" s="1">
        <v>120</v>
      </c>
      <c r="B131" s="30">
        <v>1</v>
      </c>
      <c r="C131" s="21">
        <v>2</v>
      </c>
      <c r="D131" s="22">
        <v>1</v>
      </c>
      <c r="E131" s="22">
        <v>27</v>
      </c>
      <c r="F131" s="16" t="s">
        <v>236</v>
      </c>
      <c r="G131" s="23">
        <v>11</v>
      </c>
      <c r="H131" s="23">
        <v>5</v>
      </c>
      <c r="I131" s="16">
        <v>2</v>
      </c>
      <c r="J131" s="24"/>
      <c r="K131" s="13">
        <v>1</v>
      </c>
      <c r="L131" s="23">
        <v>5</v>
      </c>
      <c r="M131" s="5">
        <v>0</v>
      </c>
      <c r="N131" s="6">
        <v>1</v>
      </c>
      <c r="O131" s="5">
        <v>0</v>
      </c>
      <c r="P131" s="5">
        <v>0</v>
      </c>
      <c r="Q131" s="5">
        <v>0</v>
      </c>
      <c r="R131" s="19">
        <f t="shared" si="2"/>
        <v>1</v>
      </c>
      <c r="S131" s="23"/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19">
        <f t="shared" si="3"/>
        <v>0</v>
      </c>
    </row>
    <row r="132" spans="1:27" ht="15.95" customHeight="1" x14ac:dyDescent="0.15">
      <c r="A132" s="1">
        <v>121</v>
      </c>
      <c r="B132" s="30">
        <v>1</v>
      </c>
      <c r="C132" s="21">
        <v>2</v>
      </c>
      <c r="D132" s="22">
        <v>1</v>
      </c>
      <c r="E132" s="22">
        <v>27</v>
      </c>
      <c r="F132" s="16" t="s">
        <v>236</v>
      </c>
      <c r="G132" s="23">
        <v>11</v>
      </c>
      <c r="H132" s="23">
        <v>3</v>
      </c>
      <c r="I132" s="16">
        <v>2</v>
      </c>
      <c r="J132" s="24"/>
      <c r="K132" s="13">
        <v>3</v>
      </c>
      <c r="L132" s="23">
        <v>1</v>
      </c>
      <c r="M132" s="5">
        <v>0</v>
      </c>
      <c r="N132" s="5">
        <v>0</v>
      </c>
      <c r="O132" s="7">
        <v>1</v>
      </c>
      <c r="P132" s="5">
        <v>0</v>
      </c>
      <c r="Q132" s="5">
        <v>0</v>
      </c>
      <c r="R132" s="19">
        <f t="shared" si="2"/>
        <v>1</v>
      </c>
      <c r="S132" s="23">
        <v>1</v>
      </c>
      <c r="T132" s="5">
        <v>0</v>
      </c>
      <c r="U132" s="5">
        <v>0</v>
      </c>
      <c r="V132" s="7">
        <v>1</v>
      </c>
      <c r="W132" s="5">
        <v>0</v>
      </c>
      <c r="X132" s="5">
        <v>0</v>
      </c>
      <c r="Y132" s="5">
        <v>0</v>
      </c>
      <c r="Z132" s="5">
        <v>0</v>
      </c>
      <c r="AA132" s="19">
        <f t="shared" si="3"/>
        <v>1</v>
      </c>
    </row>
    <row r="133" spans="1:27" ht="15.95" customHeight="1" x14ac:dyDescent="0.15">
      <c r="A133" s="1">
        <v>122</v>
      </c>
      <c r="B133" s="30">
        <v>1</v>
      </c>
      <c r="C133" s="21">
        <v>2</v>
      </c>
      <c r="D133" s="22">
        <v>1</v>
      </c>
      <c r="E133" s="22">
        <v>27</v>
      </c>
      <c r="F133" s="16" t="s">
        <v>236</v>
      </c>
      <c r="G133" s="23">
        <v>11</v>
      </c>
      <c r="H133" s="23">
        <v>4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5">
        <v>0</v>
      </c>
      <c r="P133" s="5">
        <v>0</v>
      </c>
      <c r="Q133" s="5">
        <v>0</v>
      </c>
      <c r="R133" s="19">
        <f t="shared" si="2"/>
        <v>1</v>
      </c>
      <c r="S133" s="23"/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19">
        <f t="shared" si="3"/>
        <v>0</v>
      </c>
    </row>
    <row r="134" spans="1:27" ht="15.95" customHeight="1" x14ac:dyDescent="0.15">
      <c r="A134" s="1">
        <v>123</v>
      </c>
      <c r="B134" s="30">
        <v>1</v>
      </c>
      <c r="C134" s="21">
        <v>2</v>
      </c>
      <c r="D134" s="22">
        <v>1</v>
      </c>
      <c r="E134" s="22">
        <v>27</v>
      </c>
      <c r="F134" s="16" t="s">
        <v>236</v>
      </c>
      <c r="G134" s="23">
        <v>11</v>
      </c>
      <c r="H134" s="23">
        <v>9</v>
      </c>
      <c r="I134" s="16">
        <v>2</v>
      </c>
      <c r="J134" s="24"/>
      <c r="K134" s="13">
        <v>1</v>
      </c>
      <c r="L134" s="23">
        <v>1</v>
      </c>
      <c r="M134" s="5">
        <v>0</v>
      </c>
      <c r="N134" s="5">
        <v>0</v>
      </c>
      <c r="O134" s="7">
        <v>1</v>
      </c>
      <c r="P134" s="5">
        <v>0</v>
      </c>
      <c r="Q134" s="5">
        <v>0</v>
      </c>
      <c r="R134" s="19">
        <f t="shared" si="2"/>
        <v>1</v>
      </c>
      <c r="S134" s="23"/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19">
        <f t="shared" si="3"/>
        <v>0</v>
      </c>
    </row>
    <row r="135" spans="1:27" ht="15.95" customHeight="1" x14ac:dyDescent="0.15">
      <c r="A135" s="1">
        <v>124</v>
      </c>
      <c r="B135" s="30">
        <v>1</v>
      </c>
      <c r="C135" s="21">
        <v>2</v>
      </c>
      <c r="D135" s="22">
        <v>1</v>
      </c>
      <c r="E135" s="22">
        <v>27</v>
      </c>
      <c r="F135" s="16" t="s">
        <v>236</v>
      </c>
      <c r="G135" s="23">
        <v>11</v>
      </c>
      <c r="H135" s="23">
        <v>2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1</v>
      </c>
      <c r="O135" s="5">
        <v>0</v>
      </c>
      <c r="P135" s="5">
        <v>0</v>
      </c>
      <c r="Q135" s="5">
        <v>0</v>
      </c>
      <c r="R135" s="19">
        <f t="shared" si="2"/>
        <v>1</v>
      </c>
      <c r="S135" s="23"/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19">
        <f t="shared" si="3"/>
        <v>0</v>
      </c>
    </row>
    <row r="136" spans="1:27" ht="15.95" customHeight="1" x14ac:dyDescent="0.15">
      <c r="A136" s="1">
        <v>125</v>
      </c>
      <c r="B136" s="30">
        <v>1</v>
      </c>
      <c r="C136" s="21">
        <v>2</v>
      </c>
      <c r="D136" s="22">
        <v>1</v>
      </c>
      <c r="E136" s="22">
        <v>27</v>
      </c>
      <c r="F136" s="16" t="s">
        <v>236</v>
      </c>
      <c r="G136" s="23">
        <v>11</v>
      </c>
      <c r="H136" s="23">
        <v>3</v>
      </c>
      <c r="I136" s="16">
        <v>2</v>
      </c>
      <c r="J136" s="24"/>
      <c r="K136" s="13">
        <v>1</v>
      </c>
      <c r="L136" s="23">
        <v>1</v>
      </c>
      <c r="M136" s="5">
        <v>1</v>
      </c>
      <c r="N136" s="5">
        <v>0</v>
      </c>
      <c r="O136" s="5">
        <v>0</v>
      </c>
      <c r="P136" s="5">
        <v>0</v>
      </c>
      <c r="Q136" s="5">
        <v>0</v>
      </c>
      <c r="R136" s="19">
        <f t="shared" si="2"/>
        <v>1</v>
      </c>
      <c r="S136" s="23"/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19">
        <f t="shared" si="3"/>
        <v>0</v>
      </c>
    </row>
    <row r="137" spans="1:27" ht="15.95" customHeight="1" x14ac:dyDescent="0.15">
      <c r="A137" s="1">
        <v>126</v>
      </c>
      <c r="B137" s="30">
        <v>1</v>
      </c>
      <c r="C137" s="21">
        <v>2</v>
      </c>
      <c r="D137" s="22">
        <v>1</v>
      </c>
      <c r="E137" s="22">
        <v>27</v>
      </c>
      <c r="F137" s="16" t="s">
        <v>236</v>
      </c>
      <c r="G137" s="23">
        <v>11</v>
      </c>
      <c r="H137" s="23">
        <v>3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5">
        <v>0</v>
      </c>
      <c r="P137" s="5">
        <v>0</v>
      </c>
      <c r="Q137" s="5">
        <v>0</v>
      </c>
      <c r="R137" s="19">
        <f t="shared" si="2"/>
        <v>1</v>
      </c>
      <c r="S137" s="23"/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19">
        <f t="shared" si="3"/>
        <v>0</v>
      </c>
    </row>
    <row r="138" spans="1:27" ht="15.95" customHeight="1" x14ac:dyDescent="0.15">
      <c r="A138" s="1">
        <v>127</v>
      </c>
      <c r="B138" s="30">
        <v>1</v>
      </c>
      <c r="C138" s="21">
        <v>2</v>
      </c>
      <c r="D138" s="22">
        <v>1</v>
      </c>
      <c r="E138" s="22">
        <v>27</v>
      </c>
      <c r="F138" s="16" t="s">
        <v>236</v>
      </c>
      <c r="G138" s="23">
        <v>11</v>
      </c>
      <c r="H138" s="23">
        <v>5</v>
      </c>
      <c r="I138" s="16">
        <v>2</v>
      </c>
      <c r="J138" s="24"/>
      <c r="K138" s="13">
        <v>1</v>
      </c>
      <c r="L138" s="23">
        <v>1</v>
      </c>
      <c r="M138" s="5">
        <v>0</v>
      </c>
      <c r="N138" s="5">
        <v>0</v>
      </c>
      <c r="O138" s="5">
        <v>0</v>
      </c>
      <c r="P138" s="8">
        <v>18</v>
      </c>
      <c r="Q138" s="5">
        <v>0</v>
      </c>
      <c r="R138" s="19">
        <f t="shared" si="2"/>
        <v>18</v>
      </c>
      <c r="S138" s="23"/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19">
        <f t="shared" si="3"/>
        <v>0</v>
      </c>
    </row>
    <row r="139" spans="1:27" ht="15.95" customHeight="1" x14ac:dyDescent="0.15">
      <c r="A139" s="1">
        <v>128</v>
      </c>
      <c r="B139" s="30">
        <v>1</v>
      </c>
      <c r="C139" s="21">
        <v>2</v>
      </c>
      <c r="D139" s="22">
        <v>1</v>
      </c>
      <c r="E139" s="22">
        <v>27</v>
      </c>
      <c r="F139" s="16" t="s">
        <v>236</v>
      </c>
      <c r="G139" s="23">
        <v>11</v>
      </c>
      <c r="H139" s="23">
        <v>6</v>
      </c>
      <c r="I139" s="16">
        <v>2</v>
      </c>
      <c r="J139" s="24"/>
      <c r="K139" s="13">
        <v>2</v>
      </c>
      <c r="L139" s="23"/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19">
        <f t="shared" si="2"/>
        <v>0</v>
      </c>
      <c r="S139" s="23">
        <v>1</v>
      </c>
      <c r="T139" s="5">
        <v>0</v>
      </c>
      <c r="U139" s="6">
        <v>1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19">
        <f t="shared" si="3"/>
        <v>1</v>
      </c>
    </row>
    <row r="140" spans="1:27" ht="15.95" customHeight="1" x14ac:dyDescent="0.15">
      <c r="A140" s="1">
        <v>129</v>
      </c>
      <c r="B140" s="30">
        <v>1</v>
      </c>
      <c r="C140" s="21">
        <v>2</v>
      </c>
      <c r="D140" s="22">
        <v>1</v>
      </c>
      <c r="E140" s="22">
        <v>27</v>
      </c>
      <c r="F140" s="16" t="s">
        <v>236</v>
      </c>
      <c r="G140" s="23">
        <v>11</v>
      </c>
      <c r="H140" s="23">
        <v>8</v>
      </c>
      <c r="I140" s="16">
        <v>2</v>
      </c>
      <c r="J140" s="24"/>
      <c r="K140" s="13">
        <v>2</v>
      </c>
      <c r="L140" s="23"/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19">
        <f t="shared" si="2"/>
        <v>0</v>
      </c>
      <c r="S140" s="23">
        <v>1</v>
      </c>
      <c r="T140" s="5">
        <v>0</v>
      </c>
      <c r="U140" s="6">
        <v>1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19">
        <f t="shared" si="3"/>
        <v>1</v>
      </c>
    </row>
    <row r="141" spans="1:27" ht="15.95" customHeight="1" x14ac:dyDescent="0.15">
      <c r="A141" s="1">
        <v>130</v>
      </c>
      <c r="B141" s="30">
        <v>1</v>
      </c>
      <c r="C141" s="21">
        <v>2</v>
      </c>
      <c r="D141" s="22">
        <v>1</v>
      </c>
      <c r="E141" s="22">
        <v>27</v>
      </c>
      <c r="F141" s="16" t="s">
        <v>236</v>
      </c>
      <c r="G141" s="23">
        <v>11</v>
      </c>
      <c r="H141" s="23">
        <v>3</v>
      </c>
      <c r="I141" s="16">
        <v>2</v>
      </c>
      <c r="J141" s="24"/>
      <c r="K141" s="13">
        <v>2</v>
      </c>
      <c r="L141" s="23"/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19">
        <f t="shared" ref="R141:R204" si="4">SUM(M141:Q141)</f>
        <v>0</v>
      </c>
      <c r="S141" s="23">
        <v>1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7">
        <v>1</v>
      </c>
      <c r="Z141" s="5">
        <v>0</v>
      </c>
      <c r="AA141" s="19">
        <f t="shared" si="3"/>
        <v>1</v>
      </c>
    </row>
    <row r="142" spans="1:27" ht="15.95" customHeight="1" x14ac:dyDescent="0.15">
      <c r="A142" s="1">
        <v>131</v>
      </c>
      <c r="B142" s="30">
        <v>1</v>
      </c>
      <c r="C142" s="21">
        <v>2</v>
      </c>
      <c r="D142" s="22">
        <v>1</v>
      </c>
      <c r="E142" s="22">
        <v>27</v>
      </c>
      <c r="F142" s="16" t="s">
        <v>236</v>
      </c>
      <c r="G142" s="23">
        <v>11</v>
      </c>
      <c r="H142" s="23">
        <v>2</v>
      </c>
      <c r="I142" s="16">
        <v>2</v>
      </c>
      <c r="J142" s="24"/>
      <c r="K142" s="13">
        <v>2</v>
      </c>
      <c r="L142" s="23"/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19">
        <f t="shared" si="4"/>
        <v>0</v>
      </c>
      <c r="S142" s="23">
        <v>1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7">
        <v>1</v>
      </c>
      <c r="Z142" s="5">
        <v>0</v>
      </c>
      <c r="AA142" s="19">
        <f t="shared" ref="AA142:AA205" si="5">SUM(T142:Z142)</f>
        <v>1</v>
      </c>
    </row>
    <row r="143" spans="1:27" ht="15.95" customHeight="1" x14ac:dyDescent="0.15">
      <c r="A143" s="1">
        <v>132</v>
      </c>
      <c r="B143" s="30">
        <v>1</v>
      </c>
      <c r="C143" s="21">
        <v>2</v>
      </c>
      <c r="D143" s="22">
        <v>1</v>
      </c>
      <c r="E143" s="22">
        <v>27</v>
      </c>
      <c r="F143" s="16" t="s">
        <v>236</v>
      </c>
      <c r="G143" s="23">
        <v>11</v>
      </c>
      <c r="H143" s="23">
        <v>3</v>
      </c>
      <c r="I143" s="16">
        <v>2</v>
      </c>
      <c r="J143" s="24"/>
      <c r="K143" s="13">
        <v>2</v>
      </c>
      <c r="L143" s="23"/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19">
        <f t="shared" si="4"/>
        <v>0</v>
      </c>
      <c r="S143" s="23">
        <v>1</v>
      </c>
      <c r="T143" s="5">
        <v>0</v>
      </c>
      <c r="U143" s="5">
        <v>0</v>
      </c>
      <c r="V143" s="5">
        <v>0</v>
      </c>
      <c r="W143" s="5">
        <v>0</v>
      </c>
      <c r="X143" s="7">
        <v>1</v>
      </c>
      <c r="Y143" s="5">
        <v>0</v>
      </c>
      <c r="Z143" s="5">
        <v>0</v>
      </c>
      <c r="AA143" s="19">
        <f t="shared" si="5"/>
        <v>1</v>
      </c>
    </row>
    <row r="144" spans="1:27" ht="15.95" customHeight="1" x14ac:dyDescent="0.15">
      <c r="A144" s="1">
        <v>133</v>
      </c>
      <c r="B144" s="30">
        <v>1</v>
      </c>
      <c r="C144" s="21">
        <v>2</v>
      </c>
      <c r="D144" s="22">
        <v>1</v>
      </c>
      <c r="E144" s="22">
        <v>27</v>
      </c>
      <c r="F144" s="16" t="s">
        <v>236</v>
      </c>
      <c r="G144" s="23">
        <v>12</v>
      </c>
      <c r="H144" s="23">
        <v>3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1</v>
      </c>
      <c r="O144" s="5">
        <v>0</v>
      </c>
      <c r="P144" s="5">
        <v>0</v>
      </c>
      <c r="Q144" s="5">
        <v>0</v>
      </c>
      <c r="R144" s="19">
        <f t="shared" si="4"/>
        <v>1</v>
      </c>
      <c r="S144" s="23"/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19">
        <f t="shared" si="5"/>
        <v>0</v>
      </c>
    </row>
    <row r="145" spans="1:27" ht="15.95" customHeight="1" x14ac:dyDescent="0.15">
      <c r="A145" s="1">
        <v>134</v>
      </c>
      <c r="B145" s="30">
        <v>1</v>
      </c>
      <c r="C145" s="21">
        <v>2</v>
      </c>
      <c r="D145" s="22">
        <v>1</v>
      </c>
      <c r="E145" s="22">
        <v>27</v>
      </c>
      <c r="F145" s="16" t="s">
        <v>236</v>
      </c>
      <c r="G145" s="23">
        <v>12</v>
      </c>
      <c r="H145" s="23">
        <v>3</v>
      </c>
      <c r="I145" s="16">
        <v>2</v>
      </c>
      <c r="J145" s="24"/>
      <c r="K145" s="13">
        <v>1</v>
      </c>
      <c r="L145" s="23">
        <v>1</v>
      </c>
      <c r="M145" s="5">
        <v>0</v>
      </c>
      <c r="N145" s="5">
        <v>0</v>
      </c>
      <c r="O145" s="5">
        <v>0</v>
      </c>
      <c r="P145" s="8">
        <v>2</v>
      </c>
      <c r="Q145" s="5">
        <v>0</v>
      </c>
      <c r="R145" s="19">
        <f t="shared" si="4"/>
        <v>2</v>
      </c>
      <c r="S145" s="23"/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19">
        <f t="shared" si="5"/>
        <v>0</v>
      </c>
    </row>
    <row r="146" spans="1:27" ht="15.95" customHeight="1" x14ac:dyDescent="0.15">
      <c r="A146" s="1">
        <v>135</v>
      </c>
      <c r="B146" s="30">
        <v>1</v>
      </c>
      <c r="C146" s="21">
        <v>2</v>
      </c>
      <c r="D146" s="22">
        <v>1</v>
      </c>
      <c r="E146" s="22">
        <v>27</v>
      </c>
      <c r="F146" s="16" t="s">
        <v>236</v>
      </c>
      <c r="G146" s="23">
        <v>12</v>
      </c>
      <c r="H146" s="23">
        <v>6</v>
      </c>
      <c r="I146" s="16">
        <v>2</v>
      </c>
      <c r="J146" s="24"/>
      <c r="K146" s="13">
        <v>1</v>
      </c>
      <c r="L146" s="23">
        <v>1</v>
      </c>
      <c r="M146" s="5">
        <v>0</v>
      </c>
      <c r="N146" s="5">
        <v>0</v>
      </c>
      <c r="O146" s="5">
        <v>0</v>
      </c>
      <c r="P146" s="8">
        <v>1</v>
      </c>
      <c r="Q146" s="5">
        <v>0</v>
      </c>
      <c r="R146" s="19">
        <f t="shared" si="4"/>
        <v>1</v>
      </c>
      <c r="S146" s="23"/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19">
        <f t="shared" si="5"/>
        <v>0</v>
      </c>
    </row>
    <row r="147" spans="1:27" ht="15.95" customHeight="1" x14ac:dyDescent="0.15">
      <c r="A147" s="1">
        <v>136</v>
      </c>
      <c r="B147" s="30">
        <v>1</v>
      </c>
      <c r="C147" s="21">
        <v>2</v>
      </c>
      <c r="D147" s="22">
        <v>1</v>
      </c>
      <c r="E147" s="22">
        <v>27</v>
      </c>
      <c r="F147" s="16" t="s">
        <v>236</v>
      </c>
      <c r="G147" s="23">
        <v>12</v>
      </c>
      <c r="H147" s="23">
        <v>5</v>
      </c>
      <c r="I147" s="16">
        <v>2</v>
      </c>
      <c r="J147" s="24"/>
      <c r="K147" s="13">
        <v>1</v>
      </c>
      <c r="L147" s="23">
        <v>2</v>
      </c>
      <c r="M147" s="5">
        <v>0</v>
      </c>
      <c r="N147" s="5">
        <v>0</v>
      </c>
      <c r="O147" s="5">
        <v>0</v>
      </c>
      <c r="P147" s="8">
        <v>2</v>
      </c>
      <c r="Q147" s="5">
        <v>0</v>
      </c>
      <c r="R147" s="19">
        <f t="shared" si="4"/>
        <v>2</v>
      </c>
      <c r="S147" s="23"/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19">
        <f t="shared" si="5"/>
        <v>0</v>
      </c>
    </row>
    <row r="148" spans="1:27" ht="15.95" customHeight="1" x14ac:dyDescent="0.15">
      <c r="A148" s="1">
        <v>137</v>
      </c>
      <c r="B148" s="30">
        <v>1</v>
      </c>
      <c r="C148" s="21">
        <v>2</v>
      </c>
      <c r="D148" s="22">
        <v>1</v>
      </c>
      <c r="E148" s="22">
        <v>27</v>
      </c>
      <c r="F148" s="16" t="s">
        <v>236</v>
      </c>
      <c r="G148" s="23">
        <v>12</v>
      </c>
      <c r="H148" s="23">
        <v>4</v>
      </c>
      <c r="I148" s="16">
        <v>2</v>
      </c>
      <c r="J148" s="24"/>
      <c r="K148" s="13">
        <v>1</v>
      </c>
      <c r="L148" s="23">
        <v>1</v>
      </c>
      <c r="M148" s="5">
        <v>0</v>
      </c>
      <c r="N148" s="5">
        <v>0</v>
      </c>
      <c r="O148" s="7">
        <v>2</v>
      </c>
      <c r="P148" s="5">
        <v>0</v>
      </c>
      <c r="Q148" s="5">
        <v>0</v>
      </c>
      <c r="R148" s="19">
        <f t="shared" si="4"/>
        <v>2</v>
      </c>
      <c r="S148" s="23"/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19">
        <f t="shared" si="5"/>
        <v>0</v>
      </c>
    </row>
    <row r="149" spans="1:27" ht="15.95" customHeight="1" x14ac:dyDescent="0.15">
      <c r="A149" s="1">
        <v>138</v>
      </c>
      <c r="B149" s="30">
        <v>1</v>
      </c>
      <c r="C149" s="21">
        <v>2</v>
      </c>
      <c r="D149" s="22">
        <v>1</v>
      </c>
      <c r="E149" s="22">
        <v>27</v>
      </c>
      <c r="F149" s="16" t="s">
        <v>236</v>
      </c>
      <c r="G149" s="23">
        <v>12</v>
      </c>
      <c r="H149" s="23">
        <v>8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5">
        <v>0</v>
      </c>
      <c r="P149" s="5">
        <v>0</v>
      </c>
      <c r="Q149" s="5">
        <v>0</v>
      </c>
      <c r="R149" s="19">
        <f t="shared" si="4"/>
        <v>1</v>
      </c>
      <c r="S149" s="23"/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19">
        <f t="shared" si="5"/>
        <v>0</v>
      </c>
    </row>
    <row r="150" spans="1:27" ht="15.95" customHeight="1" x14ac:dyDescent="0.15">
      <c r="A150" s="1">
        <v>139</v>
      </c>
      <c r="B150" s="30">
        <v>1</v>
      </c>
      <c r="C150" s="21">
        <v>2</v>
      </c>
      <c r="D150" s="22">
        <v>1</v>
      </c>
      <c r="E150" s="22">
        <v>27</v>
      </c>
      <c r="F150" s="16" t="s">
        <v>236</v>
      </c>
      <c r="G150" s="23">
        <v>12</v>
      </c>
      <c r="H150" s="23">
        <v>6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5">
        <v>0</v>
      </c>
      <c r="P150" s="5">
        <v>0</v>
      </c>
      <c r="Q150" s="5">
        <v>0</v>
      </c>
      <c r="R150" s="19">
        <f t="shared" si="4"/>
        <v>1</v>
      </c>
      <c r="S150" s="23"/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19">
        <f t="shared" si="5"/>
        <v>0</v>
      </c>
    </row>
    <row r="151" spans="1:27" ht="15.95" customHeight="1" x14ac:dyDescent="0.15">
      <c r="A151" s="1">
        <v>140</v>
      </c>
      <c r="B151" s="30">
        <v>1</v>
      </c>
      <c r="C151" s="21">
        <v>2</v>
      </c>
      <c r="D151" s="22">
        <v>1</v>
      </c>
      <c r="E151" s="22">
        <v>27</v>
      </c>
      <c r="F151" s="16" t="s">
        <v>236</v>
      </c>
      <c r="G151" s="23">
        <v>12</v>
      </c>
      <c r="H151" s="23">
        <v>8</v>
      </c>
      <c r="I151" s="16">
        <v>2</v>
      </c>
      <c r="J151" s="24"/>
      <c r="K151" s="13">
        <v>2</v>
      </c>
      <c r="L151" s="23"/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19">
        <f t="shared" si="4"/>
        <v>0</v>
      </c>
      <c r="S151" s="23">
        <v>1</v>
      </c>
      <c r="T151" s="5">
        <v>0</v>
      </c>
      <c r="U151" s="6">
        <v>1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19">
        <f t="shared" si="5"/>
        <v>1</v>
      </c>
    </row>
    <row r="152" spans="1:27" ht="15.95" customHeight="1" x14ac:dyDescent="0.15">
      <c r="A152" s="1">
        <v>141</v>
      </c>
      <c r="B152" s="30">
        <v>1</v>
      </c>
      <c r="C152" s="21">
        <v>2</v>
      </c>
      <c r="D152" s="22">
        <v>1</v>
      </c>
      <c r="E152" s="22">
        <v>27</v>
      </c>
      <c r="F152" s="16" t="s">
        <v>236</v>
      </c>
      <c r="G152" s="23">
        <v>12</v>
      </c>
      <c r="H152" s="23">
        <v>3</v>
      </c>
      <c r="I152" s="16">
        <v>2</v>
      </c>
      <c r="J152" s="24"/>
      <c r="K152" s="13">
        <v>1</v>
      </c>
      <c r="L152" s="23">
        <v>1</v>
      </c>
      <c r="M152" s="5">
        <v>1</v>
      </c>
      <c r="N152" s="5">
        <v>0</v>
      </c>
      <c r="O152" s="5">
        <v>0</v>
      </c>
      <c r="P152" s="5">
        <v>0</v>
      </c>
      <c r="Q152" s="5">
        <v>0</v>
      </c>
      <c r="R152" s="19">
        <f t="shared" si="4"/>
        <v>1</v>
      </c>
      <c r="S152" s="23"/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19">
        <f t="shared" si="5"/>
        <v>0</v>
      </c>
    </row>
    <row r="153" spans="1:27" ht="15.95" customHeight="1" x14ac:dyDescent="0.15">
      <c r="A153" s="1">
        <v>142</v>
      </c>
      <c r="B153" s="30">
        <v>1</v>
      </c>
      <c r="C153" s="21">
        <v>2</v>
      </c>
      <c r="D153" s="22">
        <v>1</v>
      </c>
      <c r="E153" s="22">
        <v>27</v>
      </c>
      <c r="F153" s="16" t="s">
        <v>236</v>
      </c>
      <c r="G153" s="23">
        <v>12</v>
      </c>
      <c r="H153" s="23">
        <v>8</v>
      </c>
      <c r="I153" s="16">
        <v>2</v>
      </c>
      <c r="J153" s="24"/>
      <c r="K153" s="13">
        <v>1</v>
      </c>
      <c r="L153" s="23">
        <v>1</v>
      </c>
      <c r="M153" s="5">
        <v>3</v>
      </c>
      <c r="N153" s="5">
        <v>0</v>
      </c>
      <c r="O153" s="5">
        <v>0</v>
      </c>
      <c r="P153" s="5">
        <v>0</v>
      </c>
      <c r="Q153" s="5">
        <v>0</v>
      </c>
      <c r="R153" s="19">
        <f t="shared" si="4"/>
        <v>3</v>
      </c>
      <c r="S153" s="23"/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19">
        <f t="shared" si="5"/>
        <v>0</v>
      </c>
    </row>
    <row r="154" spans="1:27" ht="15.95" customHeight="1" x14ac:dyDescent="0.15">
      <c r="A154" s="1">
        <v>143</v>
      </c>
      <c r="B154" s="30">
        <v>1</v>
      </c>
      <c r="C154" s="21">
        <v>2</v>
      </c>
      <c r="D154" s="22">
        <v>1</v>
      </c>
      <c r="E154" s="22">
        <v>27</v>
      </c>
      <c r="F154" s="16" t="s">
        <v>236</v>
      </c>
      <c r="G154" s="23">
        <v>12</v>
      </c>
      <c r="H154" s="23">
        <v>6</v>
      </c>
      <c r="I154" s="16">
        <v>2</v>
      </c>
      <c r="J154" s="24"/>
      <c r="K154" s="13">
        <v>1</v>
      </c>
      <c r="L154" s="23">
        <v>3</v>
      </c>
      <c r="M154" s="5">
        <v>1</v>
      </c>
      <c r="N154" s="5">
        <v>0</v>
      </c>
      <c r="O154" s="5">
        <v>0</v>
      </c>
      <c r="P154" s="5">
        <v>0</v>
      </c>
      <c r="Q154" s="5">
        <v>0</v>
      </c>
      <c r="R154" s="19">
        <f t="shared" si="4"/>
        <v>1</v>
      </c>
      <c r="S154" s="23"/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19">
        <f t="shared" si="5"/>
        <v>0</v>
      </c>
    </row>
    <row r="155" spans="1:27" ht="15.95" customHeight="1" x14ac:dyDescent="0.15">
      <c r="A155" s="1">
        <v>144</v>
      </c>
      <c r="B155" s="30">
        <v>1</v>
      </c>
      <c r="C155" s="21">
        <v>2</v>
      </c>
      <c r="D155" s="22">
        <v>1</v>
      </c>
      <c r="E155" s="22">
        <v>27</v>
      </c>
      <c r="F155" s="16" t="s">
        <v>236</v>
      </c>
      <c r="G155" s="23">
        <v>12</v>
      </c>
      <c r="H155" s="23">
        <v>3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5">
        <v>0</v>
      </c>
      <c r="P155" s="5">
        <v>0</v>
      </c>
      <c r="Q155" s="5">
        <v>0</v>
      </c>
      <c r="R155" s="19">
        <f t="shared" si="4"/>
        <v>1</v>
      </c>
      <c r="S155" s="23"/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19">
        <f t="shared" si="5"/>
        <v>0</v>
      </c>
    </row>
    <row r="156" spans="1:27" ht="15.95" customHeight="1" x14ac:dyDescent="0.15">
      <c r="A156" s="1">
        <v>145</v>
      </c>
      <c r="B156" s="30">
        <v>1</v>
      </c>
      <c r="C156" s="21">
        <v>2</v>
      </c>
      <c r="D156" s="22">
        <v>1</v>
      </c>
      <c r="E156" s="22">
        <v>27</v>
      </c>
      <c r="F156" s="16" t="s">
        <v>236</v>
      </c>
      <c r="G156" s="23">
        <v>12</v>
      </c>
      <c r="H156" s="23">
        <v>6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1</v>
      </c>
      <c r="O156" s="5">
        <v>0</v>
      </c>
      <c r="P156" s="5">
        <v>0</v>
      </c>
      <c r="Q156" s="5">
        <v>0</v>
      </c>
      <c r="R156" s="19">
        <f t="shared" si="4"/>
        <v>1</v>
      </c>
      <c r="S156" s="23"/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19">
        <f t="shared" si="5"/>
        <v>0</v>
      </c>
    </row>
    <row r="157" spans="1:27" ht="15.95" customHeight="1" x14ac:dyDescent="0.15">
      <c r="A157" s="1">
        <v>146</v>
      </c>
      <c r="B157" s="30">
        <v>1</v>
      </c>
      <c r="C157" s="21">
        <v>2</v>
      </c>
      <c r="D157" s="22">
        <v>1</v>
      </c>
      <c r="E157" s="22">
        <v>27</v>
      </c>
      <c r="F157" s="16" t="s">
        <v>236</v>
      </c>
      <c r="G157" s="23">
        <v>12</v>
      </c>
      <c r="H157" s="23">
        <v>3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1</v>
      </c>
      <c r="O157" s="5">
        <v>0</v>
      </c>
      <c r="P157" s="5">
        <v>0</v>
      </c>
      <c r="Q157" s="5">
        <v>0</v>
      </c>
      <c r="R157" s="19">
        <f t="shared" si="4"/>
        <v>1</v>
      </c>
      <c r="S157" s="23"/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19">
        <f t="shared" si="5"/>
        <v>0</v>
      </c>
    </row>
    <row r="158" spans="1:27" ht="15.95" customHeight="1" x14ac:dyDescent="0.15">
      <c r="A158" s="1">
        <v>147</v>
      </c>
      <c r="B158" s="30">
        <v>1</v>
      </c>
      <c r="C158" s="21">
        <v>2</v>
      </c>
      <c r="D158" s="22">
        <v>1</v>
      </c>
      <c r="E158" s="22">
        <v>27</v>
      </c>
      <c r="F158" s="16" t="s">
        <v>236</v>
      </c>
      <c r="G158" s="23">
        <v>12</v>
      </c>
      <c r="H158" s="23">
        <v>2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5">
        <v>0</v>
      </c>
      <c r="P158" s="5">
        <v>0</v>
      </c>
      <c r="Q158" s="5">
        <v>0</v>
      </c>
      <c r="R158" s="19">
        <f t="shared" si="4"/>
        <v>1</v>
      </c>
      <c r="S158" s="23"/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19">
        <f t="shared" si="5"/>
        <v>0</v>
      </c>
    </row>
    <row r="159" spans="1:27" ht="15.95" customHeight="1" x14ac:dyDescent="0.15">
      <c r="A159" s="1">
        <v>148</v>
      </c>
      <c r="B159" s="30">
        <v>1</v>
      </c>
      <c r="C159" s="21">
        <v>2</v>
      </c>
      <c r="D159" s="22">
        <v>1</v>
      </c>
      <c r="E159" s="22">
        <v>27</v>
      </c>
      <c r="F159" s="16" t="s">
        <v>236</v>
      </c>
      <c r="G159" s="23">
        <v>12</v>
      </c>
      <c r="H159" s="23">
        <v>3</v>
      </c>
      <c r="I159" s="16">
        <v>2</v>
      </c>
      <c r="J159" s="24"/>
      <c r="K159" s="13">
        <v>1</v>
      </c>
      <c r="L159" s="23">
        <v>2</v>
      </c>
      <c r="M159" s="5">
        <v>0</v>
      </c>
      <c r="N159" s="6">
        <v>1</v>
      </c>
      <c r="O159" s="7">
        <v>1</v>
      </c>
      <c r="P159" s="8">
        <v>2</v>
      </c>
      <c r="Q159" s="5">
        <v>0</v>
      </c>
      <c r="R159" s="19">
        <f t="shared" si="4"/>
        <v>4</v>
      </c>
      <c r="S159" s="23"/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19">
        <f t="shared" si="5"/>
        <v>0</v>
      </c>
    </row>
    <row r="160" spans="1:27" ht="15.95" customHeight="1" x14ac:dyDescent="0.15">
      <c r="A160" s="1">
        <v>149</v>
      </c>
      <c r="B160" s="30">
        <v>1</v>
      </c>
      <c r="C160" s="21">
        <v>2</v>
      </c>
      <c r="D160" s="22">
        <v>1</v>
      </c>
      <c r="E160" s="22">
        <v>27</v>
      </c>
      <c r="F160" s="16" t="s">
        <v>236</v>
      </c>
      <c r="G160" s="23">
        <v>12</v>
      </c>
      <c r="H160" s="23">
        <v>5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1</v>
      </c>
      <c r="O160" s="5">
        <v>0</v>
      </c>
      <c r="P160" s="5">
        <v>0</v>
      </c>
      <c r="Q160" s="5">
        <v>0</v>
      </c>
      <c r="R160" s="19">
        <f t="shared" si="4"/>
        <v>1</v>
      </c>
      <c r="S160" s="23"/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19">
        <f t="shared" si="5"/>
        <v>0</v>
      </c>
    </row>
    <row r="161" spans="1:27" ht="15.95" customHeight="1" x14ac:dyDescent="0.15">
      <c r="A161" s="1">
        <v>150</v>
      </c>
      <c r="B161" s="30">
        <v>1</v>
      </c>
      <c r="C161" s="21">
        <v>2</v>
      </c>
      <c r="D161" s="22">
        <v>1</v>
      </c>
      <c r="E161" s="22">
        <v>27</v>
      </c>
      <c r="F161" s="16" t="s">
        <v>236</v>
      </c>
      <c r="G161" s="23">
        <v>12</v>
      </c>
      <c r="H161" s="23">
        <v>4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5">
        <v>0</v>
      </c>
      <c r="P161" s="5">
        <v>0</v>
      </c>
      <c r="Q161" s="5">
        <v>0</v>
      </c>
      <c r="R161" s="19">
        <f t="shared" si="4"/>
        <v>1</v>
      </c>
      <c r="S161" s="23"/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19">
        <f t="shared" si="5"/>
        <v>0</v>
      </c>
    </row>
    <row r="162" spans="1:27" ht="15.95" customHeight="1" x14ac:dyDescent="0.15">
      <c r="A162" s="1">
        <v>151</v>
      </c>
      <c r="B162" s="30">
        <v>1</v>
      </c>
      <c r="C162" s="21">
        <v>2</v>
      </c>
      <c r="D162" s="22">
        <v>1</v>
      </c>
      <c r="E162" s="22">
        <v>27</v>
      </c>
      <c r="F162" s="16" t="s">
        <v>236</v>
      </c>
      <c r="G162" s="23">
        <v>12</v>
      </c>
      <c r="H162" s="23">
        <v>5</v>
      </c>
      <c r="I162" s="16">
        <v>2</v>
      </c>
      <c r="J162" s="24"/>
      <c r="K162" s="13">
        <v>1</v>
      </c>
      <c r="L162" s="23">
        <v>1</v>
      </c>
      <c r="M162" s="5">
        <v>1</v>
      </c>
      <c r="N162" s="6">
        <v>1</v>
      </c>
      <c r="O162" s="5">
        <v>0</v>
      </c>
      <c r="P162" s="5">
        <v>0</v>
      </c>
      <c r="Q162" s="5">
        <v>0</v>
      </c>
      <c r="R162" s="19">
        <f t="shared" si="4"/>
        <v>2</v>
      </c>
      <c r="S162" s="23"/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19">
        <f t="shared" si="5"/>
        <v>0</v>
      </c>
    </row>
    <row r="163" spans="1:27" ht="15.95" customHeight="1" x14ac:dyDescent="0.15">
      <c r="A163" s="1">
        <v>152</v>
      </c>
      <c r="B163" s="30">
        <v>1</v>
      </c>
      <c r="C163" s="21">
        <v>2</v>
      </c>
      <c r="D163" s="22">
        <v>1</v>
      </c>
      <c r="E163" s="22">
        <v>27</v>
      </c>
      <c r="F163" s="16" t="s">
        <v>236</v>
      </c>
      <c r="G163" s="23">
        <v>12</v>
      </c>
      <c r="H163" s="23">
        <v>8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1</v>
      </c>
      <c r="O163" s="5">
        <v>0</v>
      </c>
      <c r="P163" s="5">
        <v>0</v>
      </c>
      <c r="Q163" s="5">
        <v>0</v>
      </c>
      <c r="R163" s="19">
        <f t="shared" si="4"/>
        <v>1</v>
      </c>
      <c r="S163" s="23"/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19">
        <f t="shared" si="5"/>
        <v>0</v>
      </c>
    </row>
    <row r="164" spans="1:27" ht="15.95" customHeight="1" x14ac:dyDescent="0.15">
      <c r="A164" s="1">
        <v>153</v>
      </c>
      <c r="B164" s="30">
        <v>1</v>
      </c>
      <c r="C164" s="21">
        <v>2</v>
      </c>
      <c r="D164" s="22">
        <v>1</v>
      </c>
      <c r="E164" s="22">
        <v>27</v>
      </c>
      <c r="F164" s="16" t="s">
        <v>236</v>
      </c>
      <c r="G164" s="23">
        <v>12</v>
      </c>
      <c r="H164" s="23">
        <v>4</v>
      </c>
      <c r="I164" s="16">
        <v>2</v>
      </c>
      <c r="J164" s="24"/>
      <c r="K164" s="13">
        <v>2</v>
      </c>
      <c r="L164" s="23"/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19">
        <f t="shared" si="4"/>
        <v>0</v>
      </c>
      <c r="S164" s="23">
        <v>1</v>
      </c>
      <c r="T164" s="5">
        <v>0</v>
      </c>
      <c r="U164" s="6">
        <v>1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19">
        <f t="shared" si="5"/>
        <v>1</v>
      </c>
    </row>
    <row r="165" spans="1:27" ht="15.95" customHeight="1" x14ac:dyDescent="0.15">
      <c r="A165" s="1">
        <v>154</v>
      </c>
      <c r="B165" s="30">
        <v>1</v>
      </c>
      <c r="C165" s="21">
        <v>2</v>
      </c>
      <c r="D165" s="22">
        <v>1</v>
      </c>
      <c r="E165" s="22">
        <v>27</v>
      </c>
      <c r="F165" s="16" t="s">
        <v>236</v>
      </c>
      <c r="G165" s="23">
        <v>12</v>
      </c>
      <c r="H165" s="23">
        <v>5</v>
      </c>
      <c r="I165" s="16">
        <v>2</v>
      </c>
      <c r="J165" s="24"/>
      <c r="K165" s="13">
        <v>1</v>
      </c>
      <c r="L165" s="23">
        <v>2</v>
      </c>
      <c r="M165" s="5">
        <v>0</v>
      </c>
      <c r="N165" s="6">
        <v>1</v>
      </c>
      <c r="O165" s="5">
        <v>0</v>
      </c>
      <c r="P165" s="5">
        <v>0</v>
      </c>
      <c r="Q165" s="5">
        <v>0</v>
      </c>
      <c r="R165" s="19">
        <f t="shared" si="4"/>
        <v>1</v>
      </c>
      <c r="S165" s="23"/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19">
        <f t="shared" si="5"/>
        <v>0</v>
      </c>
    </row>
    <row r="166" spans="1:27" ht="15.95" customHeight="1" x14ac:dyDescent="0.15">
      <c r="A166" s="1">
        <v>155</v>
      </c>
      <c r="B166" s="30">
        <v>1</v>
      </c>
      <c r="C166" s="21">
        <v>2</v>
      </c>
      <c r="D166" s="22">
        <v>1</v>
      </c>
      <c r="E166" s="22">
        <v>27</v>
      </c>
      <c r="F166" s="16" t="s">
        <v>236</v>
      </c>
      <c r="G166" s="23">
        <v>12</v>
      </c>
      <c r="H166" s="23">
        <v>5</v>
      </c>
      <c r="I166" s="16">
        <v>2</v>
      </c>
      <c r="J166" s="24"/>
      <c r="K166" s="13">
        <v>1</v>
      </c>
      <c r="L166" s="23">
        <v>1</v>
      </c>
      <c r="M166" s="5">
        <v>5</v>
      </c>
      <c r="N166" s="5">
        <v>0</v>
      </c>
      <c r="O166" s="5">
        <v>0</v>
      </c>
      <c r="P166" s="5">
        <v>0</v>
      </c>
      <c r="Q166" s="5">
        <v>0</v>
      </c>
      <c r="R166" s="19">
        <f t="shared" si="4"/>
        <v>5</v>
      </c>
      <c r="S166" s="23"/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19">
        <f t="shared" si="5"/>
        <v>0</v>
      </c>
    </row>
    <row r="167" spans="1:27" ht="15.95" customHeight="1" x14ac:dyDescent="0.15">
      <c r="A167" s="1">
        <v>156</v>
      </c>
      <c r="B167" s="30">
        <v>1</v>
      </c>
      <c r="C167" s="21">
        <v>2</v>
      </c>
      <c r="D167" s="22">
        <v>1</v>
      </c>
      <c r="E167" s="22">
        <v>27</v>
      </c>
      <c r="F167" s="16" t="s">
        <v>236</v>
      </c>
      <c r="G167" s="23">
        <v>12</v>
      </c>
      <c r="H167" s="23">
        <v>2</v>
      </c>
      <c r="I167" s="16">
        <v>2</v>
      </c>
      <c r="J167" s="24"/>
      <c r="K167" s="13">
        <v>3</v>
      </c>
      <c r="L167" s="23">
        <v>1</v>
      </c>
      <c r="M167" s="5">
        <v>1</v>
      </c>
      <c r="N167" s="5">
        <v>0</v>
      </c>
      <c r="O167" s="5">
        <v>0</v>
      </c>
      <c r="P167" s="5">
        <v>0</v>
      </c>
      <c r="Q167" s="5">
        <v>0</v>
      </c>
      <c r="R167" s="19">
        <f t="shared" si="4"/>
        <v>1</v>
      </c>
      <c r="S167" s="23">
        <v>1</v>
      </c>
      <c r="T167" s="5">
        <v>0</v>
      </c>
      <c r="U167" s="6">
        <v>1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19">
        <f t="shared" si="5"/>
        <v>1</v>
      </c>
    </row>
    <row r="168" spans="1:27" ht="15.95" customHeight="1" x14ac:dyDescent="0.15">
      <c r="A168" s="1">
        <v>157</v>
      </c>
      <c r="B168" s="30">
        <v>1</v>
      </c>
      <c r="C168" s="21">
        <v>2</v>
      </c>
      <c r="D168" s="22">
        <v>1</v>
      </c>
      <c r="E168" s="22">
        <v>27</v>
      </c>
      <c r="F168" s="16" t="s">
        <v>236</v>
      </c>
      <c r="G168" s="23">
        <v>12</v>
      </c>
      <c r="H168" s="23">
        <v>8</v>
      </c>
      <c r="I168" s="16">
        <v>2</v>
      </c>
      <c r="J168" s="24"/>
      <c r="K168" s="13">
        <v>1</v>
      </c>
      <c r="L168" s="23">
        <v>1</v>
      </c>
      <c r="M168" s="5">
        <v>1</v>
      </c>
      <c r="N168" s="5">
        <v>0</v>
      </c>
      <c r="O168" s="5">
        <v>0</v>
      </c>
      <c r="P168" s="5">
        <v>0</v>
      </c>
      <c r="Q168" s="5">
        <v>0</v>
      </c>
      <c r="R168" s="19">
        <f t="shared" si="4"/>
        <v>1</v>
      </c>
      <c r="S168" s="23"/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19">
        <f t="shared" si="5"/>
        <v>0</v>
      </c>
    </row>
    <row r="169" spans="1:27" ht="15.95" customHeight="1" x14ac:dyDescent="0.15">
      <c r="A169" s="1">
        <v>158</v>
      </c>
      <c r="B169" s="30">
        <v>1</v>
      </c>
      <c r="C169" s="21">
        <v>2</v>
      </c>
      <c r="D169" s="22">
        <v>1</v>
      </c>
      <c r="E169" s="22">
        <v>27</v>
      </c>
      <c r="F169" s="16" t="s">
        <v>236</v>
      </c>
      <c r="G169" s="23">
        <v>12</v>
      </c>
      <c r="H169" s="23">
        <v>8</v>
      </c>
      <c r="I169" s="16">
        <v>2</v>
      </c>
      <c r="J169" s="24"/>
      <c r="K169" s="13">
        <v>1</v>
      </c>
      <c r="L169" s="23">
        <v>3</v>
      </c>
      <c r="M169" s="5">
        <v>5</v>
      </c>
      <c r="N169" s="6">
        <v>1</v>
      </c>
      <c r="O169" s="5">
        <v>0</v>
      </c>
      <c r="P169" s="5">
        <v>0</v>
      </c>
      <c r="Q169" s="5">
        <v>0</v>
      </c>
      <c r="R169" s="19">
        <f t="shared" si="4"/>
        <v>6</v>
      </c>
      <c r="S169" s="23"/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19">
        <f t="shared" si="5"/>
        <v>0</v>
      </c>
    </row>
    <row r="170" spans="1:27" ht="15.95" customHeight="1" x14ac:dyDescent="0.15">
      <c r="A170" s="1">
        <v>159</v>
      </c>
      <c r="B170" s="30">
        <v>1</v>
      </c>
      <c r="C170" s="21">
        <v>2</v>
      </c>
      <c r="D170" s="22">
        <v>1</v>
      </c>
      <c r="E170" s="22">
        <v>27</v>
      </c>
      <c r="F170" s="16" t="s">
        <v>236</v>
      </c>
      <c r="G170" s="23">
        <v>12</v>
      </c>
      <c r="H170" s="23">
        <v>4</v>
      </c>
      <c r="I170" s="16">
        <v>2</v>
      </c>
      <c r="J170" s="24"/>
      <c r="K170" s="13"/>
      <c r="L170" s="23"/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19">
        <f t="shared" si="4"/>
        <v>0</v>
      </c>
      <c r="S170" s="23"/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19">
        <f t="shared" si="5"/>
        <v>0</v>
      </c>
    </row>
    <row r="171" spans="1:27" ht="15.95" customHeight="1" x14ac:dyDescent="0.15">
      <c r="A171" s="1">
        <v>160</v>
      </c>
      <c r="B171" s="30">
        <v>1</v>
      </c>
      <c r="C171" s="21">
        <v>2</v>
      </c>
      <c r="D171" s="22">
        <v>1</v>
      </c>
      <c r="E171" s="22">
        <v>27</v>
      </c>
      <c r="F171" s="16" t="s">
        <v>236</v>
      </c>
      <c r="G171" s="23">
        <v>12</v>
      </c>
      <c r="H171" s="23">
        <v>3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1</v>
      </c>
      <c r="O171" s="5">
        <v>0</v>
      </c>
      <c r="P171" s="5">
        <v>0</v>
      </c>
      <c r="Q171" s="5">
        <v>0</v>
      </c>
      <c r="R171" s="19">
        <f t="shared" si="4"/>
        <v>1</v>
      </c>
      <c r="S171" s="23"/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19">
        <f t="shared" si="5"/>
        <v>0</v>
      </c>
    </row>
    <row r="172" spans="1:27" ht="15.95" customHeight="1" x14ac:dyDescent="0.15">
      <c r="A172" s="1">
        <v>161</v>
      </c>
      <c r="B172" s="30">
        <v>1</v>
      </c>
      <c r="C172" s="21">
        <v>2</v>
      </c>
      <c r="D172" s="22">
        <v>1</v>
      </c>
      <c r="E172" s="22">
        <v>27</v>
      </c>
      <c r="F172" s="16" t="s">
        <v>236</v>
      </c>
      <c r="G172" s="23">
        <v>12</v>
      </c>
      <c r="H172" s="23">
        <v>6</v>
      </c>
      <c r="I172" s="16">
        <v>2</v>
      </c>
      <c r="J172" s="24"/>
      <c r="K172" s="13">
        <v>1</v>
      </c>
      <c r="L172" s="23">
        <v>1</v>
      </c>
      <c r="M172" s="5">
        <v>0</v>
      </c>
      <c r="N172" s="5">
        <v>0</v>
      </c>
      <c r="O172" s="7">
        <v>2</v>
      </c>
      <c r="P172" s="5">
        <v>0</v>
      </c>
      <c r="Q172" s="5">
        <v>0</v>
      </c>
      <c r="R172" s="19">
        <f t="shared" si="4"/>
        <v>2</v>
      </c>
      <c r="S172" s="23"/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19">
        <f t="shared" si="5"/>
        <v>0</v>
      </c>
    </row>
    <row r="173" spans="1:27" ht="15.95" customHeight="1" x14ac:dyDescent="0.15">
      <c r="A173" s="1">
        <v>162</v>
      </c>
      <c r="B173" s="30">
        <v>1</v>
      </c>
      <c r="C173" s="21">
        <v>2</v>
      </c>
      <c r="D173" s="22">
        <v>1</v>
      </c>
      <c r="E173" s="22">
        <v>27</v>
      </c>
      <c r="F173" s="16" t="s">
        <v>236</v>
      </c>
      <c r="G173" s="23">
        <v>12</v>
      </c>
      <c r="H173" s="23">
        <v>5</v>
      </c>
      <c r="I173" s="16">
        <v>2</v>
      </c>
      <c r="J173" s="24"/>
      <c r="K173" s="13">
        <v>1</v>
      </c>
      <c r="L173" s="23">
        <v>1</v>
      </c>
      <c r="M173" s="5">
        <v>3</v>
      </c>
      <c r="N173" s="5">
        <v>0</v>
      </c>
      <c r="O173" s="5">
        <v>0</v>
      </c>
      <c r="P173" s="5">
        <v>0</v>
      </c>
      <c r="Q173" s="5">
        <v>0</v>
      </c>
      <c r="R173" s="19">
        <f t="shared" si="4"/>
        <v>3</v>
      </c>
      <c r="S173" s="23"/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19">
        <f t="shared" si="5"/>
        <v>0</v>
      </c>
    </row>
    <row r="174" spans="1:27" ht="15.95" customHeight="1" x14ac:dyDescent="0.15">
      <c r="A174" s="1">
        <v>163</v>
      </c>
      <c r="B174" s="30">
        <v>1</v>
      </c>
      <c r="C174" s="21">
        <v>2</v>
      </c>
      <c r="D174" s="22">
        <v>1</v>
      </c>
      <c r="E174" s="22">
        <v>27</v>
      </c>
      <c r="F174" s="16" t="s">
        <v>236</v>
      </c>
      <c r="G174" s="23">
        <v>12</v>
      </c>
      <c r="H174" s="23">
        <v>3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1</v>
      </c>
      <c r="O174" s="5">
        <v>0</v>
      </c>
      <c r="P174" s="5">
        <v>0</v>
      </c>
      <c r="Q174" s="5">
        <v>0</v>
      </c>
      <c r="R174" s="19">
        <f t="shared" si="4"/>
        <v>1</v>
      </c>
      <c r="S174" s="23"/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19">
        <f t="shared" si="5"/>
        <v>0</v>
      </c>
    </row>
    <row r="175" spans="1:27" ht="15.95" customHeight="1" x14ac:dyDescent="0.15">
      <c r="A175" s="1">
        <v>164</v>
      </c>
      <c r="B175" s="30">
        <v>1</v>
      </c>
      <c r="C175" s="21">
        <v>2</v>
      </c>
      <c r="D175" s="22">
        <v>1</v>
      </c>
      <c r="E175" s="22">
        <v>27</v>
      </c>
      <c r="F175" s="16" t="s">
        <v>236</v>
      </c>
      <c r="G175" s="23">
        <v>12</v>
      </c>
      <c r="H175" s="23">
        <v>5</v>
      </c>
      <c r="I175" s="16">
        <v>2</v>
      </c>
      <c r="J175" s="24"/>
      <c r="K175" s="13">
        <v>1</v>
      </c>
      <c r="L175" s="23">
        <v>3</v>
      </c>
      <c r="M175" s="5">
        <v>0</v>
      </c>
      <c r="N175" s="6">
        <v>1</v>
      </c>
      <c r="O175" s="5">
        <v>0</v>
      </c>
      <c r="P175" s="5">
        <v>0</v>
      </c>
      <c r="Q175" s="5">
        <v>0</v>
      </c>
      <c r="R175" s="19">
        <f t="shared" si="4"/>
        <v>1</v>
      </c>
      <c r="S175" s="23"/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19">
        <f t="shared" si="5"/>
        <v>0</v>
      </c>
    </row>
    <row r="176" spans="1:27" ht="15.95" customHeight="1" x14ac:dyDescent="0.15">
      <c r="A176" s="1">
        <v>165</v>
      </c>
      <c r="B176" s="30">
        <v>1</v>
      </c>
      <c r="C176" s="21">
        <v>2</v>
      </c>
      <c r="D176" s="22">
        <v>1</v>
      </c>
      <c r="E176" s="22">
        <v>27</v>
      </c>
      <c r="F176" s="16" t="s">
        <v>236</v>
      </c>
      <c r="G176" s="23">
        <v>12</v>
      </c>
      <c r="H176" s="23">
        <v>5</v>
      </c>
      <c r="I176" s="16">
        <v>2</v>
      </c>
      <c r="J176" s="24"/>
      <c r="K176" s="13">
        <v>3</v>
      </c>
      <c r="L176" s="23">
        <v>2</v>
      </c>
      <c r="M176" s="5">
        <v>0</v>
      </c>
      <c r="N176" s="6">
        <v>1</v>
      </c>
      <c r="O176" s="5">
        <v>0</v>
      </c>
      <c r="P176" s="5">
        <v>0</v>
      </c>
      <c r="Q176" s="5">
        <v>0</v>
      </c>
      <c r="R176" s="19">
        <f t="shared" si="4"/>
        <v>1</v>
      </c>
      <c r="S176" s="23">
        <v>2</v>
      </c>
      <c r="T176" s="5">
        <v>0</v>
      </c>
      <c r="U176" s="6">
        <v>1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19">
        <f t="shared" si="5"/>
        <v>1</v>
      </c>
    </row>
    <row r="177" spans="1:27" ht="15.95" customHeight="1" x14ac:dyDescent="0.15">
      <c r="A177" s="1">
        <v>166</v>
      </c>
      <c r="B177" s="30">
        <v>1</v>
      </c>
      <c r="C177" s="21">
        <v>2</v>
      </c>
      <c r="D177" s="22">
        <v>1</v>
      </c>
      <c r="E177" s="22">
        <v>27</v>
      </c>
      <c r="F177" s="16" t="s">
        <v>236</v>
      </c>
      <c r="G177" s="23">
        <v>12</v>
      </c>
      <c r="H177" s="23">
        <v>4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5">
        <v>0</v>
      </c>
      <c r="P177" s="8">
        <v>2</v>
      </c>
      <c r="Q177" s="5">
        <v>0</v>
      </c>
      <c r="R177" s="19">
        <f t="shared" si="4"/>
        <v>3</v>
      </c>
      <c r="S177" s="23"/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19">
        <f t="shared" si="5"/>
        <v>0</v>
      </c>
    </row>
    <row r="178" spans="1:27" ht="15.95" customHeight="1" x14ac:dyDescent="0.15">
      <c r="A178" s="1">
        <v>167</v>
      </c>
      <c r="B178" s="30">
        <v>1</v>
      </c>
      <c r="C178" s="21">
        <v>2</v>
      </c>
      <c r="D178" s="22">
        <v>1</v>
      </c>
      <c r="E178" s="22">
        <v>27</v>
      </c>
      <c r="F178" s="16" t="s">
        <v>236</v>
      </c>
      <c r="G178" s="23">
        <v>12</v>
      </c>
      <c r="H178" s="23">
        <v>6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1</v>
      </c>
      <c r="O178" s="5">
        <v>0</v>
      </c>
      <c r="P178" s="5">
        <v>0</v>
      </c>
      <c r="Q178" s="5">
        <v>0</v>
      </c>
      <c r="R178" s="19">
        <f t="shared" si="4"/>
        <v>1</v>
      </c>
      <c r="S178" s="23"/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19">
        <f t="shared" si="5"/>
        <v>0</v>
      </c>
    </row>
    <row r="179" spans="1:27" ht="15.95" customHeight="1" x14ac:dyDescent="0.15">
      <c r="A179" s="1">
        <v>168</v>
      </c>
      <c r="B179" s="30">
        <v>1</v>
      </c>
      <c r="C179" s="21">
        <v>2</v>
      </c>
      <c r="D179" s="22">
        <v>1</v>
      </c>
      <c r="E179" s="22">
        <v>27</v>
      </c>
      <c r="F179" s="16" t="s">
        <v>236</v>
      </c>
      <c r="G179" s="23">
        <v>12</v>
      </c>
      <c r="H179" s="23">
        <v>2</v>
      </c>
      <c r="I179" s="16">
        <v>2</v>
      </c>
      <c r="J179" s="24"/>
      <c r="K179" s="13">
        <v>2</v>
      </c>
      <c r="L179" s="23"/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19">
        <f t="shared" si="4"/>
        <v>0</v>
      </c>
      <c r="S179" s="23">
        <v>1</v>
      </c>
      <c r="T179" s="5">
        <v>0</v>
      </c>
      <c r="U179" s="6">
        <v>1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19">
        <f t="shared" si="5"/>
        <v>1</v>
      </c>
    </row>
    <row r="180" spans="1:27" ht="15.95" customHeight="1" x14ac:dyDescent="0.15">
      <c r="A180" s="1">
        <v>169</v>
      </c>
      <c r="B180" s="30">
        <v>1</v>
      </c>
      <c r="C180" s="21">
        <v>2</v>
      </c>
      <c r="D180" s="22">
        <v>1</v>
      </c>
      <c r="E180" s="22">
        <v>27</v>
      </c>
      <c r="F180" s="16" t="s">
        <v>236</v>
      </c>
      <c r="G180" s="23">
        <v>12</v>
      </c>
      <c r="H180" s="23">
        <v>2</v>
      </c>
      <c r="I180" s="16">
        <v>2</v>
      </c>
      <c r="J180" s="24"/>
      <c r="K180" s="13">
        <v>2</v>
      </c>
      <c r="L180" s="23"/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19">
        <f t="shared" si="4"/>
        <v>0</v>
      </c>
      <c r="S180" s="23">
        <v>1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7">
        <v>1</v>
      </c>
      <c r="Z180" s="5">
        <v>0</v>
      </c>
      <c r="AA180" s="19">
        <f t="shared" si="5"/>
        <v>1</v>
      </c>
    </row>
    <row r="181" spans="1:27" ht="15.95" customHeight="1" x14ac:dyDescent="0.15">
      <c r="A181" s="1">
        <v>170</v>
      </c>
      <c r="B181" s="30">
        <v>1</v>
      </c>
      <c r="C181" s="21">
        <v>2</v>
      </c>
      <c r="D181" s="22">
        <v>1</v>
      </c>
      <c r="E181" s="22">
        <v>27</v>
      </c>
      <c r="F181" s="16" t="s">
        <v>236</v>
      </c>
      <c r="G181" s="23">
        <v>12</v>
      </c>
      <c r="H181" s="23">
        <v>8</v>
      </c>
      <c r="I181" s="16">
        <v>2</v>
      </c>
      <c r="J181" s="24"/>
      <c r="K181" s="13">
        <v>2</v>
      </c>
      <c r="L181" s="23"/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19">
        <f t="shared" si="4"/>
        <v>0</v>
      </c>
      <c r="S181" s="23">
        <v>1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7">
        <v>1</v>
      </c>
      <c r="Z181" s="5">
        <v>0</v>
      </c>
      <c r="AA181" s="19">
        <f t="shared" si="5"/>
        <v>1</v>
      </c>
    </row>
    <row r="182" spans="1:27" ht="15.95" customHeight="1" x14ac:dyDescent="0.15">
      <c r="A182" s="1">
        <v>171</v>
      </c>
      <c r="B182" s="30">
        <v>1</v>
      </c>
      <c r="C182" s="21">
        <v>2</v>
      </c>
      <c r="D182" s="22">
        <v>1</v>
      </c>
      <c r="E182" s="22">
        <v>27</v>
      </c>
      <c r="F182" s="16" t="s">
        <v>236</v>
      </c>
      <c r="G182" s="23">
        <v>12</v>
      </c>
      <c r="H182" s="23">
        <v>5</v>
      </c>
      <c r="I182" s="16">
        <v>2</v>
      </c>
      <c r="J182" s="24"/>
      <c r="K182" s="13">
        <v>1</v>
      </c>
      <c r="L182" s="23">
        <v>1</v>
      </c>
      <c r="M182" s="5">
        <v>1</v>
      </c>
      <c r="N182" s="5">
        <v>0</v>
      </c>
      <c r="O182" s="5">
        <v>0</v>
      </c>
      <c r="P182" s="5">
        <v>0</v>
      </c>
      <c r="Q182" s="5">
        <v>0</v>
      </c>
      <c r="R182" s="19">
        <f t="shared" si="4"/>
        <v>1</v>
      </c>
      <c r="S182" s="23"/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19">
        <f t="shared" si="5"/>
        <v>0</v>
      </c>
    </row>
    <row r="183" spans="1:27" ht="15.95" customHeight="1" x14ac:dyDescent="0.15">
      <c r="A183" s="1">
        <v>172</v>
      </c>
      <c r="B183" s="30">
        <v>1</v>
      </c>
      <c r="C183" s="21">
        <v>2</v>
      </c>
      <c r="D183" s="22">
        <v>1</v>
      </c>
      <c r="E183" s="22">
        <v>27</v>
      </c>
      <c r="F183" s="16" t="s">
        <v>236</v>
      </c>
      <c r="G183" s="23">
        <v>12</v>
      </c>
      <c r="H183" s="23">
        <v>2</v>
      </c>
      <c r="I183" s="16">
        <v>2</v>
      </c>
      <c r="J183" s="24"/>
      <c r="K183" s="13">
        <v>2</v>
      </c>
      <c r="L183" s="23"/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19">
        <f t="shared" si="4"/>
        <v>0</v>
      </c>
      <c r="S183" s="23">
        <v>1</v>
      </c>
      <c r="T183" s="5">
        <v>0</v>
      </c>
      <c r="U183" s="6">
        <v>1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19">
        <f t="shared" si="5"/>
        <v>1</v>
      </c>
    </row>
    <row r="184" spans="1:27" ht="15.95" customHeight="1" x14ac:dyDescent="0.15">
      <c r="A184" s="1">
        <v>173</v>
      </c>
      <c r="B184" s="30">
        <v>1</v>
      </c>
      <c r="C184" s="21">
        <v>2</v>
      </c>
      <c r="D184" s="22">
        <v>1</v>
      </c>
      <c r="E184" s="22">
        <v>27</v>
      </c>
      <c r="F184" s="16" t="s">
        <v>236</v>
      </c>
      <c r="G184" s="23">
        <v>12</v>
      </c>
      <c r="H184" s="23">
        <v>6</v>
      </c>
      <c r="I184" s="16">
        <v>2</v>
      </c>
      <c r="J184" s="24"/>
      <c r="K184" s="13">
        <v>2</v>
      </c>
      <c r="L184" s="23"/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19">
        <f t="shared" si="4"/>
        <v>0</v>
      </c>
      <c r="S184" s="23">
        <v>1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7">
        <v>1</v>
      </c>
      <c r="Z184" s="5">
        <v>0</v>
      </c>
      <c r="AA184" s="19">
        <f t="shared" si="5"/>
        <v>1</v>
      </c>
    </row>
    <row r="185" spans="1:27" ht="15.95" customHeight="1" x14ac:dyDescent="0.15">
      <c r="A185" s="1">
        <v>174</v>
      </c>
      <c r="B185" s="30">
        <v>1</v>
      </c>
      <c r="C185" s="21">
        <v>2</v>
      </c>
      <c r="D185" s="22">
        <v>1</v>
      </c>
      <c r="E185" s="22">
        <v>27</v>
      </c>
      <c r="F185" s="16" t="s">
        <v>236</v>
      </c>
      <c r="G185" s="23">
        <v>13</v>
      </c>
      <c r="H185" s="23">
        <v>2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1</v>
      </c>
      <c r="O185" s="5">
        <v>0</v>
      </c>
      <c r="P185" s="5">
        <v>0</v>
      </c>
      <c r="Q185" s="5">
        <v>0</v>
      </c>
      <c r="R185" s="19">
        <f t="shared" si="4"/>
        <v>1</v>
      </c>
      <c r="S185" s="23"/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19">
        <f t="shared" si="5"/>
        <v>0</v>
      </c>
    </row>
    <row r="186" spans="1:27" ht="15.95" customHeight="1" x14ac:dyDescent="0.15">
      <c r="A186" s="1">
        <v>175</v>
      </c>
      <c r="B186" s="30">
        <v>1</v>
      </c>
      <c r="C186" s="21">
        <v>2</v>
      </c>
      <c r="D186" s="22">
        <v>1</v>
      </c>
      <c r="E186" s="22">
        <v>27</v>
      </c>
      <c r="F186" s="16" t="s">
        <v>236</v>
      </c>
      <c r="G186" s="23">
        <v>13</v>
      </c>
      <c r="H186" s="23">
        <v>4</v>
      </c>
      <c r="I186" s="16">
        <v>2</v>
      </c>
      <c r="J186" s="24"/>
      <c r="K186" s="13">
        <v>1</v>
      </c>
      <c r="L186" s="23">
        <v>1</v>
      </c>
      <c r="M186" s="5">
        <v>1</v>
      </c>
      <c r="N186" s="5">
        <v>0</v>
      </c>
      <c r="O186" s="5">
        <v>0</v>
      </c>
      <c r="P186" s="5">
        <v>0</v>
      </c>
      <c r="Q186" s="5">
        <v>0</v>
      </c>
      <c r="R186" s="19">
        <f t="shared" si="4"/>
        <v>1</v>
      </c>
      <c r="S186" s="23"/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19">
        <f t="shared" si="5"/>
        <v>0</v>
      </c>
    </row>
    <row r="187" spans="1:27" ht="15.95" customHeight="1" x14ac:dyDescent="0.15">
      <c r="A187" s="1">
        <v>176</v>
      </c>
      <c r="B187" s="30">
        <v>1</v>
      </c>
      <c r="C187" s="21">
        <v>2</v>
      </c>
      <c r="D187" s="22">
        <v>1</v>
      </c>
      <c r="E187" s="22">
        <v>27</v>
      </c>
      <c r="F187" s="16" t="s">
        <v>236</v>
      </c>
      <c r="G187" s="23">
        <v>13</v>
      </c>
      <c r="H187" s="23">
        <v>4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1</v>
      </c>
      <c r="O187" s="5">
        <v>0</v>
      </c>
      <c r="P187" s="5">
        <v>0</v>
      </c>
      <c r="Q187" s="5">
        <v>0</v>
      </c>
      <c r="R187" s="19">
        <f t="shared" si="4"/>
        <v>1</v>
      </c>
      <c r="S187" s="23"/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19">
        <f t="shared" si="5"/>
        <v>0</v>
      </c>
    </row>
    <row r="188" spans="1:27" ht="15.95" customHeight="1" x14ac:dyDescent="0.15">
      <c r="A188" s="1">
        <v>177</v>
      </c>
      <c r="B188" s="30">
        <v>1</v>
      </c>
      <c r="C188" s="21">
        <v>2</v>
      </c>
      <c r="D188" s="22">
        <v>1</v>
      </c>
      <c r="E188" s="22">
        <v>27</v>
      </c>
      <c r="F188" s="16" t="s">
        <v>236</v>
      </c>
      <c r="G188" s="23">
        <v>13</v>
      </c>
      <c r="H188" s="23">
        <v>3</v>
      </c>
      <c r="I188" s="16">
        <v>2</v>
      </c>
      <c r="J188" s="24"/>
      <c r="K188" s="13">
        <v>1</v>
      </c>
      <c r="L188" s="23">
        <v>1</v>
      </c>
      <c r="M188" s="5">
        <v>0</v>
      </c>
      <c r="N188" s="5">
        <v>0</v>
      </c>
      <c r="O188" s="5">
        <v>0</v>
      </c>
      <c r="P188" s="8">
        <v>1</v>
      </c>
      <c r="Q188" s="5">
        <v>0</v>
      </c>
      <c r="R188" s="19">
        <f t="shared" si="4"/>
        <v>1</v>
      </c>
      <c r="S188" s="23"/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19">
        <f t="shared" si="5"/>
        <v>0</v>
      </c>
    </row>
    <row r="189" spans="1:27" ht="15.95" customHeight="1" x14ac:dyDescent="0.15">
      <c r="A189" s="1">
        <v>178</v>
      </c>
      <c r="B189" s="30">
        <v>1</v>
      </c>
      <c r="C189" s="21">
        <v>2</v>
      </c>
      <c r="D189" s="22">
        <v>1</v>
      </c>
      <c r="E189" s="22">
        <v>27</v>
      </c>
      <c r="F189" s="16" t="s">
        <v>236</v>
      </c>
      <c r="G189" s="23">
        <v>13</v>
      </c>
      <c r="H189" s="23">
        <v>9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1</v>
      </c>
      <c r="O189" s="5">
        <v>0</v>
      </c>
      <c r="P189" s="5">
        <v>0</v>
      </c>
      <c r="Q189" s="5">
        <v>0</v>
      </c>
      <c r="R189" s="19">
        <f t="shared" si="4"/>
        <v>1</v>
      </c>
      <c r="S189" s="23"/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19">
        <f t="shared" si="5"/>
        <v>0</v>
      </c>
    </row>
    <row r="190" spans="1:27" ht="15.95" customHeight="1" x14ac:dyDescent="0.15">
      <c r="A190" s="1">
        <v>179</v>
      </c>
      <c r="B190" s="30">
        <v>1</v>
      </c>
      <c r="C190" s="21">
        <v>2</v>
      </c>
      <c r="D190" s="22">
        <v>1</v>
      </c>
      <c r="E190" s="22">
        <v>27</v>
      </c>
      <c r="F190" s="16" t="s">
        <v>236</v>
      </c>
      <c r="G190" s="23">
        <v>13</v>
      </c>
      <c r="H190" s="23">
        <v>8</v>
      </c>
      <c r="I190" s="16">
        <v>2</v>
      </c>
      <c r="J190" s="24"/>
      <c r="K190" s="13">
        <v>1</v>
      </c>
      <c r="L190" s="23">
        <v>1</v>
      </c>
      <c r="M190" s="5">
        <v>1</v>
      </c>
      <c r="N190" s="5">
        <v>0</v>
      </c>
      <c r="O190" s="7">
        <v>1</v>
      </c>
      <c r="P190" s="5">
        <v>0</v>
      </c>
      <c r="Q190" s="5">
        <v>0</v>
      </c>
      <c r="R190" s="19">
        <f t="shared" si="4"/>
        <v>2</v>
      </c>
      <c r="S190" s="23"/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19">
        <f t="shared" si="5"/>
        <v>0</v>
      </c>
    </row>
    <row r="191" spans="1:27" ht="15.95" customHeight="1" x14ac:dyDescent="0.15">
      <c r="A191" s="1">
        <v>180</v>
      </c>
      <c r="B191" s="30">
        <v>1</v>
      </c>
      <c r="C191" s="21">
        <v>2</v>
      </c>
      <c r="D191" s="22">
        <v>1</v>
      </c>
      <c r="E191" s="22">
        <v>27</v>
      </c>
      <c r="F191" s="16" t="s">
        <v>236</v>
      </c>
      <c r="G191" s="23">
        <v>13</v>
      </c>
      <c r="H191" s="23">
        <v>3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5">
        <v>0</v>
      </c>
      <c r="P191" s="8">
        <v>1</v>
      </c>
      <c r="Q191" s="5">
        <v>0</v>
      </c>
      <c r="R191" s="19">
        <f t="shared" si="4"/>
        <v>2</v>
      </c>
      <c r="S191" s="23"/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19">
        <f t="shared" si="5"/>
        <v>0</v>
      </c>
    </row>
    <row r="192" spans="1:27" ht="15.95" customHeight="1" x14ac:dyDescent="0.15">
      <c r="A192" s="1">
        <v>181</v>
      </c>
      <c r="B192" s="30">
        <v>1</v>
      </c>
      <c r="C192" s="21">
        <v>2</v>
      </c>
      <c r="D192" s="22">
        <v>1</v>
      </c>
      <c r="E192" s="22">
        <v>27</v>
      </c>
      <c r="F192" s="16" t="s">
        <v>236</v>
      </c>
      <c r="G192" s="23">
        <v>13</v>
      </c>
      <c r="H192" s="23">
        <v>5</v>
      </c>
      <c r="I192" s="16">
        <v>2</v>
      </c>
      <c r="J192" s="24"/>
      <c r="K192" s="13">
        <v>1</v>
      </c>
      <c r="L192" s="23">
        <v>4</v>
      </c>
      <c r="M192" s="5">
        <v>0</v>
      </c>
      <c r="N192" s="6">
        <v>1</v>
      </c>
      <c r="O192" s="5">
        <v>0</v>
      </c>
      <c r="P192" s="5">
        <v>0</v>
      </c>
      <c r="Q192" s="5">
        <v>0</v>
      </c>
      <c r="R192" s="19">
        <f t="shared" si="4"/>
        <v>1</v>
      </c>
      <c r="S192" s="23"/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19">
        <f t="shared" si="5"/>
        <v>0</v>
      </c>
    </row>
    <row r="193" spans="1:27" ht="15.95" customHeight="1" x14ac:dyDescent="0.15">
      <c r="A193" s="1">
        <v>182</v>
      </c>
      <c r="B193" s="30">
        <v>1</v>
      </c>
      <c r="C193" s="21">
        <v>2</v>
      </c>
      <c r="D193" s="22">
        <v>1</v>
      </c>
      <c r="E193" s="22">
        <v>27</v>
      </c>
      <c r="F193" s="16" t="s">
        <v>236</v>
      </c>
      <c r="G193" s="23">
        <v>13</v>
      </c>
      <c r="H193" s="23">
        <v>3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1</v>
      </c>
      <c r="O193" s="5">
        <v>0</v>
      </c>
      <c r="P193" s="5">
        <v>0</v>
      </c>
      <c r="Q193" s="5">
        <v>0</v>
      </c>
      <c r="R193" s="19">
        <f t="shared" si="4"/>
        <v>1</v>
      </c>
      <c r="S193" s="23"/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19">
        <f t="shared" si="5"/>
        <v>0</v>
      </c>
    </row>
    <row r="194" spans="1:27" ht="15.95" customHeight="1" x14ac:dyDescent="0.15">
      <c r="A194" s="1">
        <v>183</v>
      </c>
      <c r="B194" s="30">
        <v>1</v>
      </c>
      <c r="C194" s="21">
        <v>2</v>
      </c>
      <c r="D194" s="22">
        <v>1</v>
      </c>
      <c r="E194" s="22">
        <v>27</v>
      </c>
      <c r="F194" s="16" t="s">
        <v>236</v>
      </c>
      <c r="G194" s="23">
        <v>13</v>
      </c>
      <c r="H194" s="23">
        <v>5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1</v>
      </c>
      <c r="O194" s="5">
        <v>0</v>
      </c>
      <c r="P194" s="5">
        <v>0</v>
      </c>
      <c r="Q194" s="5">
        <v>0</v>
      </c>
      <c r="R194" s="19">
        <f t="shared" si="4"/>
        <v>1</v>
      </c>
      <c r="S194" s="23"/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19">
        <f t="shared" si="5"/>
        <v>0</v>
      </c>
    </row>
    <row r="195" spans="1:27" ht="15.95" customHeight="1" x14ac:dyDescent="0.15">
      <c r="A195" s="1">
        <v>184</v>
      </c>
      <c r="B195" s="30">
        <v>1</v>
      </c>
      <c r="C195" s="21">
        <v>2</v>
      </c>
      <c r="D195" s="22">
        <v>1</v>
      </c>
      <c r="E195" s="22">
        <v>27</v>
      </c>
      <c r="F195" s="16" t="s">
        <v>236</v>
      </c>
      <c r="G195" s="23">
        <v>13</v>
      </c>
      <c r="H195" s="23">
        <v>7</v>
      </c>
      <c r="I195" s="16">
        <v>2</v>
      </c>
      <c r="J195" s="24"/>
      <c r="K195" s="13">
        <v>1</v>
      </c>
      <c r="L195" s="23">
        <v>1</v>
      </c>
      <c r="M195" s="5">
        <v>1</v>
      </c>
      <c r="N195" s="5">
        <v>0</v>
      </c>
      <c r="O195" s="5">
        <v>0</v>
      </c>
      <c r="P195" s="5">
        <v>0</v>
      </c>
      <c r="Q195" s="5">
        <v>0</v>
      </c>
      <c r="R195" s="19">
        <f t="shared" si="4"/>
        <v>1</v>
      </c>
      <c r="S195" s="23"/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19">
        <f t="shared" si="5"/>
        <v>0</v>
      </c>
    </row>
    <row r="196" spans="1:27" ht="15.95" customHeight="1" x14ac:dyDescent="0.15">
      <c r="A196" s="1">
        <v>185</v>
      </c>
      <c r="B196" s="30">
        <v>1</v>
      </c>
      <c r="C196" s="21">
        <v>2</v>
      </c>
      <c r="D196" s="22">
        <v>1</v>
      </c>
      <c r="E196" s="22">
        <v>27</v>
      </c>
      <c r="F196" s="16" t="s">
        <v>236</v>
      </c>
      <c r="G196" s="23">
        <v>13</v>
      </c>
      <c r="H196" s="23">
        <v>3</v>
      </c>
      <c r="I196" s="16">
        <v>2</v>
      </c>
      <c r="J196" s="24"/>
      <c r="K196" s="13">
        <v>3</v>
      </c>
      <c r="L196" s="23">
        <v>1</v>
      </c>
      <c r="M196" s="5">
        <v>0</v>
      </c>
      <c r="N196" s="5">
        <v>0</v>
      </c>
      <c r="O196" s="7">
        <v>1</v>
      </c>
      <c r="P196" s="5">
        <v>0</v>
      </c>
      <c r="Q196" s="5">
        <v>0</v>
      </c>
      <c r="R196" s="19">
        <f t="shared" si="4"/>
        <v>1</v>
      </c>
      <c r="S196" s="23">
        <v>1</v>
      </c>
      <c r="T196" s="5">
        <v>0</v>
      </c>
      <c r="U196" s="5">
        <v>0</v>
      </c>
      <c r="V196" s="7">
        <v>1</v>
      </c>
      <c r="W196" s="5">
        <v>0</v>
      </c>
      <c r="X196" s="5">
        <v>0</v>
      </c>
      <c r="Y196" s="5">
        <v>0</v>
      </c>
      <c r="Z196" s="5">
        <v>0</v>
      </c>
      <c r="AA196" s="19">
        <f t="shared" si="5"/>
        <v>1</v>
      </c>
    </row>
    <row r="197" spans="1:27" ht="15.95" customHeight="1" x14ac:dyDescent="0.15">
      <c r="A197" s="1">
        <v>186</v>
      </c>
      <c r="B197" s="30">
        <v>1</v>
      </c>
      <c r="C197" s="21">
        <v>2</v>
      </c>
      <c r="D197" s="22">
        <v>1</v>
      </c>
      <c r="E197" s="22">
        <v>27</v>
      </c>
      <c r="F197" s="16" t="s">
        <v>236</v>
      </c>
      <c r="G197" s="23">
        <v>13</v>
      </c>
      <c r="H197" s="23">
        <v>2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2</v>
      </c>
      <c r="O197" s="5">
        <v>0</v>
      </c>
      <c r="P197" s="5">
        <v>0</v>
      </c>
      <c r="Q197" s="5">
        <v>0</v>
      </c>
      <c r="R197" s="19">
        <f t="shared" si="4"/>
        <v>2</v>
      </c>
      <c r="S197" s="23"/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19">
        <f t="shared" si="5"/>
        <v>0</v>
      </c>
    </row>
    <row r="198" spans="1:27" ht="15.95" customHeight="1" x14ac:dyDescent="0.15">
      <c r="A198" s="1">
        <v>187</v>
      </c>
      <c r="B198" s="30">
        <v>1</v>
      </c>
      <c r="C198" s="21">
        <v>2</v>
      </c>
      <c r="D198" s="22">
        <v>1</v>
      </c>
      <c r="E198" s="22">
        <v>27</v>
      </c>
      <c r="F198" s="16" t="s">
        <v>236</v>
      </c>
      <c r="G198" s="23">
        <v>13</v>
      </c>
      <c r="H198" s="23">
        <v>3</v>
      </c>
      <c r="I198" s="16">
        <v>2</v>
      </c>
      <c r="J198" s="24"/>
      <c r="K198" s="13">
        <v>2</v>
      </c>
      <c r="L198" s="23"/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19">
        <f t="shared" si="4"/>
        <v>0</v>
      </c>
      <c r="S198" s="23">
        <v>1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7">
        <v>1</v>
      </c>
      <c r="Z198" s="5">
        <v>0</v>
      </c>
      <c r="AA198" s="19">
        <f t="shared" si="5"/>
        <v>1</v>
      </c>
    </row>
    <row r="199" spans="1:27" ht="15.95" customHeight="1" x14ac:dyDescent="0.15">
      <c r="A199" s="1">
        <v>188</v>
      </c>
      <c r="B199" s="30">
        <v>1</v>
      </c>
      <c r="C199" s="21">
        <v>2</v>
      </c>
      <c r="D199" s="22">
        <v>1</v>
      </c>
      <c r="E199" s="22">
        <v>27</v>
      </c>
      <c r="F199" s="16" t="s">
        <v>236</v>
      </c>
      <c r="G199" s="23">
        <v>13</v>
      </c>
      <c r="H199" s="23">
        <v>4</v>
      </c>
      <c r="I199" s="16">
        <v>2</v>
      </c>
      <c r="J199" s="24"/>
      <c r="K199" s="13">
        <v>1</v>
      </c>
      <c r="L199" s="23">
        <v>1</v>
      </c>
      <c r="M199" s="5">
        <v>1</v>
      </c>
      <c r="N199" s="5">
        <v>0</v>
      </c>
      <c r="O199" s="5">
        <v>0</v>
      </c>
      <c r="P199" s="5">
        <v>0</v>
      </c>
      <c r="Q199" s="5">
        <v>0</v>
      </c>
      <c r="R199" s="19">
        <f t="shared" si="4"/>
        <v>1</v>
      </c>
      <c r="S199" s="23"/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19">
        <f t="shared" si="5"/>
        <v>0</v>
      </c>
    </row>
    <row r="200" spans="1:27" ht="15.95" customHeight="1" x14ac:dyDescent="0.15">
      <c r="A200" s="1">
        <v>189</v>
      </c>
      <c r="B200" s="30">
        <v>1</v>
      </c>
      <c r="C200" s="21">
        <v>2</v>
      </c>
      <c r="D200" s="22">
        <v>1</v>
      </c>
      <c r="E200" s="22">
        <v>27</v>
      </c>
      <c r="F200" s="16" t="s">
        <v>236</v>
      </c>
      <c r="G200" s="23">
        <v>13</v>
      </c>
      <c r="H200" s="23">
        <v>3</v>
      </c>
      <c r="I200" s="16">
        <v>2</v>
      </c>
      <c r="J200" s="24"/>
      <c r="K200" s="13">
        <v>1</v>
      </c>
      <c r="L200" s="23">
        <v>2</v>
      </c>
      <c r="M200" s="5">
        <v>0</v>
      </c>
      <c r="N200" s="5">
        <v>0</v>
      </c>
      <c r="O200" s="5">
        <v>0</v>
      </c>
      <c r="P200" s="8">
        <v>1</v>
      </c>
      <c r="Q200" s="5">
        <v>0</v>
      </c>
      <c r="R200" s="19">
        <f t="shared" si="4"/>
        <v>1</v>
      </c>
      <c r="S200" s="23"/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19">
        <f t="shared" si="5"/>
        <v>0</v>
      </c>
    </row>
    <row r="201" spans="1:27" ht="15.95" customHeight="1" x14ac:dyDescent="0.15">
      <c r="A201" s="1">
        <v>190</v>
      </c>
      <c r="B201" s="30">
        <v>1</v>
      </c>
      <c r="C201" s="21">
        <v>2</v>
      </c>
      <c r="D201" s="22">
        <v>1</v>
      </c>
      <c r="E201" s="22">
        <v>27</v>
      </c>
      <c r="F201" s="16" t="s">
        <v>236</v>
      </c>
      <c r="G201" s="23">
        <v>13</v>
      </c>
      <c r="H201" s="23">
        <v>3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5">
        <v>0</v>
      </c>
      <c r="P201" s="5">
        <v>0</v>
      </c>
      <c r="Q201" s="5">
        <v>0</v>
      </c>
      <c r="R201" s="19">
        <f t="shared" si="4"/>
        <v>1</v>
      </c>
      <c r="S201" s="23"/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19">
        <f t="shared" si="5"/>
        <v>0</v>
      </c>
    </row>
    <row r="202" spans="1:27" ht="15.95" customHeight="1" x14ac:dyDescent="0.15">
      <c r="A202" s="1">
        <v>191</v>
      </c>
      <c r="B202" s="30">
        <v>1</v>
      </c>
      <c r="C202" s="21">
        <v>2</v>
      </c>
      <c r="D202" s="22">
        <v>1</v>
      </c>
      <c r="E202" s="22">
        <v>27</v>
      </c>
      <c r="F202" s="16" t="s">
        <v>236</v>
      </c>
      <c r="G202" s="23">
        <v>13</v>
      </c>
      <c r="H202" s="23">
        <v>2</v>
      </c>
      <c r="I202" s="16">
        <v>2</v>
      </c>
      <c r="J202" s="24"/>
      <c r="K202" s="13">
        <v>1</v>
      </c>
      <c r="L202" s="23">
        <v>1</v>
      </c>
      <c r="M202" s="5">
        <v>0</v>
      </c>
      <c r="N202" s="6">
        <v>1</v>
      </c>
      <c r="O202" s="5">
        <v>0</v>
      </c>
      <c r="P202" s="5">
        <v>0</v>
      </c>
      <c r="Q202" s="5">
        <v>0</v>
      </c>
      <c r="R202" s="19">
        <f t="shared" si="4"/>
        <v>1</v>
      </c>
      <c r="S202" s="23"/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19">
        <f t="shared" si="5"/>
        <v>0</v>
      </c>
    </row>
    <row r="203" spans="1:27" ht="15.95" customHeight="1" x14ac:dyDescent="0.15">
      <c r="A203" s="1">
        <v>192</v>
      </c>
      <c r="B203" s="30">
        <v>1</v>
      </c>
      <c r="C203" s="21">
        <v>2</v>
      </c>
      <c r="D203" s="22">
        <v>1</v>
      </c>
      <c r="E203" s="22">
        <v>27</v>
      </c>
      <c r="F203" s="16" t="s">
        <v>236</v>
      </c>
      <c r="G203" s="23">
        <v>13</v>
      </c>
      <c r="H203" s="23">
        <v>6</v>
      </c>
      <c r="I203" s="16">
        <v>2</v>
      </c>
      <c r="J203" s="24"/>
      <c r="K203" s="13">
        <v>2</v>
      </c>
      <c r="L203" s="23"/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19">
        <f t="shared" si="4"/>
        <v>0</v>
      </c>
      <c r="S203" s="23">
        <v>2</v>
      </c>
      <c r="T203" s="5">
        <v>0</v>
      </c>
      <c r="U203" s="5">
        <v>0</v>
      </c>
      <c r="V203" s="7">
        <v>1</v>
      </c>
      <c r="W203" s="5">
        <v>0</v>
      </c>
      <c r="X203" s="5">
        <v>0</v>
      </c>
      <c r="Y203" s="5">
        <v>0</v>
      </c>
      <c r="Z203" s="5">
        <v>0</v>
      </c>
      <c r="AA203" s="19">
        <f t="shared" si="5"/>
        <v>1</v>
      </c>
    </row>
    <row r="204" spans="1:27" ht="15.95" customHeight="1" x14ac:dyDescent="0.15">
      <c r="A204" s="1">
        <v>193</v>
      </c>
      <c r="B204" s="30">
        <v>1</v>
      </c>
      <c r="C204" s="21">
        <v>2</v>
      </c>
      <c r="D204" s="22">
        <v>1</v>
      </c>
      <c r="E204" s="22">
        <v>27</v>
      </c>
      <c r="F204" s="16" t="s">
        <v>236</v>
      </c>
      <c r="G204" s="23">
        <v>13</v>
      </c>
      <c r="H204" s="23">
        <v>3</v>
      </c>
      <c r="I204" s="16">
        <v>2</v>
      </c>
      <c r="J204" s="24"/>
      <c r="K204" s="13">
        <v>3</v>
      </c>
      <c r="L204" s="23">
        <v>1</v>
      </c>
      <c r="M204" s="5">
        <v>0</v>
      </c>
      <c r="N204" s="6">
        <v>1</v>
      </c>
      <c r="O204" s="5">
        <v>0</v>
      </c>
      <c r="P204" s="5">
        <v>0</v>
      </c>
      <c r="Q204" s="5">
        <v>0</v>
      </c>
      <c r="R204" s="19">
        <f t="shared" si="4"/>
        <v>1</v>
      </c>
      <c r="S204" s="23">
        <v>1</v>
      </c>
      <c r="T204" s="5">
        <v>0</v>
      </c>
      <c r="U204" s="6">
        <v>1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19">
        <f t="shared" si="5"/>
        <v>1</v>
      </c>
    </row>
    <row r="205" spans="1:27" ht="15.95" customHeight="1" x14ac:dyDescent="0.15">
      <c r="A205" s="1">
        <v>194</v>
      </c>
      <c r="B205" s="30">
        <v>1</v>
      </c>
      <c r="C205" s="21">
        <v>2</v>
      </c>
      <c r="D205" s="22">
        <v>1</v>
      </c>
      <c r="E205" s="22">
        <v>27</v>
      </c>
      <c r="F205" s="16" t="s">
        <v>236</v>
      </c>
      <c r="G205" s="23">
        <v>13</v>
      </c>
      <c r="H205" s="23">
        <v>4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1</v>
      </c>
      <c r="O205" s="5">
        <v>0</v>
      </c>
      <c r="P205" s="5">
        <v>0</v>
      </c>
      <c r="Q205" s="5">
        <v>0</v>
      </c>
      <c r="R205" s="19">
        <f t="shared" ref="R205:R268" si="6">SUM(M205:Q205)</f>
        <v>1</v>
      </c>
      <c r="S205" s="23"/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19">
        <f t="shared" si="5"/>
        <v>0</v>
      </c>
    </row>
    <row r="206" spans="1:27" ht="15.95" customHeight="1" x14ac:dyDescent="0.15">
      <c r="A206" s="1">
        <v>195</v>
      </c>
      <c r="B206" s="30">
        <v>1</v>
      </c>
      <c r="C206" s="21">
        <v>2</v>
      </c>
      <c r="D206" s="22">
        <v>1</v>
      </c>
      <c r="E206" s="22">
        <v>27</v>
      </c>
      <c r="F206" s="16" t="s">
        <v>236</v>
      </c>
      <c r="G206" s="23">
        <v>13</v>
      </c>
      <c r="H206" s="23">
        <v>3</v>
      </c>
      <c r="I206" s="16">
        <v>2</v>
      </c>
      <c r="J206" s="24"/>
      <c r="K206" s="13">
        <v>2</v>
      </c>
      <c r="L206" s="23"/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19">
        <f t="shared" si="6"/>
        <v>0</v>
      </c>
      <c r="S206" s="23">
        <v>1</v>
      </c>
      <c r="T206" s="5">
        <v>0</v>
      </c>
      <c r="U206" s="6">
        <v>1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19">
        <f t="shared" ref="AA206:AA269" si="7">SUM(T206:Z206)</f>
        <v>1</v>
      </c>
    </row>
    <row r="207" spans="1:27" ht="15.95" customHeight="1" x14ac:dyDescent="0.15">
      <c r="A207" s="1">
        <v>196</v>
      </c>
      <c r="B207" s="30">
        <v>1</v>
      </c>
      <c r="C207" s="21">
        <v>2</v>
      </c>
      <c r="D207" s="22">
        <v>1</v>
      </c>
      <c r="E207" s="22">
        <v>27</v>
      </c>
      <c r="F207" s="16" t="s">
        <v>236</v>
      </c>
      <c r="G207" s="23">
        <v>13</v>
      </c>
      <c r="H207" s="23">
        <v>5</v>
      </c>
      <c r="I207" s="16">
        <v>2</v>
      </c>
      <c r="J207" s="24"/>
      <c r="K207" s="13">
        <v>3</v>
      </c>
      <c r="L207" s="23">
        <v>1</v>
      </c>
      <c r="M207" s="5">
        <v>0</v>
      </c>
      <c r="N207" s="6">
        <v>2</v>
      </c>
      <c r="O207" s="5">
        <v>0</v>
      </c>
      <c r="P207" s="5">
        <v>0</v>
      </c>
      <c r="Q207" s="5">
        <v>0</v>
      </c>
      <c r="R207" s="19">
        <f t="shared" si="6"/>
        <v>2</v>
      </c>
      <c r="S207" s="23">
        <v>1</v>
      </c>
      <c r="T207" s="5">
        <v>0</v>
      </c>
      <c r="U207" s="6">
        <v>1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19">
        <f t="shared" si="7"/>
        <v>1</v>
      </c>
    </row>
    <row r="208" spans="1:27" ht="15.95" customHeight="1" x14ac:dyDescent="0.15">
      <c r="A208" s="1">
        <v>197</v>
      </c>
      <c r="B208" s="30">
        <v>1</v>
      </c>
      <c r="C208" s="21">
        <v>2</v>
      </c>
      <c r="D208" s="22">
        <v>1</v>
      </c>
      <c r="E208" s="22">
        <v>27</v>
      </c>
      <c r="F208" s="16" t="s">
        <v>236</v>
      </c>
      <c r="G208" s="23">
        <v>13</v>
      </c>
      <c r="H208" s="23">
        <v>6</v>
      </c>
      <c r="I208" s="16">
        <v>2</v>
      </c>
      <c r="J208" s="24"/>
      <c r="K208" s="13">
        <v>3</v>
      </c>
      <c r="L208" s="23">
        <v>1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19">
        <f t="shared" si="6"/>
        <v>0</v>
      </c>
      <c r="S208" s="23">
        <v>1</v>
      </c>
      <c r="T208" s="5">
        <v>1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19">
        <f t="shared" si="7"/>
        <v>1</v>
      </c>
    </row>
    <row r="209" spans="1:27" ht="15.95" customHeight="1" x14ac:dyDescent="0.15">
      <c r="A209" s="1">
        <v>198</v>
      </c>
      <c r="B209" s="30">
        <v>1</v>
      </c>
      <c r="C209" s="21">
        <v>2</v>
      </c>
      <c r="D209" s="22">
        <v>1</v>
      </c>
      <c r="E209" s="22">
        <v>27</v>
      </c>
      <c r="F209" s="16" t="s">
        <v>236</v>
      </c>
      <c r="G209" s="23">
        <v>13</v>
      </c>
      <c r="H209" s="23">
        <v>3</v>
      </c>
      <c r="I209" s="16">
        <v>2</v>
      </c>
      <c r="J209" s="24"/>
      <c r="K209" s="13">
        <v>3</v>
      </c>
      <c r="L209" s="23">
        <v>1</v>
      </c>
      <c r="M209" s="5">
        <v>0</v>
      </c>
      <c r="N209" s="6">
        <v>2</v>
      </c>
      <c r="O209" s="5">
        <v>0</v>
      </c>
      <c r="P209" s="5">
        <v>0</v>
      </c>
      <c r="Q209" s="5">
        <v>0</v>
      </c>
      <c r="R209" s="19">
        <f t="shared" si="6"/>
        <v>2</v>
      </c>
      <c r="S209" s="23">
        <v>1</v>
      </c>
      <c r="T209" s="5">
        <v>0</v>
      </c>
      <c r="U209" s="6">
        <v>1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19">
        <f t="shared" si="7"/>
        <v>1</v>
      </c>
    </row>
    <row r="210" spans="1:27" ht="15.95" customHeight="1" x14ac:dyDescent="0.15">
      <c r="A210" s="1">
        <v>199</v>
      </c>
      <c r="B210" s="30">
        <v>1</v>
      </c>
      <c r="C210" s="21">
        <v>2</v>
      </c>
      <c r="D210" s="22">
        <v>1</v>
      </c>
      <c r="E210" s="22">
        <v>27</v>
      </c>
      <c r="F210" s="16" t="s">
        <v>236</v>
      </c>
      <c r="G210" s="23">
        <v>13</v>
      </c>
      <c r="H210" s="23">
        <v>5</v>
      </c>
      <c r="I210" s="16">
        <v>2</v>
      </c>
      <c r="J210" s="24"/>
      <c r="K210" s="13">
        <v>3</v>
      </c>
      <c r="L210" s="23">
        <v>1</v>
      </c>
      <c r="M210" s="5">
        <v>0</v>
      </c>
      <c r="N210" s="6">
        <v>2</v>
      </c>
      <c r="O210" s="5">
        <v>0</v>
      </c>
      <c r="P210" s="5">
        <v>0</v>
      </c>
      <c r="Q210" s="5">
        <v>0</v>
      </c>
      <c r="R210" s="19">
        <f t="shared" si="6"/>
        <v>2</v>
      </c>
      <c r="S210" s="23">
        <v>1</v>
      </c>
      <c r="T210" s="5">
        <v>0</v>
      </c>
      <c r="U210" s="6">
        <v>1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19">
        <f t="shared" si="7"/>
        <v>1</v>
      </c>
    </row>
    <row r="211" spans="1:27" ht="15.95" customHeight="1" x14ac:dyDescent="0.15">
      <c r="A211" s="1">
        <v>200</v>
      </c>
      <c r="B211" s="30">
        <v>1</v>
      </c>
      <c r="C211" s="21">
        <v>2</v>
      </c>
      <c r="D211" s="22">
        <v>1</v>
      </c>
      <c r="E211" s="22">
        <v>27</v>
      </c>
      <c r="F211" s="16" t="s">
        <v>236</v>
      </c>
      <c r="G211" s="23">
        <v>13</v>
      </c>
      <c r="H211" s="23">
        <v>2</v>
      </c>
      <c r="I211" s="16">
        <v>2</v>
      </c>
      <c r="J211" s="24"/>
      <c r="K211" s="13">
        <v>2</v>
      </c>
      <c r="L211" s="23"/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19">
        <f t="shared" si="6"/>
        <v>0</v>
      </c>
      <c r="S211" s="23">
        <v>1</v>
      </c>
      <c r="T211" s="5">
        <v>0</v>
      </c>
      <c r="U211" s="6">
        <v>1</v>
      </c>
      <c r="V211" s="5">
        <v>0</v>
      </c>
      <c r="W211" s="5">
        <v>0</v>
      </c>
      <c r="X211" s="7">
        <v>1</v>
      </c>
      <c r="Y211" s="5">
        <v>0</v>
      </c>
      <c r="Z211" s="5">
        <v>0</v>
      </c>
      <c r="AA211" s="19">
        <f t="shared" si="7"/>
        <v>2</v>
      </c>
    </row>
    <row r="212" spans="1:27" ht="15.95" customHeight="1" x14ac:dyDescent="0.15">
      <c r="A212" s="1">
        <v>201</v>
      </c>
      <c r="B212" s="30">
        <v>1</v>
      </c>
      <c r="C212" s="21">
        <v>2</v>
      </c>
      <c r="D212" s="22">
        <v>1</v>
      </c>
      <c r="E212" s="22">
        <v>27</v>
      </c>
      <c r="F212" s="16" t="s">
        <v>236</v>
      </c>
      <c r="G212" s="23">
        <v>13</v>
      </c>
      <c r="H212" s="23">
        <v>3</v>
      </c>
      <c r="I212" s="16">
        <v>2</v>
      </c>
      <c r="J212" s="24"/>
      <c r="K212" s="13">
        <v>2</v>
      </c>
      <c r="L212" s="23"/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19">
        <f t="shared" si="6"/>
        <v>0</v>
      </c>
      <c r="S212" s="23">
        <v>1</v>
      </c>
      <c r="T212" s="5">
        <v>0</v>
      </c>
      <c r="U212" s="6">
        <v>1</v>
      </c>
      <c r="V212" s="5">
        <v>0</v>
      </c>
      <c r="W212" s="5">
        <v>0</v>
      </c>
      <c r="X212" s="7">
        <v>1</v>
      </c>
      <c r="Y212" s="5">
        <v>0</v>
      </c>
      <c r="Z212" s="5">
        <v>0</v>
      </c>
      <c r="AA212" s="19">
        <f t="shared" si="7"/>
        <v>2</v>
      </c>
    </row>
    <row r="213" spans="1:27" ht="15.95" customHeight="1" x14ac:dyDescent="0.15">
      <c r="A213" s="1">
        <v>202</v>
      </c>
      <c r="B213" s="30">
        <v>1</v>
      </c>
      <c r="C213" s="21">
        <v>2</v>
      </c>
      <c r="D213" s="22">
        <v>1</v>
      </c>
      <c r="E213" s="22">
        <v>27</v>
      </c>
      <c r="F213" s="16" t="s">
        <v>236</v>
      </c>
      <c r="G213" s="23">
        <v>13</v>
      </c>
      <c r="H213" s="23">
        <v>5</v>
      </c>
      <c r="I213" s="16">
        <v>2</v>
      </c>
      <c r="J213" s="24"/>
      <c r="K213" s="13">
        <v>2</v>
      </c>
      <c r="L213" s="23"/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19">
        <f t="shared" si="6"/>
        <v>0</v>
      </c>
      <c r="S213" s="23">
        <v>1</v>
      </c>
      <c r="T213" s="5">
        <v>0</v>
      </c>
      <c r="U213" s="5">
        <v>0</v>
      </c>
      <c r="V213" s="7">
        <v>1</v>
      </c>
      <c r="W213" s="5">
        <v>0</v>
      </c>
      <c r="X213" s="5">
        <v>0</v>
      </c>
      <c r="Y213" s="5">
        <v>0</v>
      </c>
      <c r="Z213" s="5">
        <v>0</v>
      </c>
      <c r="AA213" s="19">
        <f t="shared" si="7"/>
        <v>1</v>
      </c>
    </row>
    <row r="214" spans="1:27" ht="15.95" customHeight="1" x14ac:dyDescent="0.15">
      <c r="A214" s="1">
        <v>203</v>
      </c>
      <c r="B214" s="30">
        <v>1</v>
      </c>
      <c r="C214" s="21">
        <v>2</v>
      </c>
      <c r="D214" s="22">
        <v>1</v>
      </c>
      <c r="E214" s="22">
        <v>27</v>
      </c>
      <c r="F214" s="16" t="s">
        <v>236</v>
      </c>
      <c r="G214" s="23">
        <v>13</v>
      </c>
      <c r="H214" s="23">
        <v>3</v>
      </c>
      <c r="I214" s="16">
        <v>2</v>
      </c>
      <c r="J214" s="24"/>
      <c r="K214" s="13">
        <v>1</v>
      </c>
      <c r="L214" s="23">
        <v>1</v>
      </c>
      <c r="M214" s="5">
        <v>2</v>
      </c>
      <c r="N214" s="5">
        <v>0</v>
      </c>
      <c r="O214" s="5">
        <v>0</v>
      </c>
      <c r="P214" s="5">
        <v>0</v>
      </c>
      <c r="Q214" s="5">
        <v>0</v>
      </c>
      <c r="R214" s="19">
        <f t="shared" si="6"/>
        <v>2</v>
      </c>
      <c r="S214" s="23"/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19">
        <f t="shared" si="7"/>
        <v>0</v>
      </c>
    </row>
    <row r="215" spans="1:27" ht="15.95" customHeight="1" x14ac:dyDescent="0.15">
      <c r="A215" s="1">
        <v>204</v>
      </c>
      <c r="B215" s="30">
        <v>1</v>
      </c>
      <c r="C215" s="21">
        <v>2</v>
      </c>
      <c r="D215" s="22">
        <v>1</v>
      </c>
      <c r="E215" s="22">
        <v>27</v>
      </c>
      <c r="F215" s="16" t="s">
        <v>236</v>
      </c>
      <c r="G215" s="23">
        <v>13</v>
      </c>
      <c r="H215" s="23">
        <v>3</v>
      </c>
      <c r="I215" s="16">
        <v>2</v>
      </c>
      <c r="J215" s="24"/>
      <c r="K215" s="13">
        <v>1</v>
      </c>
      <c r="L215" s="23">
        <v>2</v>
      </c>
      <c r="M215" s="5">
        <v>0</v>
      </c>
      <c r="N215" s="6">
        <v>3</v>
      </c>
      <c r="O215" s="5">
        <v>0</v>
      </c>
      <c r="P215" s="5">
        <v>0</v>
      </c>
      <c r="Q215" s="5">
        <v>0</v>
      </c>
      <c r="R215" s="19">
        <f t="shared" si="6"/>
        <v>3</v>
      </c>
      <c r="S215" s="23"/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19">
        <f t="shared" si="7"/>
        <v>0</v>
      </c>
    </row>
    <row r="216" spans="1:27" ht="15.95" customHeight="1" x14ac:dyDescent="0.15">
      <c r="A216" s="1">
        <v>205</v>
      </c>
      <c r="B216" s="30">
        <v>1</v>
      </c>
      <c r="C216" s="21">
        <v>2</v>
      </c>
      <c r="D216" s="22">
        <v>1</v>
      </c>
      <c r="E216" s="22">
        <v>27</v>
      </c>
      <c r="F216" s="16" t="s">
        <v>236</v>
      </c>
      <c r="G216" s="23">
        <v>13</v>
      </c>
      <c r="H216" s="23">
        <v>3</v>
      </c>
      <c r="I216" s="16">
        <v>2</v>
      </c>
      <c r="J216" s="24"/>
      <c r="K216" s="13">
        <v>1</v>
      </c>
      <c r="L216" s="23">
        <v>1</v>
      </c>
      <c r="M216" s="5">
        <v>0</v>
      </c>
      <c r="N216" s="6">
        <v>1</v>
      </c>
      <c r="O216" s="5">
        <v>0</v>
      </c>
      <c r="P216" s="5">
        <v>0</v>
      </c>
      <c r="Q216" s="5">
        <v>0</v>
      </c>
      <c r="R216" s="19">
        <f t="shared" si="6"/>
        <v>1</v>
      </c>
      <c r="S216" s="23"/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19">
        <f t="shared" si="7"/>
        <v>0</v>
      </c>
    </row>
    <row r="217" spans="1:27" ht="15.95" customHeight="1" x14ac:dyDescent="0.15">
      <c r="A217" s="1">
        <v>206</v>
      </c>
      <c r="B217" s="30">
        <v>1</v>
      </c>
      <c r="C217" s="21">
        <v>2</v>
      </c>
      <c r="D217" s="22">
        <v>1</v>
      </c>
      <c r="E217" s="22">
        <v>27</v>
      </c>
      <c r="F217" s="16" t="s">
        <v>236</v>
      </c>
      <c r="G217" s="23">
        <v>13</v>
      </c>
      <c r="H217" s="23">
        <v>8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1</v>
      </c>
      <c r="O217" s="5">
        <v>0</v>
      </c>
      <c r="P217" s="5">
        <v>0</v>
      </c>
      <c r="Q217" s="5">
        <v>0</v>
      </c>
      <c r="R217" s="19">
        <f t="shared" si="6"/>
        <v>1</v>
      </c>
      <c r="S217" s="23"/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19">
        <f t="shared" si="7"/>
        <v>0</v>
      </c>
    </row>
    <row r="218" spans="1:27" ht="15.95" customHeight="1" x14ac:dyDescent="0.15">
      <c r="A218" s="1">
        <v>207</v>
      </c>
      <c r="B218" s="30">
        <v>1</v>
      </c>
      <c r="C218" s="21">
        <v>2</v>
      </c>
      <c r="D218" s="22">
        <v>1</v>
      </c>
      <c r="E218" s="22">
        <v>27</v>
      </c>
      <c r="F218" s="16" t="s">
        <v>236</v>
      </c>
      <c r="G218" s="23">
        <v>13</v>
      </c>
      <c r="H218" s="23">
        <v>4</v>
      </c>
      <c r="I218" s="16">
        <v>2</v>
      </c>
      <c r="J218" s="24"/>
      <c r="K218" s="13">
        <v>1</v>
      </c>
      <c r="L218" s="23">
        <v>1</v>
      </c>
      <c r="M218" s="5">
        <v>0</v>
      </c>
      <c r="N218" s="5">
        <v>0</v>
      </c>
      <c r="O218" s="5">
        <v>0</v>
      </c>
      <c r="P218" s="8">
        <v>3</v>
      </c>
      <c r="Q218" s="5">
        <v>0</v>
      </c>
      <c r="R218" s="19">
        <f t="shared" si="6"/>
        <v>3</v>
      </c>
      <c r="S218" s="23"/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19">
        <f t="shared" si="7"/>
        <v>0</v>
      </c>
    </row>
    <row r="219" spans="1:27" ht="15.95" customHeight="1" x14ac:dyDescent="0.15">
      <c r="A219" s="1">
        <v>208</v>
      </c>
      <c r="B219" s="30">
        <v>1</v>
      </c>
      <c r="C219" s="21">
        <v>2</v>
      </c>
      <c r="D219" s="22">
        <v>1</v>
      </c>
      <c r="E219" s="22">
        <v>27</v>
      </c>
      <c r="F219" s="16" t="s">
        <v>236</v>
      </c>
      <c r="G219" s="23">
        <v>13</v>
      </c>
      <c r="H219" s="23">
        <v>2</v>
      </c>
      <c r="I219" s="16">
        <v>2</v>
      </c>
      <c r="J219" s="24"/>
      <c r="K219" s="13">
        <v>1</v>
      </c>
      <c r="L219" s="23">
        <v>1</v>
      </c>
      <c r="M219" s="5">
        <v>0</v>
      </c>
      <c r="N219" s="6">
        <v>4</v>
      </c>
      <c r="O219" s="5">
        <v>0</v>
      </c>
      <c r="P219" s="5">
        <v>0</v>
      </c>
      <c r="Q219" s="5">
        <v>0</v>
      </c>
      <c r="R219" s="19">
        <f t="shared" si="6"/>
        <v>4</v>
      </c>
      <c r="S219" s="23"/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19">
        <f t="shared" si="7"/>
        <v>0</v>
      </c>
    </row>
    <row r="220" spans="1:27" ht="15.95" customHeight="1" x14ac:dyDescent="0.15">
      <c r="A220" s="1">
        <v>209</v>
      </c>
      <c r="B220" s="30">
        <v>1</v>
      </c>
      <c r="C220" s="21">
        <v>2</v>
      </c>
      <c r="D220" s="22">
        <v>1</v>
      </c>
      <c r="E220" s="22">
        <v>27</v>
      </c>
      <c r="F220" s="16" t="s">
        <v>236</v>
      </c>
      <c r="G220" s="23">
        <v>13</v>
      </c>
      <c r="H220" s="23">
        <v>4</v>
      </c>
      <c r="I220" s="16">
        <v>2</v>
      </c>
      <c r="J220" s="24"/>
      <c r="K220" s="13">
        <v>1</v>
      </c>
      <c r="L220" s="23">
        <v>1</v>
      </c>
      <c r="M220" s="5">
        <v>1</v>
      </c>
      <c r="N220" s="6">
        <v>1</v>
      </c>
      <c r="O220" s="5">
        <v>0</v>
      </c>
      <c r="P220" s="5">
        <v>0</v>
      </c>
      <c r="Q220" s="5">
        <v>0</v>
      </c>
      <c r="R220" s="19">
        <f t="shared" si="6"/>
        <v>2</v>
      </c>
      <c r="S220" s="23"/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19">
        <f t="shared" si="7"/>
        <v>0</v>
      </c>
    </row>
    <row r="221" spans="1:27" ht="15.95" customHeight="1" x14ac:dyDescent="0.15">
      <c r="A221" s="1">
        <v>210</v>
      </c>
      <c r="B221" s="30">
        <v>1</v>
      </c>
      <c r="C221" s="21">
        <v>2</v>
      </c>
      <c r="D221" s="22">
        <v>1</v>
      </c>
      <c r="E221" s="22">
        <v>27</v>
      </c>
      <c r="F221" s="16" t="s">
        <v>236</v>
      </c>
      <c r="G221" s="23">
        <v>13</v>
      </c>
      <c r="H221" s="23">
        <v>4</v>
      </c>
      <c r="I221" s="16">
        <v>2</v>
      </c>
      <c r="J221" s="24"/>
      <c r="K221" s="13">
        <v>1</v>
      </c>
      <c r="L221" s="23">
        <v>5</v>
      </c>
      <c r="M221" s="5">
        <v>1</v>
      </c>
      <c r="N221" s="5">
        <v>0</v>
      </c>
      <c r="O221" s="5">
        <v>0</v>
      </c>
      <c r="P221" s="5">
        <v>0</v>
      </c>
      <c r="Q221" s="5">
        <v>0</v>
      </c>
      <c r="R221" s="19">
        <f t="shared" si="6"/>
        <v>1</v>
      </c>
      <c r="S221" s="23"/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19">
        <f t="shared" si="7"/>
        <v>0</v>
      </c>
    </row>
    <row r="222" spans="1:27" ht="15.95" customHeight="1" x14ac:dyDescent="0.15">
      <c r="A222" s="1">
        <v>211</v>
      </c>
      <c r="B222" s="30">
        <v>1</v>
      </c>
      <c r="C222" s="21">
        <v>2</v>
      </c>
      <c r="D222" s="22">
        <v>1</v>
      </c>
      <c r="E222" s="22">
        <v>27</v>
      </c>
      <c r="F222" s="16" t="s">
        <v>236</v>
      </c>
      <c r="G222" s="23">
        <v>13</v>
      </c>
      <c r="H222" s="23">
        <v>6</v>
      </c>
      <c r="I222" s="16">
        <v>2</v>
      </c>
      <c r="J222" s="24"/>
      <c r="K222" s="13">
        <v>1</v>
      </c>
      <c r="L222" s="23">
        <v>1</v>
      </c>
      <c r="M222" s="5">
        <v>2</v>
      </c>
      <c r="N222" s="6">
        <v>1</v>
      </c>
      <c r="O222" s="5">
        <v>0</v>
      </c>
      <c r="P222" s="5">
        <v>0</v>
      </c>
      <c r="Q222" s="5">
        <v>0</v>
      </c>
      <c r="R222" s="19">
        <f t="shared" si="6"/>
        <v>3</v>
      </c>
      <c r="S222" s="23"/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19">
        <f t="shared" si="7"/>
        <v>0</v>
      </c>
    </row>
    <row r="223" spans="1:27" ht="15.95" customHeight="1" x14ac:dyDescent="0.15">
      <c r="A223" s="1">
        <v>212</v>
      </c>
      <c r="B223" s="30">
        <v>1</v>
      </c>
      <c r="C223" s="21">
        <v>2</v>
      </c>
      <c r="D223" s="22">
        <v>1</v>
      </c>
      <c r="E223" s="22">
        <v>27</v>
      </c>
      <c r="F223" s="16" t="s">
        <v>236</v>
      </c>
      <c r="G223" s="23">
        <v>13</v>
      </c>
      <c r="H223" s="23">
        <v>2</v>
      </c>
      <c r="I223" s="16">
        <v>2</v>
      </c>
      <c r="J223" s="24"/>
      <c r="K223" s="13">
        <v>3</v>
      </c>
      <c r="L223" s="23">
        <v>1</v>
      </c>
      <c r="M223" s="5">
        <v>0</v>
      </c>
      <c r="N223" s="5">
        <v>0</v>
      </c>
      <c r="O223" s="7">
        <v>1</v>
      </c>
      <c r="P223" s="5">
        <v>0</v>
      </c>
      <c r="Q223" s="5">
        <v>0</v>
      </c>
      <c r="R223" s="19">
        <f t="shared" si="6"/>
        <v>1</v>
      </c>
      <c r="S223" s="23">
        <v>1</v>
      </c>
      <c r="T223" s="5">
        <v>0</v>
      </c>
      <c r="U223" s="5">
        <v>0</v>
      </c>
      <c r="V223" s="7">
        <v>1</v>
      </c>
      <c r="W223" s="5">
        <v>0</v>
      </c>
      <c r="X223" s="5">
        <v>0</v>
      </c>
      <c r="Y223" s="5">
        <v>0</v>
      </c>
      <c r="Z223" s="5">
        <v>0</v>
      </c>
      <c r="AA223" s="19">
        <f t="shared" si="7"/>
        <v>1</v>
      </c>
    </row>
    <row r="224" spans="1:27" ht="15.95" customHeight="1" x14ac:dyDescent="0.15">
      <c r="A224" s="1">
        <v>213</v>
      </c>
      <c r="B224" s="30">
        <v>1</v>
      </c>
      <c r="C224" s="21">
        <v>2</v>
      </c>
      <c r="D224" s="22">
        <v>1</v>
      </c>
      <c r="E224" s="22">
        <v>27</v>
      </c>
      <c r="F224" s="16" t="s">
        <v>236</v>
      </c>
      <c r="G224" s="23">
        <v>13</v>
      </c>
      <c r="H224" s="23">
        <v>5</v>
      </c>
      <c r="I224" s="16">
        <v>2</v>
      </c>
      <c r="J224" s="24"/>
      <c r="K224" s="13">
        <v>1</v>
      </c>
      <c r="L224" s="23">
        <v>1</v>
      </c>
      <c r="M224" s="5">
        <v>1</v>
      </c>
      <c r="N224" s="5">
        <v>0</v>
      </c>
      <c r="O224" s="5">
        <v>0</v>
      </c>
      <c r="P224" s="5">
        <v>0</v>
      </c>
      <c r="Q224" s="5">
        <v>0</v>
      </c>
      <c r="R224" s="19">
        <f t="shared" si="6"/>
        <v>1</v>
      </c>
      <c r="S224" s="23"/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19">
        <f t="shared" si="7"/>
        <v>0</v>
      </c>
    </row>
    <row r="225" spans="1:27" ht="15.95" customHeight="1" x14ac:dyDescent="0.15">
      <c r="A225" s="1">
        <v>214</v>
      </c>
      <c r="B225" s="30">
        <v>1</v>
      </c>
      <c r="C225" s="21">
        <v>2</v>
      </c>
      <c r="D225" s="22">
        <v>1</v>
      </c>
      <c r="E225" s="22">
        <v>27</v>
      </c>
      <c r="F225" s="16" t="s">
        <v>236</v>
      </c>
      <c r="G225" s="23">
        <v>13</v>
      </c>
      <c r="H225" s="23">
        <v>8</v>
      </c>
      <c r="I225" s="16">
        <v>2</v>
      </c>
      <c r="J225" s="24"/>
      <c r="K225" s="13">
        <v>1</v>
      </c>
      <c r="L225" s="23">
        <v>1</v>
      </c>
      <c r="M225" s="5">
        <v>0</v>
      </c>
      <c r="N225" s="6">
        <v>1</v>
      </c>
      <c r="O225" s="5">
        <v>0</v>
      </c>
      <c r="P225" s="5">
        <v>0</v>
      </c>
      <c r="Q225" s="5">
        <v>0</v>
      </c>
      <c r="R225" s="19">
        <f t="shared" si="6"/>
        <v>1</v>
      </c>
      <c r="S225" s="23"/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19">
        <f t="shared" si="7"/>
        <v>0</v>
      </c>
    </row>
    <row r="226" spans="1:27" ht="15.95" customHeight="1" x14ac:dyDescent="0.15">
      <c r="A226" s="1">
        <v>215</v>
      </c>
      <c r="B226" s="30">
        <v>1</v>
      </c>
      <c r="C226" s="21">
        <v>2</v>
      </c>
      <c r="D226" s="22">
        <v>1</v>
      </c>
      <c r="E226" s="22">
        <v>27</v>
      </c>
      <c r="F226" s="16" t="s">
        <v>236</v>
      </c>
      <c r="G226" s="23">
        <v>13</v>
      </c>
      <c r="H226" s="23">
        <v>6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1</v>
      </c>
      <c r="O226" s="5">
        <v>0</v>
      </c>
      <c r="P226" s="5">
        <v>0</v>
      </c>
      <c r="Q226" s="5">
        <v>0</v>
      </c>
      <c r="R226" s="19">
        <f t="shared" si="6"/>
        <v>1</v>
      </c>
      <c r="S226" s="23"/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19">
        <f t="shared" si="7"/>
        <v>0</v>
      </c>
    </row>
    <row r="227" spans="1:27" ht="15.95" customHeight="1" x14ac:dyDescent="0.15">
      <c r="A227" s="1">
        <v>216</v>
      </c>
      <c r="B227" s="30">
        <v>1</v>
      </c>
      <c r="C227" s="21">
        <v>2</v>
      </c>
      <c r="D227" s="22">
        <v>1</v>
      </c>
      <c r="E227" s="22">
        <v>27</v>
      </c>
      <c r="F227" s="16" t="s">
        <v>236</v>
      </c>
      <c r="G227" s="23">
        <v>13</v>
      </c>
      <c r="H227" s="23">
        <v>2</v>
      </c>
      <c r="I227" s="16">
        <v>2</v>
      </c>
      <c r="J227" s="24"/>
      <c r="K227" s="13">
        <v>1</v>
      </c>
      <c r="L227" s="23">
        <v>2</v>
      </c>
      <c r="M227" s="5">
        <v>0</v>
      </c>
      <c r="N227" s="5">
        <v>0</v>
      </c>
      <c r="O227" s="7">
        <v>1</v>
      </c>
      <c r="P227" s="5">
        <v>0</v>
      </c>
      <c r="Q227" s="5">
        <v>0</v>
      </c>
      <c r="R227" s="19">
        <f t="shared" si="6"/>
        <v>1</v>
      </c>
      <c r="S227" s="23"/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19">
        <f t="shared" si="7"/>
        <v>0</v>
      </c>
    </row>
    <row r="228" spans="1:27" ht="15.95" customHeight="1" x14ac:dyDescent="0.15">
      <c r="A228" s="1">
        <v>217</v>
      </c>
      <c r="B228" s="30">
        <v>1</v>
      </c>
      <c r="C228" s="21">
        <v>2</v>
      </c>
      <c r="D228" s="22">
        <v>1</v>
      </c>
      <c r="E228" s="22">
        <v>27</v>
      </c>
      <c r="F228" s="16" t="s">
        <v>236</v>
      </c>
      <c r="G228" s="23">
        <v>13</v>
      </c>
      <c r="H228" s="23">
        <v>8</v>
      </c>
      <c r="I228" s="16">
        <v>2</v>
      </c>
      <c r="J228" s="24"/>
      <c r="K228" s="13">
        <v>1</v>
      </c>
      <c r="L228" s="23">
        <v>1</v>
      </c>
      <c r="M228" s="5">
        <v>2</v>
      </c>
      <c r="N228" s="6">
        <v>1</v>
      </c>
      <c r="O228" s="5">
        <v>0</v>
      </c>
      <c r="P228" s="5">
        <v>0</v>
      </c>
      <c r="Q228" s="5">
        <v>0</v>
      </c>
      <c r="R228" s="19">
        <f t="shared" si="6"/>
        <v>3</v>
      </c>
      <c r="S228" s="23"/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19">
        <f t="shared" si="7"/>
        <v>0</v>
      </c>
    </row>
    <row r="229" spans="1:27" ht="15.95" customHeight="1" x14ac:dyDescent="0.15">
      <c r="A229" s="1">
        <v>218</v>
      </c>
      <c r="B229" s="30">
        <v>1</v>
      </c>
      <c r="C229" s="21">
        <v>2</v>
      </c>
      <c r="D229" s="22">
        <v>1</v>
      </c>
      <c r="E229" s="22">
        <v>27</v>
      </c>
      <c r="F229" s="16" t="s">
        <v>236</v>
      </c>
      <c r="G229" s="23">
        <v>13</v>
      </c>
      <c r="H229" s="23">
        <v>8</v>
      </c>
      <c r="I229" s="16">
        <v>2</v>
      </c>
      <c r="J229" s="24"/>
      <c r="K229" s="13">
        <v>1</v>
      </c>
      <c r="L229" s="23">
        <v>1</v>
      </c>
      <c r="M229" s="5">
        <v>1</v>
      </c>
      <c r="N229" s="5">
        <v>0</v>
      </c>
      <c r="O229" s="5">
        <v>0</v>
      </c>
      <c r="P229" s="5">
        <v>0</v>
      </c>
      <c r="Q229" s="5">
        <v>0</v>
      </c>
      <c r="R229" s="19">
        <f t="shared" si="6"/>
        <v>1</v>
      </c>
      <c r="S229" s="23"/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19">
        <f t="shared" si="7"/>
        <v>0</v>
      </c>
    </row>
    <row r="230" spans="1:27" ht="15.95" customHeight="1" x14ac:dyDescent="0.15">
      <c r="A230" s="1">
        <v>219</v>
      </c>
      <c r="B230" s="30">
        <v>1</v>
      </c>
      <c r="C230" s="21">
        <v>2</v>
      </c>
      <c r="D230" s="22">
        <v>1</v>
      </c>
      <c r="E230" s="22">
        <v>27</v>
      </c>
      <c r="F230" s="16" t="s">
        <v>236</v>
      </c>
      <c r="G230" s="23">
        <v>13</v>
      </c>
      <c r="H230" s="23">
        <v>5</v>
      </c>
      <c r="I230" s="16">
        <v>2</v>
      </c>
      <c r="J230" s="24"/>
      <c r="K230" s="13">
        <v>2</v>
      </c>
      <c r="L230" s="23"/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19">
        <f t="shared" si="6"/>
        <v>0</v>
      </c>
      <c r="S230" s="23">
        <v>1</v>
      </c>
      <c r="T230" s="5">
        <v>0</v>
      </c>
      <c r="U230" s="6">
        <v>1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19">
        <f t="shared" si="7"/>
        <v>1</v>
      </c>
    </row>
    <row r="231" spans="1:27" ht="15.95" customHeight="1" x14ac:dyDescent="0.15">
      <c r="A231" s="1">
        <v>220</v>
      </c>
      <c r="B231" s="30">
        <v>1</v>
      </c>
      <c r="C231" s="21">
        <v>2</v>
      </c>
      <c r="D231" s="22">
        <v>1</v>
      </c>
      <c r="E231" s="22">
        <v>27</v>
      </c>
      <c r="F231" s="16" t="s">
        <v>236</v>
      </c>
      <c r="G231" s="23">
        <v>13</v>
      </c>
      <c r="H231" s="23">
        <v>3</v>
      </c>
      <c r="I231" s="16">
        <v>2</v>
      </c>
      <c r="J231" s="24"/>
      <c r="K231" s="13">
        <v>2</v>
      </c>
      <c r="L231" s="23"/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19">
        <f t="shared" si="6"/>
        <v>0</v>
      </c>
      <c r="S231" s="23">
        <v>1</v>
      </c>
      <c r="T231" s="5">
        <v>0</v>
      </c>
      <c r="U231" s="6">
        <v>1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19">
        <f t="shared" si="7"/>
        <v>1</v>
      </c>
    </row>
    <row r="232" spans="1:27" ht="15.95" customHeight="1" x14ac:dyDescent="0.15">
      <c r="A232" s="1">
        <v>221</v>
      </c>
      <c r="B232" s="30">
        <v>1</v>
      </c>
      <c r="C232" s="21">
        <v>2</v>
      </c>
      <c r="D232" s="22">
        <v>1</v>
      </c>
      <c r="E232" s="22">
        <v>27</v>
      </c>
      <c r="F232" s="16" t="s">
        <v>236</v>
      </c>
      <c r="G232" s="23">
        <v>13</v>
      </c>
      <c r="H232" s="23">
        <v>2</v>
      </c>
      <c r="I232" s="16">
        <v>2</v>
      </c>
      <c r="J232" s="24"/>
      <c r="K232" s="13">
        <v>2</v>
      </c>
      <c r="L232" s="23"/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19">
        <f t="shared" si="6"/>
        <v>0</v>
      </c>
      <c r="S232" s="23">
        <v>1</v>
      </c>
      <c r="T232" s="5">
        <v>0</v>
      </c>
      <c r="U232" s="6">
        <v>1</v>
      </c>
      <c r="V232" s="5">
        <v>0</v>
      </c>
      <c r="W232" s="5">
        <v>0</v>
      </c>
      <c r="X232" s="5">
        <v>0</v>
      </c>
      <c r="Y232" s="7">
        <v>1</v>
      </c>
      <c r="Z232" s="5">
        <v>0</v>
      </c>
      <c r="AA232" s="19">
        <f t="shared" si="7"/>
        <v>2</v>
      </c>
    </row>
    <row r="233" spans="1:27" ht="15.95" customHeight="1" x14ac:dyDescent="0.15">
      <c r="A233" s="1">
        <v>222</v>
      </c>
      <c r="B233" s="30">
        <v>1</v>
      </c>
      <c r="C233" s="21">
        <v>2</v>
      </c>
      <c r="D233" s="22">
        <v>1</v>
      </c>
      <c r="E233" s="22">
        <v>27</v>
      </c>
      <c r="F233" s="16" t="s">
        <v>236</v>
      </c>
      <c r="G233" s="23">
        <v>13</v>
      </c>
      <c r="H233" s="23">
        <v>2</v>
      </c>
      <c r="I233" s="16">
        <v>2</v>
      </c>
      <c r="J233" s="24"/>
      <c r="K233" s="13">
        <v>2</v>
      </c>
      <c r="L233" s="23"/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19">
        <f t="shared" si="6"/>
        <v>0</v>
      </c>
      <c r="S233" s="23">
        <v>1</v>
      </c>
      <c r="T233" s="5">
        <v>0</v>
      </c>
      <c r="U233" s="5">
        <v>0</v>
      </c>
      <c r="V233" s="5">
        <v>0</v>
      </c>
      <c r="W233" s="5">
        <v>0</v>
      </c>
      <c r="X233" s="7">
        <v>1</v>
      </c>
      <c r="Y233" s="5">
        <v>0</v>
      </c>
      <c r="Z233" s="5">
        <v>0</v>
      </c>
      <c r="AA233" s="19">
        <f t="shared" si="7"/>
        <v>1</v>
      </c>
    </row>
    <row r="234" spans="1:27" ht="15.95" customHeight="1" x14ac:dyDescent="0.15">
      <c r="A234" s="1">
        <v>223</v>
      </c>
      <c r="B234" s="30">
        <v>1</v>
      </c>
      <c r="C234" s="21">
        <v>2</v>
      </c>
      <c r="D234" s="22">
        <v>1</v>
      </c>
      <c r="E234" s="22">
        <v>27</v>
      </c>
      <c r="F234" s="16" t="s">
        <v>236</v>
      </c>
      <c r="G234" s="23">
        <v>14</v>
      </c>
      <c r="H234" s="23">
        <v>8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1</v>
      </c>
      <c r="O234" s="5">
        <v>0</v>
      </c>
      <c r="P234" s="5">
        <v>0</v>
      </c>
      <c r="Q234" s="5">
        <v>0</v>
      </c>
      <c r="R234" s="19">
        <f t="shared" si="6"/>
        <v>1</v>
      </c>
      <c r="S234" s="23"/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19">
        <f t="shared" si="7"/>
        <v>0</v>
      </c>
    </row>
    <row r="235" spans="1:27" ht="15.95" customHeight="1" x14ac:dyDescent="0.15">
      <c r="A235" s="1">
        <v>224</v>
      </c>
      <c r="B235" s="30">
        <v>1</v>
      </c>
      <c r="C235" s="21">
        <v>2</v>
      </c>
      <c r="D235" s="22">
        <v>1</v>
      </c>
      <c r="E235" s="22">
        <v>27</v>
      </c>
      <c r="F235" s="16" t="s">
        <v>236</v>
      </c>
      <c r="G235" s="23">
        <v>14</v>
      </c>
      <c r="H235" s="23">
        <v>2</v>
      </c>
      <c r="I235" s="16">
        <v>2</v>
      </c>
      <c r="J235" s="24"/>
      <c r="K235" s="13">
        <v>2</v>
      </c>
      <c r="L235" s="23"/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19">
        <f t="shared" si="6"/>
        <v>0</v>
      </c>
      <c r="S235" s="23">
        <v>1</v>
      </c>
      <c r="T235" s="5">
        <v>0</v>
      </c>
      <c r="U235" s="6">
        <v>1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19">
        <f t="shared" si="7"/>
        <v>1</v>
      </c>
    </row>
    <row r="236" spans="1:27" ht="15.95" customHeight="1" x14ac:dyDescent="0.15">
      <c r="A236" s="1">
        <v>225</v>
      </c>
      <c r="B236" s="30">
        <v>1</v>
      </c>
      <c r="C236" s="21">
        <v>2</v>
      </c>
      <c r="D236" s="22">
        <v>1</v>
      </c>
      <c r="E236" s="22">
        <v>27</v>
      </c>
      <c r="F236" s="16" t="s">
        <v>236</v>
      </c>
      <c r="G236" s="23">
        <v>14</v>
      </c>
      <c r="H236" s="23">
        <v>3</v>
      </c>
      <c r="I236" s="16">
        <v>2</v>
      </c>
      <c r="J236" s="24"/>
      <c r="K236" s="13">
        <v>1</v>
      </c>
      <c r="L236" s="23">
        <v>1</v>
      </c>
      <c r="M236" s="5">
        <v>1</v>
      </c>
      <c r="N236" s="5">
        <v>0</v>
      </c>
      <c r="O236" s="5">
        <v>0</v>
      </c>
      <c r="P236" s="5">
        <v>0</v>
      </c>
      <c r="Q236" s="5">
        <v>0</v>
      </c>
      <c r="R236" s="19">
        <f t="shared" si="6"/>
        <v>1</v>
      </c>
      <c r="S236" s="23"/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19">
        <f t="shared" si="7"/>
        <v>0</v>
      </c>
    </row>
    <row r="237" spans="1:27" ht="15.95" customHeight="1" x14ac:dyDescent="0.15">
      <c r="A237" s="1">
        <v>226</v>
      </c>
      <c r="B237" s="30">
        <v>1</v>
      </c>
      <c r="C237" s="21">
        <v>2</v>
      </c>
      <c r="D237" s="22">
        <v>1</v>
      </c>
      <c r="E237" s="22">
        <v>27</v>
      </c>
      <c r="F237" s="16" t="s">
        <v>236</v>
      </c>
      <c r="G237" s="23">
        <v>14</v>
      </c>
      <c r="H237" s="23">
        <v>2</v>
      </c>
      <c r="I237" s="16">
        <v>2</v>
      </c>
      <c r="J237" s="24"/>
      <c r="K237" s="13">
        <v>1</v>
      </c>
      <c r="L237" s="23">
        <v>1</v>
      </c>
      <c r="M237" s="5">
        <v>0</v>
      </c>
      <c r="N237" s="6">
        <v>1</v>
      </c>
      <c r="O237" s="5">
        <v>0</v>
      </c>
      <c r="P237" s="5">
        <v>0</v>
      </c>
      <c r="Q237" s="5">
        <v>0</v>
      </c>
      <c r="R237" s="19">
        <f t="shared" si="6"/>
        <v>1</v>
      </c>
      <c r="S237" s="23"/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19">
        <f t="shared" si="7"/>
        <v>0</v>
      </c>
    </row>
    <row r="238" spans="1:27" ht="15.95" customHeight="1" x14ac:dyDescent="0.15">
      <c r="A238" s="1">
        <v>227</v>
      </c>
      <c r="B238" s="30">
        <v>1</v>
      </c>
      <c r="C238" s="21">
        <v>2</v>
      </c>
      <c r="D238" s="22">
        <v>1</v>
      </c>
      <c r="E238" s="22">
        <v>27</v>
      </c>
      <c r="F238" s="16" t="s">
        <v>236</v>
      </c>
      <c r="G238" s="23">
        <v>14</v>
      </c>
      <c r="H238" s="23">
        <v>5</v>
      </c>
      <c r="I238" s="16">
        <v>2</v>
      </c>
      <c r="J238" s="24"/>
      <c r="K238" s="13">
        <v>1</v>
      </c>
      <c r="L238" s="23">
        <v>2</v>
      </c>
      <c r="M238" s="5">
        <v>3</v>
      </c>
      <c r="N238" s="6">
        <v>1</v>
      </c>
      <c r="O238" s="5">
        <v>0</v>
      </c>
      <c r="P238" s="5">
        <v>0</v>
      </c>
      <c r="Q238" s="5">
        <v>0</v>
      </c>
      <c r="R238" s="19">
        <f t="shared" si="6"/>
        <v>4</v>
      </c>
      <c r="S238" s="23"/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19">
        <f t="shared" si="7"/>
        <v>0</v>
      </c>
    </row>
    <row r="239" spans="1:27" ht="15.95" customHeight="1" x14ac:dyDescent="0.15">
      <c r="A239" s="1">
        <v>228</v>
      </c>
      <c r="B239" s="30">
        <v>1</v>
      </c>
      <c r="C239" s="21">
        <v>2</v>
      </c>
      <c r="D239" s="22">
        <v>1</v>
      </c>
      <c r="E239" s="22">
        <v>27</v>
      </c>
      <c r="F239" s="16" t="s">
        <v>236</v>
      </c>
      <c r="G239" s="23">
        <v>14</v>
      </c>
      <c r="H239" s="23">
        <v>3</v>
      </c>
      <c r="I239" s="16">
        <v>2</v>
      </c>
      <c r="J239" s="24"/>
      <c r="K239" s="13">
        <v>3</v>
      </c>
      <c r="L239" s="23">
        <v>1</v>
      </c>
      <c r="M239" s="5">
        <v>0</v>
      </c>
      <c r="N239" s="5">
        <v>0</v>
      </c>
      <c r="O239" s="7">
        <v>3</v>
      </c>
      <c r="P239" s="5">
        <v>0</v>
      </c>
      <c r="Q239" s="5">
        <v>0</v>
      </c>
      <c r="R239" s="19">
        <f t="shared" si="6"/>
        <v>3</v>
      </c>
      <c r="S239" s="23">
        <v>1</v>
      </c>
      <c r="T239" s="5">
        <v>0</v>
      </c>
      <c r="U239" s="6">
        <v>1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19">
        <f t="shared" si="7"/>
        <v>1</v>
      </c>
    </row>
    <row r="240" spans="1:27" ht="15.95" customHeight="1" x14ac:dyDescent="0.15">
      <c r="A240" s="1">
        <v>229</v>
      </c>
      <c r="B240" s="30">
        <v>1</v>
      </c>
      <c r="C240" s="21">
        <v>2</v>
      </c>
      <c r="D240" s="22">
        <v>1</v>
      </c>
      <c r="E240" s="22">
        <v>27</v>
      </c>
      <c r="F240" s="16" t="s">
        <v>236</v>
      </c>
      <c r="G240" s="23">
        <v>14</v>
      </c>
      <c r="H240" s="23">
        <v>4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1</v>
      </c>
      <c r="O240" s="5">
        <v>0</v>
      </c>
      <c r="P240" s="5">
        <v>0</v>
      </c>
      <c r="Q240" s="5">
        <v>0</v>
      </c>
      <c r="R240" s="19">
        <f t="shared" si="6"/>
        <v>1</v>
      </c>
      <c r="S240" s="23"/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19">
        <f t="shared" si="7"/>
        <v>0</v>
      </c>
    </row>
    <row r="241" spans="1:27" ht="15.95" customHeight="1" x14ac:dyDescent="0.15">
      <c r="A241" s="1">
        <v>230</v>
      </c>
      <c r="B241" s="30">
        <v>1</v>
      </c>
      <c r="C241" s="21">
        <v>2</v>
      </c>
      <c r="D241" s="22">
        <v>1</v>
      </c>
      <c r="E241" s="22">
        <v>27</v>
      </c>
      <c r="F241" s="16" t="s">
        <v>236</v>
      </c>
      <c r="G241" s="23">
        <v>14</v>
      </c>
      <c r="H241" s="23">
        <v>3</v>
      </c>
      <c r="I241" s="16">
        <v>2</v>
      </c>
      <c r="J241" s="24"/>
      <c r="K241" s="13">
        <v>1</v>
      </c>
      <c r="L241" s="23">
        <v>1</v>
      </c>
      <c r="M241" s="5">
        <v>0</v>
      </c>
      <c r="N241" s="6">
        <v>1</v>
      </c>
      <c r="O241" s="5">
        <v>0</v>
      </c>
      <c r="P241" s="5">
        <v>0</v>
      </c>
      <c r="Q241" s="5">
        <v>0</v>
      </c>
      <c r="R241" s="19">
        <f t="shared" si="6"/>
        <v>1</v>
      </c>
      <c r="S241" s="23"/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19">
        <f t="shared" si="7"/>
        <v>0</v>
      </c>
    </row>
    <row r="242" spans="1:27" ht="15.95" customHeight="1" x14ac:dyDescent="0.15">
      <c r="A242" s="1">
        <v>231</v>
      </c>
      <c r="B242" s="30">
        <v>1</v>
      </c>
      <c r="C242" s="21">
        <v>2</v>
      </c>
      <c r="D242" s="22">
        <v>1</v>
      </c>
      <c r="E242" s="22">
        <v>27</v>
      </c>
      <c r="F242" s="16" t="s">
        <v>236</v>
      </c>
      <c r="G242" s="23">
        <v>14</v>
      </c>
      <c r="H242" s="23">
        <v>2</v>
      </c>
      <c r="I242" s="16">
        <v>2</v>
      </c>
      <c r="J242" s="24"/>
      <c r="K242" s="13">
        <v>1</v>
      </c>
      <c r="L242" s="23">
        <v>1</v>
      </c>
      <c r="M242" s="5">
        <v>0</v>
      </c>
      <c r="N242" s="6">
        <v>1</v>
      </c>
      <c r="O242" s="5">
        <v>0</v>
      </c>
      <c r="P242" s="5">
        <v>0</v>
      </c>
      <c r="Q242" s="5">
        <v>0</v>
      </c>
      <c r="R242" s="19">
        <f t="shared" si="6"/>
        <v>1</v>
      </c>
      <c r="S242" s="23"/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19">
        <f t="shared" si="7"/>
        <v>0</v>
      </c>
    </row>
    <row r="243" spans="1:27" ht="15.95" customHeight="1" x14ac:dyDescent="0.15">
      <c r="A243" s="1">
        <v>232</v>
      </c>
      <c r="B243" s="30">
        <v>1</v>
      </c>
      <c r="C243" s="21">
        <v>2</v>
      </c>
      <c r="D243" s="22">
        <v>1</v>
      </c>
      <c r="E243" s="22">
        <v>27</v>
      </c>
      <c r="F243" s="16" t="s">
        <v>236</v>
      </c>
      <c r="G243" s="23">
        <v>14</v>
      </c>
      <c r="H243" s="23">
        <v>6</v>
      </c>
      <c r="I243" s="16">
        <v>2</v>
      </c>
      <c r="J243" s="24"/>
      <c r="K243" s="13">
        <v>2</v>
      </c>
      <c r="L243" s="23"/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19">
        <f t="shared" si="6"/>
        <v>0</v>
      </c>
      <c r="S243" s="23">
        <v>1</v>
      </c>
      <c r="T243" s="5">
        <v>0</v>
      </c>
      <c r="U243" s="6">
        <v>1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19">
        <f t="shared" si="7"/>
        <v>1</v>
      </c>
    </row>
    <row r="244" spans="1:27" ht="15.95" customHeight="1" x14ac:dyDescent="0.15">
      <c r="A244" s="1">
        <v>233</v>
      </c>
      <c r="B244" s="30">
        <v>1</v>
      </c>
      <c r="C244" s="21">
        <v>2</v>
      </c>
      <c r="D244" s="22">
        <v>1</v>
      </c>
      <c r="E244" s="22">
        <v>27</v>
      </c>
      <c r="F244" s="16" t="s">
        <v>236</v>
      </c>
      <c r="G244" s="23">
        <v>14</v>
      </c>
      <c r="H244" s="23">
        <v>3</v>
      </c>
      <c r="I244" s="16">
        <v>2</v>
      </c>
      <c r="J244" s="24"/>
      <c r="K244" s="13">
        <v>2</v>
      </c>
      <c r="L244" s="23"/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19">
        <f t="shared" si="6"/>
        <v>0</v>
      </c>
      <c r="S244" s="23">
        <v>1</v>
      </c>
      <c r="T244" s="5">
        <v>0</v>
      </c>
      <c r="U244" s="6">
        <v>1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19">
        <f t="shared" si="7"/>
        <v>1</v>
      </c>
    </row>
    <row r="245" spans="1:27" ht="15.95" customHeight="1" x14ac:dyDescent="0.15">
      <c r="A245" s="1">
        <v>234</v>
      </c>
      <c r="B245" s="30">
        <v>1</v>
      </c>
      <c r="C245" s="21">
        <v>2</v>
      </c>
      <c r="D245" s="22">
        <v>1</v>
      </c>
      <c r="E245" s="22">
        <v>27</v>
      </c>
      <c r="F245" s="16" t="s">
        <v>236</v>
      </c>
      <c r="G245" s="23">
        <v>14</v>
      </c>
      <c r="H245" s="23">
        <v>4</v>
      </c>
      <c r="I245" s="16">
        <v>2</v>
      </c>
      <c r="J245" s="24"/>
      <c r="K245" s="13">
        <v>1</v>
      </c>
      <c r="L245" s="23">
        <v>1</v>
      </c>
      <c r="M245" s="5">
        <v>0</v>
      </c>
      <c r="N245" s="6">
        <v>1</v>
      </c>
      <c r="O245" s="5">
        <v>0</v>
      </c>
      <c r="P245" s="5">
        <v>0</v>
      </c>
      <c r="Q245" s="5">
        <v>0</v>
      </c>
      <c r="R245" s="19">
        <f t="shared" si="6"/>
        <v>1</v>
      </c>
      <c r="S245" s="23"/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19">
        <f t="shared" si="7"/>
        <v>0</v>
      </c>
    </row>
    <row r="246" spans="1:27" ht="15.95" customHeight="1" x14ac:dyDescent="0.15">
      <c r="A246" s="1">
        <v>235</v>
      </c>
      <c r="B246" s="30">
        <v>1</v>
      </c>
      <c r="C246" s="21">
        <v>2</v>
      </c>
      <c r="D246" s="22">
        <v>1</v>
      </c>
      <c r="E246" s="22">
        <v>27</v>
      </c>
      <c r="F246" s="16" t="s">
        <v>236</v>
      </c>
      <c r="G246" s="23">
        <v>14</v>
      </c>
      <c r="H246" s="23">
        <v>7</v>
      </c>
      <c r="I246" s="16">
        <v>2</v>
      </c>
      <c r="J246" s="24"/>
      <c r="K246" s="13">
        <v>1</v>
      </c>
      <c r="L246" s="23">
        <v>1</v>
      </c>
      <c r="M246" s="5">
        <v>1</v>
      </c>
      <c r="N246" s="5">
        <v>0</v>
      </c>
      <c r="O246" s="5">
        <v>0</v>
      </c>
      <c r="P246" s="5">
        <v>0</v>
      </c>
      <c r="Q246" s="5">
        <v>0</v>
      </c>
      <c r="R246" s="19">
        <f t="shared" si="6"/>
        <v>1</v>
      </c>
      <c r="S246" s="23"/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19">
        <f t="shared" si="7"/>
        <v>0</v>
      </c>
    </row>
    <row r="247" spans="1:27" ht="15.95" customHeight="1" x14ac:dyDescent="0.15">
      <c r="A247" s="1">
        <v>236</v>
      </c>
      <c r="B247" s="30">
        <v>1</v>
      </c>
      <c r="C247" s="21">
        <v>2</v>
      </c>
      <c r="D247" s="22">
        <v>1</v>
      </c>
      <c r="E247" s="22">
        <v>27</v>
      </c>
      <c r="F247" s="16" t="s">
        <v>236</v>
      </c>
      <c r="G247" s="23">
        <v>14</v>
      </c>
      <c r="H247" s="23">
        <v>5</v>
      </c>
      <c r="I247" s="16">
        <v>2</v>
      </c>
      <c r="J247" s="24"/>
      <c r="K247" s="13">
        <v>3</v>
      </c>
      <c r="L247" s="23">
        <v>2</v>
      </c>
      <c r="M247" s="5">
        <v>0</v>
      </c>
      <c r="N247" s="6">
        <v>1</v>
      </c>
      <c r="O247" s="5">
        <v>0</v>
      </c>
      <c r="P247" s="5">
        <v>0</v>
      </c>
      <c r="Q247" s="5">
        <v>0</v>
      </c>
      <c r="R247" s="19">
        <f t="shared" si="6"/>
        <v>1</v>
      </c>
      <c r="S247" s="23">
        <v>2</v>
      </c>
      <c r="T247" s="5">
        <v>0</v>
      </c>
      <c r="U247" s="6">
        <v>1</v>
      </c>
      <c r="V247" s="5">
        <v>0</v>
      </c>
      <c r="W247" s="5">
        <v>0</v>
      </c>
      <c r="X247" s="7">
        <v>1</v>
      </c>
      <c r="Y247" s="5">
        <v>0</v>
      </c>
      <c r="Z247" s="5">
        <v>0</v>
      </c>
      <c r="AA247" s="19">
        <f t="shared" si="7"/>
        <v>2</v>
      </c>
    </row>
    <row r="248" spans="1:27" ht="15.95" customHeight="1" x14ac:dyDescent="0.15">
      <c r="A248" s="1">
        <v>237</v>
      </c>
      <c r="B248" s="30">
        <v>1</v>
      </c>
      <c r="C248" s="21">
        <v>2</v>
      </c>
      <c r="D248" s="22">
        <v>1</v>
      </c>
      <c r="E248" s="22">
        <v>27</v>
      </c>
      <c r="F248" s="16" t="s">
        <v>236</v>
      </c>
      <c r="G248" s="23">
        <v>14</v>
      </c>
      <c r="H248" s="23">
        <v>4</v>
      </c>
      <c r="I248" s="16">
        <v>2</v>
      </c>
      <c r="J248" s="24"/>
      <c r="K248" s="13">
        <v>1</v>
      </c>
      <c r="L248" s="23">
        <v>1</v>
      </c>
      <c r="M248" s="5">
        <v>0</v>
      </c>
      <c r="N248" s="5">
        <v>0</v>
      </c>
      <c r="O248" s="7">
        <v>1</v>
      </c>
      <c r="P248" s="5">
        <v>0</v>
      </c>
      <c r="Q248" s="5">
        <v>0</v>
      </c>
      <c r="R248" s="19">
        <f t="shared" si="6"/>
        <v>1</v>
      </c>
      <c r="S248" s="23"/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19">
        <f t="shared" si="7"/>
        <v>0</v>
      </c>
    </row>
    <row r="249" spans="1:27" ht="15.95" customHeight="1" x14ac:dyDescent="0.15">
      <c r="A249" s="1">
        <v>238</v>
      </c>
      <c r="B249" s="30">
        <v>1</v>
      </c>
      <c r="C249" s="21">
        <v>2</v>
      </c>
      <c r="D249" s="22">
        <v>1</v>
      </c>
      <c r="E249" s="22">
        <v>27</v>
      </c>
      <c r="F249" s="16" t="s">
        <v>236</v>
      </c>
      <c r="G249" s="23">
        <v>14</v>
      </c>
      <c r="H249" s="23">
        <v>2</v>
      </c>
      <c r="I249" s="16">
        <v>2</v>
      </c>
      <c r="J249" s="24"/>
      <c r="K249" s="13">
        <v>2</v>
      </c>
      <c r="L249" s="23"/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19">
        <f t="shared" si="6"/>
        <v>0</v>
      </c>
      <c r="S249" s="23">
        <v>1</v>
      </c>
      <c r="T249" s="5">
        <v>0</v>
      </c>
      <c r="U249" s="6">
        <v>1</v>
      </c>
      <c r="V249" s="5">
        <v>0</v>
      </c>
      <c r="W249" s="5">
        <v>0</v>
      </c>
      <c r="X249" s="7">
        <v>1</v>
      </c>
      <c r="Y249" s="5">
        <v>0</v>
      </c>
      <c r="Z249" s="5">
        <v>0</v>
      </c>
      <c r="AA249" s="19">
        <f t="shared" si="7"/>
        <v>2</v>
      </c>
    </row>
    <row r="250" spans="1:27" ht="15.95" customHeight="1" x14ac:dyDescent="0.15">
      <c r="A250" s="1">
        <v>239</v>
      </c>
      <c r="B250" s="30">
        <v>1</v>
      </c>
      <c r="C250" s="21">
        <v>2</v>
      </c>
      <c r="D250" s="22">
        <v>1</v>
      </c>
      <c r="E250" s="22">
        <v>27</v>
      </c>
      <c r="F250" s="16" t="s">
        <v>236</v>
      </c>
      <c r="G250" s="23">
        <v>14</v>
      </c>
      <c r="H250" s="23">
        <v>5</v>
      </c>
      <c r="I250" s="16">
        <v>2</v>
      </c>
      <c r="J250" s="24"/>
      <c r="K250" s="13">
        <v>1</v>
      </c>
      <c r="L250" s="23">
        <v>2</v>
      </c>
      <c r="M250" s="5">
        <v>0</v>
      </c>
      <c r="N250" s="5">
        <v>0</v>
      </c>
      <c r="O250" s="5">
        <v>0</v>
      </c>
      <c r="P250" s="8">
        <v>3</v>
      </c>
      <c r="Q250" s="5">
        <v>0</v>
      </c>
      <c r="R250" s="19">
        <f t="shared" si="6"/>
        <v>3</v>
      </c>
      <c r="S250" s="23"/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19">
        <f t="shared" si="7"/>
        <v>0</v>
      </c>
    </row>
    <row r="251" spans="1:27" ht="15.95" customHeight="1" x14ac:dyDescent="0.15">
      <c r="A251" s="1">
        <v>240</v>
      </c>
      <c r="B251" s="30">
        <v>1</v>
      </c>
      <c r="C251" s="21">
        <v>2</v>
      </c>
      <c r="D251" s="22">
        <v>1</v>
      </c>
      <c r="E251" s="22">
        <v>27</v>
      </c>
      <c r="F251" s="16" t="s">
        <v>236</v>
      </c>
      <c r="G251" s="23">
        <v>14</v>
      </c>
      <c r="H251" s="23">
        <v>4</v>
      </c>
      <c r="I251" s="16">
        <v>2</v>
      </c>
      <c r="J251" s="24"/>
      <c r="K251" s="13">
        <v>3</v>
      </c>
      <c r="L251" s="23">
        <v>1</v>
      </c>
      <c r="M251" s="5">
        <v>0</v>
      </c>
      <c r="N251" s="6">
        <v>1</v>
      </c>
      <c r="O251" s="5">
        <v>0</v>
      </c>
      <c r="P251" s="5">
        <v>0</v>
      </c>
      <c r="Q251" s="5">
        <v>0</v>
      </c>
      <c r="R251" s="19">
        <f t="shared" si="6"/>
        <v>1</v>
      </c>
      <c r="S251" s="23">
        <v>1</v>
      </c>
      <c r="T251" s="5">
        <v>0</v>
      </c>
      <c r="U251" s="6">
        <v>1</v>
      </c>
      <c r="V251" s="7">
        <v>1</v>
      </c>
      <c r="W251" s="5">
        <v>0</v>
      </c>
      <c r="X251" s="5">
        <v>0</v>
      </c>
      <c r="Y251" s="5">
        <v>0</v>
      </c>
      <c r="Z251" s="5">
        <v>0</v>
      </c>
      <c r="AA251" s="19">
        <f t="shared" si="7"/>
        <v>2</v>
      </c>
    </row>
    <row r="252" spans="1:27" ht="15.95" customHeight="1" x14ac:dyDescent="0.15">
      <c r="A252" s="1">
        <v>241</v>
      </c>
      <c r="B252" s="30">
        <v>1</v>
      </c>
      <c r="C252" s="21">
        <v>2</v>
      </c>
      <c r="D252" s="22">
        <v>1</v>
      </c>
      <c r="E252" s="22">
        <v>27</v>
      </c>
      <c r="F252" s="16" t="s">
        <v>236</v>
      </c>
      <c r="G252" s="23">
        <v>14</v>
      </c>
      <c r="H252" s="23">
        <v>5</v>
      </c>
      <c r="I252" s="16">
        <v>2</v>
      </c>
      <c r="J252" s="24"/>
      <c r="K252" s="13">
        <v>1</v>
      </c>
      <c r="L252" s="23">
        <v>2</v>
      </c>
      <c r="M252" s="5">
        <v>0</v>
      </c>
      <c r="N252" s="5">
        <v>0</v>
      </c>
      <c r="O252" s="5">
        <v>0</v>
      </c>
      <c r="P252" s="8">
        <v>1</v>
      </c>
      <c r="Q252" s="5">
        <v>0</v>
      </c>
      <c r="R252" s="19">
        <f t="shared" si="6"/>
        <v>1</v>
      </c>
      <c r="S252" s="23"/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19">
        <f t="shared" si="7"/>
        <v>0</v>
      </c>
    </row>
    <row r="253" spans="1:27" ht="15.95" customHeight="1" x14ac:dyDescent="0.15">
      <c r="A253" s="1">
        <v>242</v>
      </c>
      <c r="B253" s="30">
        <v>1</v>
      </c>
      <c r="C253" s="21">
        <v>2</v>
      </c>
      <c r="D253" s="22">
        <v>1</v>
      </c>
      <c r="E253" s="22">
        <v>27</v>
      </c>
      <c r="F253" s="16" t="s">
        <v>236</v>
      </c>
      <c r="G253" s="23">
        <v>14</v>
      </c>
      <c r="H253" s="23">
        <v>4</v>
      </c>
      <c r="I253" s="16">
        <v>2</v>
      </c>
      <c r="J253" s="24"/>
      <c r="K253" s="13">
        <v>1</v>
      </c>
      <c r="L253" s="23">
        <v>1</v>
      </c>
      <c r="M253" s="5">
        <v>0</v>
      </c>
      <c r="N253" s="5">
        <v>0</v>
      </c>
      <c r="O253" s="7">
        <v>1</v>
      </c>
      <c r="P253" s="5">
        <v>0</v>
      </c>
      <c r="Q253" s="5">
        <v>0</v>
      </c>
      <c r="R253" s="19">
        <f t="shared" si="6"/>
        <v>1</v>
      </c>
      <c r="S253" s="23"/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19">
        <f t="shared" si="7"/>
        <v>0</v>
      </c>
    </row>
    <row r="254" spans="1:27" ht="15.95" customHeight="1" x14ac:dyDescent="0.15">
      <c r="A254" s="1">
        <v>243</v>
      </c>
      <c r="B254" s="30">
        <v>1</v>
      </c>
      <c r="C254" s="21">
        <v>2</v>
      </c>
      <c r="D254" s="22">
        <v>1</v>
      </c>
      <c r="E254" s="22">
        <v>27</v>
      </c>
      <c r="F254" s="16" t="s">
        <v>236</v>
      </c>
      <c r="G254" s="23">
        <v>14</v>
      </c>
      <c r="H254" s="23">
        <v>4</v>
      </c>
      <c r="I254" s="16">
        <v>2</v>
      </c>
      <c r="J254" s="24"/>
      <c r="K254" s="13">
        <v>1</v>
      </c>
      <c r="L254" s="23">
        <v>1</v>
      </c>
      <c r="M254" s="5">
        <v>0</v>
      </c>
      <c r="N254" s="6">
        <v>1</v>
      </c>
      <c r="O254" s="5">
        <v>0</v>
      </c>
      <c r="P254" s="5">
        <v>0</v>
      </c>
      <c r="Q254" s="5">
        <v>0</v>
      </c>
      <c r="R254" s="19">
        <f t="shared" si="6"/>
        <v>1</v>
      </c>
      <c r="S254" s="23"/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19">
        <f t="shared" si="7"/>
        <v>0</v>
      </c>
    </row>
    <row r="255" spans="1:27" ht="15.95" customHeight="1" x14ac:dyDescent="0.15">
      <c r="A255" s="1">
        <v>244</v>
      </c>
      <c r="B255" s="30">
        <v>1</v>
      </c>
      <c r="C255" s="21">
        <v>2</v>
      </c>
      <c r="D255" s="22">
        <v>1</v>
      </c>
      <c r="E255" s="22">
        <v>27</v>
      </c>
      <c r="F255" s="16" t="s">
        <v>236</v>
      </c>
      <c r="G255" s="23">
        <v>14</v>
      </c>
      <c r="H255" s="23">
        <v>5</v>
      </c>
      <c r="I255" s="16">
        <v>2</v>
      </c>
      <c r="J255" s="24"/>
      <c r="K255" s="13">
        <v>1</v>
      </c>
      <c r="L255" s="23">
        <v>1</v>
      </c>
      <c r="M255" s="5">
        <v>1</v>
      </c>
      <c r="N255" s="5">
        <v>0</v>
      </c>
      <c r="O255" s="7">
        <v>1</v>
      </c>
      <c r="P255" s="5">
        <v>0</v>
      </c>
      <c r="Q255" s="5">
        <v>0</v>
      </c>
      <c r="R255" s="19">
        <f t="shared" si="6"/>
        <v>2</v>
      </c>
      <c r="S255" s="23"/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19">
        <f t="shared" si="7"/>
        <v>0</v>
      </c>
    </row>
    <row r="256" spans="1:27" ht="15.95" customHeight="1" x14ac:dyDescent="0.15">
      <c r="A256" s="1">
        <v>245</v>
      </c>
      <c r="B256" s="30">
        <v>1</v>
      </c>
      <c r="C256" s="21">
        <v>2</v>
      </c>
      <c r="D256" s="22">
        <v>1</v>
      </c>
      <c r="E256" s="22">
        <v>27</v>
      </c>
      <c r="F256" s="16" t="s">
        <v>236</v>
      </c>
      <c r="G256" s="23">
        <v>14</v>
      </c>
      <c r="H256" s="23">
        <v>3</v>
      </c>
      <c r="I256" s="16">
        <v>2</v>
      </c>
      <c r="J256" s="24"/>
      <c r="K256" s="13">
        <v>1</v>
      </c>
      <c r="L256" s="23">
        <v>1</v>
      </c>
      <c r="M256" s="5">
        <v>0</v>
      </c>
      <c r="N256" s="6">
        <v>1</v>
      </c>
      <c r="O256" s="7">
        <v>1</v>
      </c>
      <c r="P256" s="5">
        <v>0</v>
      </c>
      <c r="Q256" s="5">
        <v>0</v>
      </c>
      <c r="R256" s="19">
        <f t="shared" si="6"/>
        <v>2</v>
      </c>
      <c r="S256" s="23"/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19">
        <f t="shared" si="7"/>
        <v>0</v>
      </c>
    </row>
    <row r="257" spans="1:27" ht="15.95" customHeight="1" x14ac:dyDescent="0.15">
      <c r="A257" s="1">
        <v>246</v>
      </c>
      <c r="B257" s="30">
        <v>1</v>
      </c>
      <c r="C257" s="21">
        <v>2</v>
      </c>
      <c r="D257" s="22">
        <v>1</v>
      </c>
      <c r="E257" s="22">
        <v>27</v>
      </c>
      <c r="F257" s="16" t="s">
        <v>236</v>
      </c>
      <c r="G257" s="23">
        <v>14</v>
      </c>
      <c r="H257" s="23">
        <v>5</v>
      </c>
      <c r="I257" s="16">
        <v>2</v>
      </c>
      <c r="J257" s="24"/>
      <c r="K257" s="13">
        <v>1</v>
      </c>
      <c r="L257" s="23">
        <v>1</v>
      </c>
      <c r="M257" s="5">
        <v>0</v>
      </c>
      <c r="N257" s="5">
        <v>0</v>
      </c>
      <c r="O257" s="5">
        <v>0</v>
      </c>
      <c r="P257" s="8">
        <v>2</v>
      </c>
      <c r="Q257" s="5">
        <v>0</v>
      </c>
      <c r="R257" s="19">
        <f t="shared" si="6"/>
        <v>2</v>
      </c>
      <c r="S257" s="23"/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19">
        <f t="shared" si="7"/>
        <v>0</v>
      </c>
    </row>
    <row r="258" spans="1:27" ht="15.95" customHeight="1" x14ac:dyDescent="0.15">
      <c r="A258" s="1">
        <v>247</v>
      </c>
      <c r="B258" s="30">
        <v>1</v>
      </c>
      <c r="C258" s="21">
        <v>2</v>
      </c>
      <c r="D258" s="22">
        <v>1</v>
      </c>
      <c r="E258" s="22">
        <v>27</v>
      </c>
      <c r="F258" s="16" t="s">
        <v>236</v>
      </c>
      <c r="G258" s="23">
        <v>14</v>
      </c>
      <c r="H258" s="23">
        <v>4</v>
      </c>
      <c r="I258" s="16">
        <v>2</v>
      </c>
      <c r="J258" s="24"/>
      <c r="K258" s="13">
        <v>1</v>
      </c>
      <c r="L258" s="23">
        <v>1</v>
      </c>
      <c r="M258" s="5">
        <v>0</v>
      </c>
      <c r="N258" s="5">
        <v>0</v>
      </c>
      <c r="O258" s="7">
        <v>1</v>
      </c>
      <c r="P258" s="5">
        <v>0</v>
      </c>
      <c r="Q258" s="5">
        <v>0</v>
      </c>
      <c r="R258" s="19">
        <f t="shared" si="6"/>
        <v>1</v>
      </c>
      <c r="S258" s="23"/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19">
        <f t="shared" si="7"/>
        <v>0</v>
      </c>
    </row>
    <row r="259" spans="1:27" ht="15.95" customHeight="1" x14ac:dyDescent="0.15">
      <c r="A259" s="1">
        <v>248</v>
      </c>
      <c r="B259" s="30">
        <v>1</v>
      </c>
      <c r="C259" s="21">
        <v>2</v>
      </c>
      <c r="D259" s="22">
        <v>1</v>
      </c>
      <c r="E259" s="22">
        <v>27</v>
      </c>
      <c r="F259" s="16" t="s">
        <v>236</v>
      </c>
      <c r="G259" s="23">
        <v>14</v>
      </c>
      <c r="H259" s="23">
        <v>3</v>
      </c>
      <c r="I259" s="16">
        <v>2</v>
      </c>
      <c r="J259" s="24"/>
      <c r="K259" s="13">
        <v>1</v>
      </c>
      <c r="L259" s="23">
        <v>1</v>
      </c>
      <c r="M259" s="5">
        <v>0</v>
      </c>
      <c r="N259" s="6">
        <v>1</v>
      </c>
      <c r="O259" s="5">
        <v>0</v>
      </c>
      <c r="P259" s="5">
        <v>0</v>
      </c>
      <c r="Q259" s="5">
        <v>0</v>
      </c>
      <c r="R259" s="19">
        <f t="shared" si="6"/>
        <v>1</v>
      </c>
      <c r="S259" s="23"/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19">
        <f t="shared" si="7"/>
        <v>0</v>
      </c>
    </row>
    <row r="260" spans="1:27" ht="15.95" customHeight="1" x14ac:dyDescent="0.15">
      <c r="A260" s="1">
        <v>249</v>
      </c>
      <c r="B260" s="30">
        <v>1</v>
      </c>
      <c r="C260" s="21">
        <v>2</v>
      </c>
      <c r="D260" s="22">
        <v>1</v>
      </c>
      <c r="E260" s="22">
        <v>27</v>
      </c>
      <c r="F260" s="16" t="s">
        <v>236</v>
      </c>
      <c r="G260" s="23">
        <v>14</v>
      </c>
      <c r="H260" s="23">
        <v>3</v>
      </c>
      <c r="I260" s="16">
        <v>2</v>
      </c>
      <c r="J260" s="24"/>
      <c r="K260" s="13">
        <v>3</v>
      </c>
      <c r="L260" s="23">
        <v>1</v>
      </c>
      <c r="M260" s="5">
        <v>0</v>
      </c>
      <c r="N260" s="5">
        <v>0</v>
      </c>
      <c r="O260" s="7">
        <v>1</v>
      </c>
      <c r="P260" s="5">
        <v>0</v>
      </c>
      <c r="Q260" s="5">
        <v>0</v>
      </c>
      <c r="R260" s="19">
        <f t="shared" si="6"/>
        <v>1</v>
      </c>
      <c r="S260" s="23">
        <v>1</v>
      </c>
      <c r="T260" s="5">
        <v>0</v>
      </c>
      <c r="U260" s="5">
        <v>0</v>
      </c>
      <c r="V260" s="7">
        <v>1</v>
      </c>
      <c r="W260" s="5">
        <v>0</v>
      </c>
      <c r="X260" s="5">
        <v>0</v>
      </c>
      <c r="Y260" s="5">
        <v>0</v>
      </c>
      <c r="Z260" s="5">
        <v>0</v>
      </c>
      <c r="AA260" s="19">
        <f t="shared" si="7"/>
        <v>1</v>
      </c>
    </row>
    <row r="261" spans="1:27" ht="15.95" customHeight="1" x14ac:dyDescent="0.15">
      <c r="A261" s="1">
        <v>250</v>
      </c>
      <c r="B261" s="30">
        <v>1</v>
      </c>
      <c r="C261" s="21">
        <v>2</v>
      </c>
      <c r="D261" s="22">
        <v>1</v>
      </c>
      <c r="E261" s="22">
        <v>27</v>
      </c>
      <c r="F261" s="16" t="s">
        <v>236</v>
      </c>
      <c r="G261" s="23">
        <v>14</v>
      </c>
      <c r="H261" s="23">
        <v>2</v>
      </c>
      <c r="I261" s="16">
        <v>2</v>
      </c>
      <c r="J261" s="24"/>
      <c r="K261" s="173">
        <v>1</v>
      </c>
      <c r="L261" s="23">
        <v>1</v>
      </c>
      <c r="M261" s="5">
        <v>0</v>
      </c>
      <c r="N261" s="5">
        <v>0</v>
      </c>
      <c r="O261" s="5">
        <v>0</v>
      </c>
      <c r="P261" s="5">
        <v>0</v>
      </c>
      <c r="Q261" s="7">
        <v>1</v>
      </c>
      <c r="R261" s="19">
        <f t="shared" si="6"/>
        <v>1</v>
      </c>
      <c r="S261" s="23"/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19">
        <f t="shared" si="7"/>
        <v>0</v>
      </c>
    </row>
    <row r="262" spans="1:27" ht="15.95" customHeight="1" x14ac:dyDescent="0.15">
      <c r="A262" s="1">
        <v>251</v>
      </c>
      <c r="B262" s="30">
        <v>1</v>
      </c>
      <c r="C262" s="21">
        <v>2</v>
      </c>
      <c r="D262" s="22">
        <v>1</v>
      </c>
      <c r="E262" s="22">
        <v>27</v>
      </c>
      <c r="F262" s="16" t="s">
        <v>236</v>
      </c>
      <c r="G262" s="23">
        <v>14</v>
      </c>
      <c r="H262" s="23">
        <v>5</v>
      </c>
      <c r="I262" s="16">
        <v>2</v>
      </c>
      <c r="J262" s="24"/>
      <c r="K262" s="173">
        <v>3</v>
      </c>
      <c r="L262" s="23">
        <v>2</v>
      </c>
      <c r="M262" s="5">
        <v>2</v>
      </c>
      <c r="N262" s="5">
        <v>0</v>
      </c>
      <c r="O262" s="7">
        <v>1</v>
      </c>
      <c r="P262" s="5">
        <v>0</v>
      </c>
      <c r="Q262" s="5">
        <v>0</v>
      </c>
      <c r="R262" s="19">
        <f t="shared" si="6"/>
        <v>3</v>
      </c>
      <c r="S262" s="23">
        <v>2</v>
      </c>
      <c r="T262" s="5">
        <v>0</v>
      </c>
      <c r="U262" s="5">
        <v>0</v>
      </c>
      <c r="V262" s="7">
        <v>1</v>
      </c>
      <c r="W262" s="5">
        <v>0</v>
      </c>
      <c r="X262" s="5">
        <v>0</v>
      </c>
      <c r="Y262" s="5">
        <v>0</v>
      </c>
      <c r="Z262" s="5">
        <v>0</v>
      </c>
      <c r="AA262" s="19">
        <f t="shared" si="7"/>
        <v>1</v>
      </c>
    </row>
    <row r="263" spans="1:27" ht="15.95" customHeight="1" x14ac:dyDescent="0.15">
      <c r="A263" s="1">
        <v>252</v>
      </c>
      <c r="B263" s="30">
        <v>1</v>
      </c>
      <c r="C263" s="21">
        <v>2</v>
      </c>
      <c r="D263" s="22">
        <v>1</v>
      </c>
      <c r="E263" s="22">
        <v>27</v>
      </c>
      <c r="F263" s="16" t="s">
        <v>236</v>
      </c>
      <c r="G263" s="23">
        <v>14</v>
      </c>
      <c r="H263" s="23">
        <v>5</v>
      </c>
      <c r="I263" s="16">
        <v>2</v>
      </c>
      <c r="J263" s="24"/>
      <c r="K263" s="173">
        <v>1</v>
      </c>
      <c r="L263" s="23">
        <v>2</v>
      </c>
      <c r="M263" s="5">
        <v>1</v>
      </c>
      <c r="N263" s="5">
        <v>0</v>
      </c>
      <c r="O263" s="5">
        <v>0</v>
      </c>
      <c r="P263" s="5">
        <v>0</v>
      </c>
      <c r="Q263" s="5">
        <v>0</v>
      </c>
      <c r="R263" s="19">
        <f t="shared" si="6"/>
        <v>1</v>
      </c>
      <c r="S263" s="23"/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19">
        <f t="shared" si="7"/>
        <v>0</v>
      </c>
    </row>
    <row r="264" spans="1:27" ht="15.95" customHeight="1" x14ac:dyDescent="0.15">
      <c r="A264" s="1">
        <v>253</v>
      </c>
      <c r="B264" s="30">
        <v>1</v>
      </c>
      <c r="C264" s="21">
        <v>2</v>
      </c>
      <c r="D264" s="22">
        <v>1</v>
      </c>
      <c r="E264" s="22">
        <v>27</v>
      </c>
      <c r="F264" s="16" t="s">
        <v>236</v>
      </c>
      <c r="G264" s="23">
        <v>14</v>
      </c>
      <c r="H264" s="23">
        <v>2</v>
      </c>
      <c r="I264" s="16">
        <v>2</v>
      </c>
      <c r="J264" s="24"/>
      <c r="K264" s="173">
        <v>2</v>
      </c>
      <c r="L264" s="23"/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19">
        <f t="shared" si="6"/>
        <v>0</v>
      </c>
      <c r="S264" s="23">
        <v>1</v>
      </c>
      <c r="T264" s="5">
        <v>0</v>
      </c>
      <c r="U264" s="6">
        <v>1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19">
        <f t="shared" si="7"/>
        <v>1</v>
      </c>
    </row>
    <row r="265" spans="1:27" ht="15.95" customHeight="1" x14ac:dyDescent="0.15">
      <c r="A265" s="1">
        <v>254</v>
      </c>
      <c r="B265" s="30">
        <v>1</v>
      </c>
      <c r="C265" s="21">
        <v>2</v>
      </c>
      <c r="D265" s="22">
        <v>1</v>
      </c>
      <c r="E265" s="22">
        <v>27</v>
      </c>
      <c r="F265" s="16" t="s">
        <v>236</v>
      </c>
      <c r="G265" s="23">
        <v>14</v>
      </c>
      <c r="H265" s="23">
        <v>2</v>
      </c>
      <c r="I265" s="16">
        <v>2</v>
      </c>
      <c r="J265" s="24"/>
      <c r="K265" s="173">
        <v>3</v>
      </c>
      <c r="L265" s="23">
        <v>1</v>
      </c>
      <c r="M265" s="5">
        <v>0</v>
      </c>
      <c r="N265" s="6">
        <v>1</v>
      </c>
      <c r="O265" s="5">
        <v>0</v>
      </c>
      <c r="P265" s="5">
        <v>0</v>
      </c>
      <c r="Q265" s="5">
        <v>0</v>
      </c>
      <c r="R265" s="19">
        <f t="shared" si="6"/>
        <v>1</v>
      </c>
      <c r="S265" s="23">
        <v>1</v>
      </c>
      <c r="T265" s="5">
        <v>0</v>
      </c>
      <c r="U265" s="6">
        <v>1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19">
        <f t="shared" si="7"/>
        <v>1</v>
      </c>
    </row>
    <row r="266" spans="1:27" ht="15.95" customHeight="1" x14ac:dyDescent="0.15">
      <c r="A266" s="1">
        <v>255</v>
      </c>
      <c r="B266" s="30">
        <v>1</v>
      </c>
      <c r="C266" s="21">
        <v>2</v>
      </c>
      <c r="D266" s="22">
        <v>1</v>
      </c>
      <c r="E266" s="22">
        <v>27</v>
      </c>
      <c r="F266" s="16" t="s">
        <v>236</v>
      </c>
      <c r="G266" s="23">
        <v>14</v>
      </c>
      <c r="H266" s="23">
        <v>3</v>
      </c>
      <c r="I266" s="16">
        <v>2</v>
      </c>
      <c r="J266" s="24"/>
      <c r="K266" s="173">
        <v>2</v>
      </c>
      <c r="L266" s="23"/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19">
        <f t="shared" si="6"/>
        <v>0</v>
      </c>
      <c r="S266" s="23">
        <v>1</v>
      </c>
      <c r="T266" s="5">
        <v>0</v>
      </c>
      <c r="U266" s="5">
        <v>0</v>
      </c>
      <c r="V266" s="5">
        <v>0</v>
      </c>
      <c r="W266" s="8">
        <v>1</v>
      </c>
      <c r="X266" s="5">
        <v>0</v>
      </c>
      <c r="Y266" s="5">
        <v>0</v>
      </c>
      <c r="Z266" s="5">
        <v>0</v>
      </c>
      <c r="AA266" s="19">
        <f t="shared" si="7"/>
        <v>1</v>
      </c>
    </row>
    <row r="267" spans="1:27" ht="15.95" customHeight="1" x14ac:dyDescent="0.15">
      <c r="A267" s="1">
        <v>256</v>
      </c>
      <c r="B267" s="30">
        <v>1</v>
      </c>
      <c r="C267" s="21">
        <v>2</v>
      </c>
      <c r="D267" s="22">
        <v>1</v>
      </c>
      <c r="E267" s="22">
        <v>27</v>
      </c>
      <c r="F267" s="16" t="s">
        <v>236</v>
      </c>
      <c r="G267" s="23">
        <v>14</v>
      </c>
      <c r="H267" s="23">
        <v>3</v>
      </c>
      <c r="I267" s="16">
        <v>2</v>
      </c>
      <c r="J267" s="24"/>
      <c r="K267" s="173">
        <v>1</v>
      </c>
      <c r="L267" s="23">
        <v>1</v>
      </c>
      <c r="M267" s="5">
        <v>0</v>
      </c>
      <c r="N267" s="5">
        <v>0</v>
      </c>
      <c r="O267" s="7">
        <v>1</v>
      </c>
      <c r="P267" s="5">
        <v>0</v>
      </c>
      <c r="Q267" s="5">
        <v>0</v>
      </c>
      <c r="R267" s="19">
        <f t="shared" si="6"/>
        <v>1</v>
      </c>
      <c r="S267" s="23"/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19">
        <f t="shared" si="7"/>
        <v>0</v>
      </c>
    </row>
    <row r="268" spans="1:27" ht="15.95" customHeight="1" x14ac:dyDescent="0.15">
      <c r="A268" s="1">
        <v>257</v>
      </c>
      <c r="B268" s="30">
        <v>1</v>
      </c>
      <c r="C268" s="21">
        <v>2</v>
      </c>
      <c r="D268" s="22">
        <v>1</v>
      </c>
      <c r="E268" s="22">
        <v>27</v>
      </c>
      <c r="F268" s="16" t="s">
        <v>236</v>
      </c>
      <c r="G268" s="23">
        <v>14</v>
      </c>
      <c r="H268" s="23">
        <v>7</v>
      </c>
      <c r="I268" s="16">
        <v>2</v>
      </c>
      <c r="J268" s="24"/>
      <c r="K268" s="173">
        <v>1</v>
      </c>
      <c r="L268" s="23">
        <v>1</v>
      </c>
      <c r="M268" s="5">
        <v>0</v>
      </c>
      <c r="N268" s="5">
        <v>0</v>
      </c>
      <c r="O268" s="7">
        <v>1</v>
      </c>
      <c r="P268" s="5">
        <v>0</v>
      </c>
      <c r="Q268" s="5">
        <v>0</v>
      </c>
      <c r="R268" s="19">
        <f t="shared" si="6"/>
        <v>1</v>
      </c>
      <c r="S268" s="23"/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19">
        <f t="shared" si="7"/>
        <v>0</v>
      </c>
    </row>
    <row r="269" spans="1:27" ht="15.95" customHeight="1" x14ac:dyDescent="0.15">
      <c r="A269" s="1">
        <v>258</v>
      </c>
      <c r="B269" s="30">
        <v>1</v>
      </c>
      <c r="C269" s="21">
        <v>2</v>
      </c>
      <c r="D269" s="22">
        <v>1</v>
      </c>
      <c r="E269" s="22">
        <v>27</v>
      </c>
      <c r="F269" s="16" t="s">
        <v>236</v>
      </c>
      <c r="G269" s="23">
        <v>14</v>
      </c>
      <c r="H269" s="23">
        <v>5</v>
      </c>
      <c r="I269" s="16">
        <v>2</v>
      </c>
      <c r="J269" s="24"/>
      <c r="K269" s="173">
        <v>1</v>
      </c>
      <c r="L269" s="23">
        <v>1</v>
      </c>
      <c r="M269" s="5">
        <v>0</v>
      </c>
      <c r="N269" s="6">
        <v>1</v>
      </c>
      <c r="O269" s="5">
        <v>0</v>
      </c>
      <c r="P269" s="5">
        <v>0</v>
      </c>
      <c r="Q269" s="5">
        <v>0</v>
      </c>
      <c r="R269" s="19">
        <f t="shared" ref="R269:R332" si="8">SUM(M269:Q269)</f>
        <v>1</v>
      </c>
      <c r="S269" s="23"/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19">
        <f t="shared" si="7"/>
        <v>0</v>
      </c>
    </row>
    <row r="270" spans="1:27" ht="15.95" customHeight="1" x14ac:dyDescent="0.15">
      <c r="A270" s="1">
        <v>259</v>
      </c>
      <c r="B270" s="30">
        <v>1</v>
      </c>
      <c r="C270" s="21">
        <v>2</v>
      </c>
      <c r="D270" s="22">
        <v>1</v>
      </c>
      <c r="E270" s="22">
        <v>27</v>
      </c>
      <c r="F270" s="16" t="s">
        <v>236</v>
      </c>
      <c r="G270" s="23">
        <v>14</v>
      </c>
      <c r="H270" s="23">
        <v>3</v>
      </c>
      <c r="I270" s="16">
        <v>2</v>
      </c>
      <c r="J270" s="24"/>
      <c r="K270" s="173">
        <v>1</v>
      </c>
      <c r="L270" s="23">
        <v>1</v>
      </c>
      <c r="M270" s="5">
        <v>0</v>
      </c>
      <c r="N270" s="6">
        <v>1</v>
      </c>
      <c r="O270" s="5">
        <v>0</v>
      </c>
      <c r="P270" s="5">
        <v>0</v>
      </c>
      <c r="Q270" s="5">
        <v>0</v>
      </c>
      <c r="R270" s="19">
        <f t="shared" si="8"/>
        <v>1</v>
      </c>
      <c r="S270" s="23"/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19">
        <f t="shared" ref="AA270:AA333" si="9">SUM(T270:Z270)</f>
        <v>0</v>
      </c>
    </row>
    <row r="271" spans="1:27" ht="15.95" customHeight="1" x14ac:dyDescent="0.15">
      <c r="A271" s="1">
        <v>260</v>
      </c>
      <c r="B271" s="30">
        <v>1</v>
      </c>
      <c r="C271" s="21">
        <v>2</v>
      </c>
      <c r="D271" s="22">
        <v>1</v>
      </c>
      <c r="E271" s="22">
        <v>27</v>
      </c>
      <c r="F271" s="16" t="s">
        <v>236</v>
      </c>
      <c r="G271" s="23">
        <v>14</v>
      </c>
      <c r="H271" s="23">
        <v>8</v>
      </c>
      <c r="I271" s="16">
        <v>2</v>
      </c>
      <c r="J271" s="24"/>
      <c r="K271" s="173">
        <v>1</v>
      </c>
      <c r="L271" s="23">
        <v>1</v>
      </c>
      <c r="M271" s="5">
        <v>2</v>
      </c>
      <c r="N271" s="5">
        <v>0</v>
      </c>
      <c r="O271" s="5">
        <v>0</v>
      </c>
      <c r="P271" s="5">
        <v>0</v>
      </c>
      <c r="Q271" s="5">
        <v>0</v>
      </c>
      <c r="R271" s="19">
        <f t="shared" si="8"/>
        <v>2</v>
      </c>
      <c r="S271" s="23"/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19">
        <f t="shared" si="9"/>
        <v>0</v>
      </c>
    </row>
    <row r="272" spans="1:27" ht="15.95" customHeight="1" x14ac:dyDescent="0.15">
      <c r="A272" s="1">
        <v>261</v>
      </c>
      <c r="B272" s="30">
        <v>1</v>
      </c>
      <c r="C272" s="21">
        <v>2</v>
      </c>
      <c r="D272" s="22">
        <v>1</v>
      </c>
      <c r="E272" s="22">
        <v>27</v>
      </c>
      <c r="F272" s="16" t="s">
        <v>236</v>
      </c>
      <c r="G272" s="23">
        <v>14</v>
      </c>
      <c r="H272" s="23">
        <v>4</v>
      </c>
      <c r="I272" s="16">
        <v>2</v>
      </c>
      <c r="J272" s="24"/>
      <c r="K272" s="173">
        <v>2</v>
      </c>
      <c r="L272" s="23"/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19">
        <f t="shared" si="8"/>
        <v>0</v>
      </c>
      <c r="S272" s="23">
        <v>1</v>
      </c>
      <c r="T272" s="5">
        <v>0</v>
      </c>
      <c r="U272" s="6">
        <v>1</v>
      </c>
      <c r="V272" s="5">
        <v>0</v>
      </c>
      <c r="W272" s="5">
        <v>0</v>
      </c>
      <c r="X272" s="7">
        <v>1</v>
      </c>
      <c r="Y272" s="5">
        <v>0</v>
      </c>
      <c r="Z272" s="5">
        <v>0</v>
      </c>
      <c r="AA272" s="19">
        <f t="shared" si="9"/>
        <v>2</v>
      </c>
    </row>
    <row r="273" spans="1:27" ht="15.95" customHeight="1" x14ac:dyDescent="0.15">
      <c r="A273" s="1">
        <v>262</v>
      </c>
      <c r="B273" s="30">
        <v>1</v>
      </c>
      <c r="C273" s="21">
        <v>2</v>
      </c>
      <c r="D273" s="22">
        <v>1</v>
      </c>
      <c r="E273" s="22">
        <v>27</v>
      </c>
      <c r="F273" s="16" t="s">
        <v>236</v>
      </c>
      <c r="G273" s="23">
        <v>14</v>
      </c>
      <c r="H273" s="23">
        <v>3</v>
      </c>
      <c r="I273" s="16">
        <v>2</v>
      </c>
      <c r="J273" s="24"/>
      <c r="K273" s="173">
        <v>3</v>
      </c>
      <c r="L273" s="23">
        <v>1</v>
      </c>
      <c r="M273" s="5">
        <v>0</v>
      </c>
      <c r="N273" s="6">
        <v>1</v>
      </c>
      <c r="O273" s="5">
        <v>0</v>
      </c>
      <c r="P273" s="5">
        <v>0</v>
      </c>
      <c r="Q273" s="5">
        <v>0</v>
      </c>
      <c r="R273" s="19">
        <f t="shared" si="8"/>
        <v>1</v>
      </c>
      <c r="S273" s="23">
        <v>1</v>
      </c>
      <c r="T273" s="5">
        <v>1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19">
        <f t="shared" si="9"/>
        <v>1</v>
      </c>
    </row>
    <row r="274" spans="1:27" ht="15.95" customHeight="1" x14ac:dyDescent="0.15">
      <c r="A274" s="1">
        <v>263</v>
      </c>
      <c r="B274" s="30">
        <v>1</v>
      </c>
      <c r="C274" s="21">
        <v>2</v>
      </c>
      <c r="D274" s="22">
        <v>1</v>
      </c>
      <c r="E274" s="22">
        <v>27</v>
      </c>
      <c r="F274" s="16" t="s">
        <v>236</v>
      </c>
      <c r="G274" s="23">
        <v>14</v>
      </c>
      <c r="H274" s="23">
        <v>3</v>
      </c>
      <c r="I274" s="16">
        <v>2</v>
      </c>
      <c r="J274" s="24"/>
      <c r="K274" s="173">
        <v>3</v>
      </c>
      <c r="L274" s="23">
        <v>1</v>
      </c>
      <c r="M274" s="5">
        <v>2</v>
      </c>
      <c r="N274" s="6">
        <v>3</v>
      </c>
      <c r="O274" s="7">
        <v>3</v>
      </c>
      <c r="P274" s="5">
        <v>0</v>
      </c>
      <c r="Q274" s="5">
        <v>0</v>
      </c>
      <c r="R274" s="19">
        <f t="shared" si="8"/>
        <v>8</v>
      </c>
      <c r="S274" s="23">
        <v>1</v>
      </c>
      <c r="T274" s="5">
        <v>0</v>
      </c>
      <c r="U274" s="5">
        <v>0</v>
      </c>
      <c r="V274" s="7">
        <v>1</v>
      </c>
      <c r="W274" s="5">
        <v>0</v>
      </c>
      <c r="X274" s="5">
        <v>0</v>
      </c>
      <c r="Y274" s="5">
        <v>0</v>
      </c>
      <c r="Z274" s="5">
        <v>0</v>
      </c>
      <c r="AA274" s="19">
        <f t="shared" si="9"/>
        <v>1</v>
      </c>
    </row>
    <row r="275" spans="1:27" ht="15.95" customHeight="1" x14ac:dyDescent="0.15">
      <c r="A275" s="1">
        <v>264</v>
      </c>
      <c r="B275" s="30">
        <v>1</v>
      </c>
      <c r="C275" s="21">
        <v>2</v>
      </c>
      <c r="D275" s="22">
        <v>1</v>
      </c>
      <c r="E275" s="22">
        <v>27</v>
      </c>
      <c r="F275" s="16" t="s">
        <v>236</v>
      </c>
      <c r="G275" s="23">
        <v>14</v>
      </c>
      <c r="H275" s="23">
        <v>5</v>
      </c>
      <c r="I275" s="16">
        <v>2</v>
      </c>
      <c r="J275" s="24"/>
      <c r="K275" s="173">
        <v>2</v>
      </c>
      <c r="L275" s="23"/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19">
        <f t="shared" si="8"/>
        <v>0</v>
      </c>
      <c r="S275" s="23">
        <v>1</v>
      </c>
      <c r="T275" s="5">
        <v>0</v>
      </c>
      <c r="U275" s="6">
        <v>1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19">
        <f t="shared" si="9"/>
        <v>1</v>
      </c>
    </row>
    <row r="276" spans="1:27" ht="15.95" customHeight="1" x14ac:dyDescent="0.15">
      <c r="A276" s="1">
        <v>265</v>
      </c>
      <c r="B276" s="30">
        <v>1</v>
      </c>
      <c r="C276" s="21">
        <v>2</v>
      </c>
      <c r="D276" s="22">
        <v>1</v>
      </c>
      <c r="E276" s="22">
        <v>27</v>
      </c>
      <c r="F276" s="16" t="s">
        <v>236</v>
      </c>
      <c r="G276" s="23">
        <v>14</v>
      </c>
      <c r="H276" s="23">
        <v>4</v>
      </c>
      <c r="I276" s="16">
        <v>2</v>
      </c>
      <c r="J276" s="24"/>
      <c r="K276" s="173">
        <v>3</v>
      </c>
      <c r="L276" s="23">
        <v>1</v>
      </c>
      <c r="M276" s="5">
        <v>0</v>
      </c>
      <c r="N276" s="6">
        <v>1</v>
      </c>
      <c r="O276" s="5">
        <v>0</v>
      </c>
      <c r="P276" s="5">
        <v>0</v>
      </c>
      <c r="Q276" s="5">
        <v>0</v>
      </c>
      <c r="R276" s="19">
        <f t="shared" si="8"/>
        <v>1</v>
      </c>
      <c r="S276" s="23">
        <v>1</v>
      </c>
      <c r="T276" s="5">
        <v>0</v>
      </c>
      <c r="U276" s="6">
        <v>1</v>
      </c>
      <c r="V276" s="5">
        <v>0</v>
      </c>
      <c r="W276" s="5">
        <v>0</v>
      </c>
      <c r="X276" s="7">
        <v>3</v>
      </c>
      <c r="Y276" s="5">
        <v>0</v>
      </c>
      <c r="Z276" s="5">
        <v>0</v>
      </c>
      <c r="AA276" s="19">
        <f t="shared" si="9"/>
        <v>4</v>
      </c>
    </row>
    <row r="277" spans="1:27" ht="15.95" customHeight="1" x14ac:dyDescent="0.15">
      <c r="A277" s="1">
        <v>266</v>
      </c>
      <c r="B277" s="30">
        <v>1</v>
      </c>
      <c r="C277" s="21">
        <v>2</v>
      </c>
      <c r="D277" s="22">
        <v>1</v>
      </c>
      <c r="E277" s="22">
        <v>27</v>
      </c>
      <c r="F277" s="16" t="s">
        <v>236</v>
      </c>
      <c r="G277" s="23">
        <v>14</v>
      </c>
      <c r="H277" s="23">
        <v>3</v>
      </c>
      <c r="I277" s="16">
        <v>2</v>
      </c>
      <c r="J277" s="24"/>
      <c r="K277" s="173">
        <v>1</v>
      </c>
      <c r="L277" s="23">
        <v>2</v>
      </c>
      <c r="M277" s="5">
        <v>0</v>
      </c>
      <c r="N277" s="5">
        <v>0</v>
      </c>
      <c r="O277" s="5">
        <v>0</v>
      </c>
      <c r="P277" s="8">
        <v>1</v>
      </c>
      <c r="Q277" s="5">
        <v>0</v>
      </c>
      <c r="R277" s="19">
        <f t="shared" si="8"/>
        <v>1</v>
      </c>
      <c r="S277" s="23"/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19">
        <f t="shared" si="9"/>
        <v>0</v>
      </c>
    </row>
    <row r="278" spans="1:27" ht="15.95" customHeight="1" x14ac:dyDescent="0.15">
      <c r="A278" s="1">
        <v>267</v>
      </c>
      <c r="B278" s="30">
        <v>1</v>
      </c>
      <c r="C278" s="21">
        <v>2</v>
      </c>
      <c r="D278" s="22">
        <v>1</v>
      </c>
      <c r="E278" s="22">
        <v>27</v>
      </c>
      <c r="F278" s="16" t="s">
        <v>236</v>
      </c>
      <c r="G278" s="23">
        <v>14</v>
      </c>
      <c r="H278" s="23">
        <v>8</v>
      </c>
      <c r="I278" s="16">
        <v>2</v>
      </c>
      <c r="J278" s="24"/>
      <c r="K278" s="173">
        <v>2</v>
      </c>
      <c r="L278" s="23"/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19">
        <f t="shared" si="8"/>
        <v>0</v>
      </c>
      <c r="S278" s="23">
        <v>2</v>
      </c>
      <c r="T278" s="5">
        <v>0</v>
      </c>
      <c r="U278" s="6">
        <v>1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19">
        <f t="shared" si="9"/>
        <v>1</v>
      </c>
    </row>
    <row r="279" spans="1:27" ht="15.95" customHeight="1" x14ac:dyDescent="0.15">
      <c r="A279" s="1">
        <v>268</v>
      </c>
      <c r="B279" s="30">
        <v>1</v>
      </c>
      <c r="C279" s="21">
        <v>2</v>
      </c>
      <c r="D279" s="22">
        <v>1</v>
      </c>
      <c r="E279" s="22">
        <v>27</v>
      </c>
      <c r="F279" s="16" t="s">
        <v>236</v>
      </c>
      <c r="G279" s="23">
        <v>14</v>
      </c>
      <c r="H279" s="23">
        <v>8</v>
      </c>
      <c r="I279" s="16">
        <v>2</v>
      </c>
      <c r="J279" s="24"/>
      <c r="K279" s="173">
        <v>1</v>
      </c>
      <c r="L279" s="23">
        <v>1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19">
        <f t="shared" si="8"/>
        <v>0</v>
      </c>
      <c r="S279" s="23"/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19">
        <f t="shared" si="9"/>
        <v>0</v>
      </c>
    </row>
    <row r="280" spans="1:27" ht="15.95" customHeight="1" x14ac:dyDescent="0.15">
      <c r="A280" s="1">
        <v>269</v>
      </c>
      <c r="B280" s="30">
        <v>1</v>
      </c>
      <c r="C280" s="21">
        <v>2</v>
      </c>
      <c r="D280" s="22">
        <v>1</v>
      </c>
      <c r="E280" s="22">
        <v>27</v>
      </c>
      <c r="F280" s="16" t="s">
        <v>236</v>
      </c>
      <c r="G280" s="23">
        <v>14</v>
      </c>
      <c r="H280" s="23">
        <v>5</v>
      </c>
      <c r="I280" s="16">
        <v>2</v>
      </c>
      <c r="J280" s="24"/>
      <c r="K280" s="173">
        <v>1</v>
      </c>
      <c r="L280" s="23">
        <v>1</v>
      </c>
      <c r="M280" s="5">
        <v>10</v>
      </c>
      <c r="N280" s="5">
        <v>0</v>
      </c>
      <c r="O280" s="5">
        <v>0</v>
      </c>
      <c r="P280" s="5">
        <v>0</v>
      </c>
      <c r="Q280" s="5">
        <v>0</v>
      </c>
      <c r="R280" s="19">
        <f t="shared" si="8"/>
        <v>10</v>
      </c>
      <c r="S280" s="23"/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19">
        <f t="shared" si="9"/>
        <v>0</v>
      </c>
    </row>
    <row r="281" spans="1:27" ht="15.95" customHeight="1" x14ac:dyDescent="0.15">
      <c r="A281" s="1">
        <v>270</v>
      </c>
      <c r="B281" s="30">
        <v>1</v>
      </c>
      <c r="C281" s="21">
        <v>2</v>
      </c>
      <c r="D281" s="22">
        <v>1</v>
      </c>
      <c r="E281" s="22">
        <v>27</v>
      </c>
      <c r="F281" s="16" t="s">
        <v>236</v>
      </c>
      <c r="G281" s="23">
        <v>14</v>
      </c>
      <c r="H281" s="23">
        <v>2</v>
      </c>
      <c r="I281" s="16">
        <v>2</v>
      </c>
      <c r="J281" s="24"/>
      <c r="K281" s="173">
        <v>2</v>
      </c>
      <c r="L281" s="23"/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19">
        <f t="shared" si="8"/>
        <v>0</v>
      </c>
      <c r="S281" s="23">
        <v>1</v>
      </c>
      <c r="T281" s="5">
        <v>0</v>
      </c>
      <c r="U281" s="5">
        <v>0</v>
      </c>
      <c r="V281" s="5">
        <v>0</v>
      </c>
      <c r="W281" s="5">
        <v>0</v>
      </c>
      <c r="X281" s="7">
        <v>1</v>
      </c>
      <c r="Y281" s="5">
        <v>0</v>
      </c>
      <c r="Z281" s="5">
        <v>0</v>
      </c>
      <c r="AA281" s="19">
        <f t="shared" si="9"/>
        <v>1</v>
      </c>
    </row>
    <row r="282" spans="1:27" ht="15.95" customHeight="1" x14ac:dyDescent="0.15">
      <c r="A282" s="1">
        <v>271</v>
      </c>
      <c r="B282" s="30">
        <v>1</v>
      </c>
      <c r="C282" s="21">
        <v>2</v>
      </c>
      <c r="D282" s="22">
        <v>1</v>
      </c>
      <c r="E282" s="22">
        <v>27</v>
      </c>
      <c r="F282" s="16" t="s">
        <v>236</v>
      </c>
      <c r="G282" s="23">
        <v>14</v>
      </c>
      <c r="H282" s="23">
        <v>4</v>
      </c>
      <c r="I282" s="16">
        <v>2</v>
      </c>
      <c r="J282" s="24"/>
      <c r="K282" s="173">
        <v>2</v>
      </c>
      <c r="L282" s="23"/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19">
        <f t="shared" si="8"/>
        <v>0</v>
      </c>
      <c r="S282" s="23">
        <v>1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7">
        <v>1</v>
      </c>
      <c r="Z282" s="5">
        <v>0</v>
      </c>
      <c r="AA282" s="19">
        <f t="shared" si="9"/>
        <v>1</v>
      </c>
    </row>
    <row r="283" spans="1:27" ht="15.95" customHeight="1" x14ac:dyDescent="0.15">
      <c r="A283" s="1">
        <v>272</v>
      </c>
      <c r="B283" s="30">
        <v>1</v>
      </c>
      <c r="C283" s="21">
        <v>2</v>
      </c>
      <c r="D283" s="22">
        <v>1</v>
      </c>
      <c r="E283" s="22">
        <v>27</v>
      </c>
      <c r="F283" s="16" t="s">
        <v>236</v>
      </c>
      <c r="G283" s="23">
        <v>14</v>
      </c>
      <c r="H283" s="23">
        <v>9</v>
      </c>
      <c r="I283" s="16">
        <v>2</v>
      </c>
      <c r="J283" s="24"/>
      <c r="K283" s="173">
        <v>2</v>
      </c>
      <c r="L283" s="23"/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19">
        <f t="shared" si="8"/>
        <v>0</v>
      </c>
      <c r="S283" s="23">
        <v>1</v>
      </c>
      <c r="T283" s="5">
        <v>0</v>
      </c>
      <c r="U283" s="5">
        <v>0</v>
      </c>
      <c r="V283" s="5">
        <v>0</v>
      </c>
      <c r="W283" s="5">
        <v>0</v>
      </c>
      <c r="X283" s="7">
        <v>1</v>
      </c>
      <c r="Y283" s="5">
        <v>0</v>
      </c>
      <c r="Z283" s="5">
        <v>0</v>
      </c>
      <c r="AA283" s="19">
        <f t="shared" si="9"/>
        <v>1</v>
      </c>
    </row>
    <row r="284" spans="1:27" ht="15.95" customHeight="1" x14ac:dyDescent="0.15">
      <c r="A284" s="1">
        <v>273</v>
      </c>
      <c r="B284" s="30">
        <v>1</v>
      </c>
      <c r="C284" s="21">
        <v>2</v>
      </c>
      <c r="D284" s="22">
        <v>1</v>
      </c>
      <c r="E284" s="22">
        <v>27</v>
      </c>
      <c r="F284" s="16" t="s">
        <v>236</v>
      </c>
      <c r="G284" s="23">
        <v>14</v>
      </c>
      <c r="H284" s="23">
        <v>8</v>
      </c>
      <c r="I284" s="16">
        <v>2</v>
      </c>
      <c r="J284" s="24"/>
      <c r="K284" s="173">
        <v>2</v>
      </c>
      <c r="L284" s="23"/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19">
        <f t="shared" si="8"/>
        <v>0</v>
      </c>
      <c r="S284" s="23">
        <v>1</v>
      </c>
      <c r="T284" s="5">
        <v>0</v>
      </c>
      <c r="U284" s="5">
        <v>0</v>
      </c>
      <c r="V284" s="5">
        <v>0</v>
      </c>
      <c r="W284" s="5">
        <v>0</v>
      </c>
      <c r="X284" s="7">
        <v>1</v>
      </c>
      <c r="Y284" s="5">
        <v>0</v>
      </c>
      <c r="Z284" s="5">
        <v>0</v>
      </c>
      <c r="AA284" s="19">
        <f t="shared" si="9"/>
        <v>1</v>
      </c>
    </row>
    <row r="285" spans="1:27" ht="15.95" customHeight="1" x14ac:dyDescent="0.15">
      <c r="A285" s="1">
        <v>274</v>
      </c>
      <c r="B285" s="30">
        <v>1</v>
      </c>
      <c r="C285" s="21">
        <v>2</v>
      </c>
      <c r="D285" s="22">
        <v>1</v>
      </c>
      <c r="E285" s="22">
        <v>27</v>
      </c>
      <c r="F285" s="16" t="s">
        <v>236</v>
      </c>
      <c r="G285" s="23">
        <v>15</v>
      </c>
      <c r="H285" s="23">
        <v>5</v>
      </c>
      <c r="I285" s="16">
        <v>2</v>
      </c>
      <c r="J285" s="24"/>
      <c r="K285" s="173">
        <v>1</v>
      </c>
      <c r="L285" s="23">
        <v>1</v>
      </c>
      <c r="M285" s="5">
        <v>1</v>
      </c>
      <c r="N285" s="5">
        <v>0</v>
      </c>
      <c r="O285" s="5">
        <v>0</v>
      </c>
      <c r="P285" s="5">
        <v>0</v>
      </c>
      <c r="Q285" s="5">
        <v>0</v>
      </c>
      <c r="R285" s="19">
        <f t="shared" si="8"/>
        <v>1</v>
      </c>
      <c r="S285" s="23"/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19">
        <f t="shared" si="9"/>
        <v>0</v>
      </c>
    </row>
    <row r="286" spans="1:27" ht="15.95" customHeight="1" x14ac:dyDescent="0.15">
      <c r="A286" s="1">
        <v>275</v>
      </c>
      <c r="B286" s="30">
        <v>1</v>
      </c>
      <c r="C286" s="21">
        <v>2</v>
      </c>
      <c r="D286" s="22">
        <v>1</v>
      </c>
      <c r="E286" s="22">
        <v>27</v>
      </c>
      <c r="F286" s="16" t="s">
        <v>236</v>
      </c>
      <c r="G286" s="23">
        <v>15</v>
      </c>
      <c r="H286" s="23">
        <v>4</v>
      </c>
      <c r="I286" s="16">
        <v>2</v>
      </c>
      <c r="J286" s="24"/>
      <c r="K286" s="173">
        <v>1</v>
      </c>
      <c r="L286" s="23">
        <v>1</v>
      </c>
      <c r="M286" s="5">
        <v>0</v>
      </c>
      <c r="N286" s="5">
        <v>0</v>
      </c>
      <c r="O286" s="5">
        <v>0</v>
      </c>
      <c r="P286" s="8">
        <v>1</v>
      </c>
      <c r="Q286" s="5">
        <v>0</v>
      </c>
      <c r="R286" s="19">
        <f t="shared" si="8"/>
        <v>1</v>
      </c>
      <c r="S286" s="23"/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19">
        <f t="shared" si="9"/>
        <v>0</v>
      </c>
    </row>
    <row r="287" spans="1:27" ht="15.95" customHeight="1" x14ac:dyDescent="0.15">
      <c r="A287" s="1">
        <v>276</v>
      </c>
      <c r="B287" s="30">
        <v>1</v>
      </c>
      <c r="C287" s="21">
        <v>2</v>
      </c>
      <c r="D287" s="22">
        <v>1</v>
      </c>
      <c r="E287" s="22">
        <v>27</v>
      </c>
      <c r="F287" s="16" t="s">
        <v>236</v>
      </c>
      <c r="G287" s="23">
        <v>15</v>
      </c>
      <c r="H287" s="23">
        <v>5</v>
      </c>
      <c r="I287" s="16">
        <v>2</v>
      </c>
      <c r="J287" s="24"/>
      <c r="K287" s="173">
        <v>1</v>
      </c>
      <c r="L287" s="23">
        <v>1</v>
      </c>
      <c r="M287" s="5">
        <v>0</v>
      </c>
      <c r="N287" s="5">
        <v>0</v>
      </c>
      <c r="O287" s="7">
        <v>3</v>
      </c>
      <c r="P287" s="8">
        <v>2</v>
      </c>
      <c r="Q287" s="5">
        <v>0</v>
      </c>
      <c r="R287" s="19">
        <f t="shared" si="8"/>
        <v>5</v>
      </c>
      <c r="S287" s="23"/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19">
        <f t="shared" si="9"/>
        <v>0</v>
      </c>
    </row>
    <row r="288" spans="1:27" ht="15.95" customHeight="1" x14ac:dyDescent="0.15">
      <c r="A288" s="1">
        <v>277</v>
      </c>
      <c r="B288" s="30">
        <v>1</v>
      </c>
      <c r="C288" s="21">
        <v>2</v>
      </c>
      <c r="D288" s="22">
        <v>1</v>
      </c>
      <c r="E288" s="22">
        <v>27</v>
      </c>
      <c r="F288" s="16" t="s">
        <v>236</v>
      </c>
      <c r="G288" s="23">
        <v>15</v>
      </c>
      <c r="H288" s="23">
        <v>8</v>
      </c>
      <c r="I288" s="16">
        <v>2</v>
      </c>
      <c r="J288" s="24"/>
      <c r="K288" s="173">
        <v>1</v>
      </c>
      <c r="L288" s="23">
        <v>2</v>
      </c>
      <c r="M288" s="5">
        <v>0</v>
      </c>
      <c r="N288" s="6">
        <v>1</v>
      </c>
      <c r="O288" s="5">
        <v>0</v>
      </c>
      <c r="P288" s="5">
        <v>0</v>
      </c>
      <c r="Q288" s="5">
        <v>0</v>
      </c>
      <c r="R288" s="19">
        <f t="shared" si="8"/>
        <v>1</v>
      </c>
      <c r="S288" s="23"/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19">
        <f t="shared" si="9"/>
        <v>0</v>
      </c>
    </row>
    <row r="289" spans="1:27" ht="15.95" customHeight="1" x14ac:dyDescent="0.15">
      <c r="A289" s="1">
        <v>278</v>
      </c>
      <c r="B289" s="30">
        <v>1</v>
      </c>
      <c r="C289" s="21">
        <v>2</v>
      </c>
      <c r="D289" s="22">
        <v>1</v>
      </c>
      <c r="E289" s="22">
        <v>27</v>
      </c>
      <c r="F289" s="16" t="s">
        <v>236</v>
      </c>
      <c r="G289" s="23">
        <v>15</v>
      </c>
      <c r="H289" s="23">
        <v>4</v>
      </c>
      <c r="I289" s="16">
        <v>2</v>
      </c>
      <c r="J289" s="24"/>
      <c r="K289" s="173">
        <v>1</v>
      </c>
      <c r="L289" s="23">
        <v>1</v>
      </c>
      <c r="M289" s="5">
        <v>0</v>
      </c>
      <c r="N289" s="5">
        <v>0</v>
      </c>
      <c r="O289" s="7">
        <v>1</v>
      </c>
      <c r="P289" s="5">
        <v>0</v>
      </c>
      <c r="Q289" s="5">
        <v>0</v>
      </c>
      <c r="R289" s="19">
        <f t="shared" si="8"/>
        <v>1</v>
      </c>
      <c r="S289" s="23"/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19">
        <f t="shared" si="9"/>
        <v>0</v>
      </c>
    </row>
    <row r="290" spans="1:27" ht="15.95" customHeight="1" x14ac:dyDescent="0.15">
      <c r="A290" s="1">
        <v>279</v>
      </c>
      <c r="B290" s="30">
        <v>1</v>
      </c>
      <c r="C290" s="21">
        <v>2</v>
      </c>
      <c r="D290" s="22">
        <v>1</v>
      </c>
      <c r="E290" s="22">
        <v>27</v>
      </c>
      <c r="F290" s="16" t="s">
        <v>236</v>
      </c>
      <c r="G290" s="23">
        <v>15</v>
      </c>
      <c r="H290" s="23">
        <v>5</v>
      </c>
      <c r="I290" s="16">
        <v>2</v>
      </c>
      <c r="J290" s="24"/>
      <c r="K290" s="173">
        <v>2</v>
      </c>
      <c r="L290" s="23"/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19">
        <f t="shared" si="8"/>
        <v>0</v>
      </c>
      <c r="S290" s="23">
        <v>1</v>
      </c>
      <c r="T290" s="5">
        <v>0</v>
      </c>
      <c r="U290" s="6">
        <v>1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19">
        <f t="shared" si="9"/>
        <v>1</v>
      </c>
    </row>
    <row r="291" spans="1:27" ht="15.95" customHeight="1" x14ac:dyDescent="0.15">
      <c r="A291" s="1">
        <v>280</v>
      </c>
      <c r="B291" s="30">
        <v>1</v>
      </c>
      <c r="C291" s="21">
        <v>2</v>
      </c>
      <c r="D291" s="22">
        <v>1</v>
      </c>
      <c r="E291" s="22">
        <v>27</v>
      </c>
      <c r="F291" s="16" t="s">
        <v>236</v>
      </c>
      <c r="G291" s="23">
        <v>15</v>
      </c>
      <c r="H291" s="23">
        <v>5</v>
      </c>
      <c r="I291" s="16">
        <v>2</v>
      </c>
      <c r="J291" s="24"/>
      <c r="K291" s="173">
        <v>3</v>
      </c>
      <c r="L291" s="23">
        <v>2</v>
      </c>
      <c r="M291" s="5">
        <v>0</v>
      </c>
      <c r="N291" s="6">
        <v>1</v>
      </c>
      <c r="O291" s="5">
        <v>0</v>
      </c>
      <c r="P291" s="5">
        <v>0</v>
      </c>
      <c r="Q291" s="5">
        <v>0</v>
      </c>
      <c r="R291" s="19">
        <f t="shared" si="8"/>
        <v>1</v>
      </c>
      <c r="S291" s="23">
        <v>2</v>
      </c>
      <c r="T291" s="5">
        <v>0</v>
      </c>
      <c r="U291" s="6">
        <v>1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19">
        <f t="shared" si="9"/>
        <v>1</v>
      </c>
    </row>
    <row r="292" spans="1:27" ht="15.95" customHeight="1" x14ac:dyDescent="0.15">
      <c r="A292" s="1">
        <v>281</v>
      </c>
      <c r="B292" s="30">
        <v>1</v>
      </c>
      <c r="C292" s="21">
        <v>2</v>
      </c>
      <c r="D292" s="22">
        <v>1</v>
      </c>
      <c r="E292" s="22">
        <v>27</v>
      </c>
      <c r="F292" s="16" t="s">
        <v>236</v>
      </c>
      <c r="G292" s="23">
        <v>15</v>
      </c>
      <c r="H292" s="23">
        <v>3</v>
      </c>
      <c r="I292" s="16">
        <v>2</v>
      </c>
      <c r="J292" s="24"/>
      <c r="K292" s="173">
        <v>2</v>
      </c>
      <c r="L292" s="23"/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19">
        <f t="shared" si="8"/>
        <v>0</v>
      </c>
      <c r="S292" s="23">
        <v>1</v>
      </c>
      <c r="T292" s="5">
        <v>0</v>
      </c>
      <c r="U292" s="6">
        <v>1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19">
        <f t="shared" si="9"/>
        <v>1</v>
      </c>
    </row>
    <row r="293" spans="1:27" ht="15.95" customHeight="1" x14ac:dyDescent="0.15">
      <c r="A293" s="1">
        <v>282</v>
      </c>
      <c r="B293" s="30">
        <v>1</v>
      </c>
      <c r="C293" s="21">
        <v>2</v>
      </c>
      <c r="D293" s="22">
        <v>1</v>
      </c>
      <c r="E293" s="22">
        <v>27</v>
      </c>
      <c r="F293" s="16" t="s">
        <v>236</v>
      </c>
      <c r="G293" s="23">
        <v>15</v>
      </c>
      <c r="H293" s="23">
        <v>3</v>
      </c>
      <c r="I293" s="16">
        <v>2</v>
      </c>
      <c r="J293" s="24"/>
      <c r="K293" s="173">
        <v>1</v>
      </c>
      <c r="L293" s="23">
        <v>1</v>
      </c>
      <c r="M293" s="5">
        <v>0</v>
      </c>
      <c r="N293" s="6">
        <v>1</v>
      </c>
      <c r="O293" s="5">
        <v>0</v>
      </c>
      <c r="P293" s="5">
        <v>0</v>
      </c>
      <c r="Q293" s="5">
        <v>0</v>
      </c>
      <c r="R293" s="19">
        <f t="shared" si="8"/>
        <v>1</v>
      </c>
      <c r="S293" s="23"/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19">
        <f t="shared" si="9"/>
        <v>0</v>
      </c>
    </row>
    <row r="294" spans="1:27" ht="15.95" customHeight="1" x14ac:dyDescent="0.15">
      <c r="A294" s="1">
        <v>283</v>
      </c>
      <c r="B294" s="30">
        <v>1</v>
      </c>
      <c r="C294" s="21">
        <v>2</v>
      </c>
      <c r="D294" s="22">
        <v>1</v>
      </c>
      <c r="E294" s="22">
        <v>27</v>
      </c>
      <c r="F294" s="16" t="s">
        <v>236</v>
      </c>
      <c r="G294" s="23">
        <v>15</v>
      </c>
      <c r="H294" s="23">
        <v>3</v>
      </c>
      <c r="I294" s="16">
        <v>2</v>
      </c>
      <c r="J294" s="24"/>
      <c r="K294" s="173">
        <v>1</v>
      </c>
      <c r="L294" s="23">
        <v>2</v>
      </c>
      <c r="M294" s="5">
        <v>0</v>
      </c>
      <c r="N294" s="6">
        <v>1</v>
      </c>
      <c r="O294" s="5">
        <v>0</v>
      </c>
      <c r="P294" s="5">
        <v>0</v>
      </c>
      <c r="Q294" s="5">
        <v>0</v>
      </c>
      <c r="R294" s="19">
        <f t="shared" si="8"/>
        <v>1</v>
      </c>
      <c r="S294" s="23"/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19">
        <f t="shared" si="9"/>
        <v>0</v>
      </c>
    </row>
    <row r="295" spans="1:27" ht="15.95" customHeight="1" x14ac:dyDescent="0.15">
      <c r="A295" s="1">
        <v>284</v>
      </c>
      <c r="B295" s="30">
        <v>1</v>
      </c>
      <c r="C295" s="21">
        <v>2</v>
      </c>
      <c r="D295" s="22">
        <v>1</v>
      </c>
      <c r="E295" s="22">
        <v>27</v>
      </c>
      <c r="F295" s="16" t="s">
        <v>236</v>
      </c>
      <c r="G295" s="23">
        <v>15</v>
      </c>
      <c r="H295" s="23">
        <v>7</v>
      </c>
      <c r="I295" s="16">
        <v>2</v>
      </c>
      <c r="J295" s="24"/>
      <c r="K295" s="173">
        <v>1</v>
      </c>
      <c r="L295" s="23">
        <v>1</v>
      </c>
      <c r="M295" s="5">
        <v>0</v>
      </c>
      <c r="N295" s="6">
        <v>2</v>
      </c>
      <c r="O295" s="5">
        <v>0</v>
      </c>
      <c r="P295" s="5">
        <v>0</v>
      </c>
      <c r="Q295" s="5">
        <v>0</v>
      </c>
      <c r="R295" s="19">
        <f t="shared" si="8"/>
        <v>2</v>
      </c>
      <c r="S295" s="23"/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19">
        <f t="shared" si="9"/>
        <v>0</v>
      </c>
    </row>
    <row r="296" spans="1:27" ht="15.95" customHeight="1" x14ac:dyDescent="0.15">
      <c r="A296" s="1">
        <v>285</v>
      </c>
      <c r="B296" s="30">
        <v>1</v>
      </c>
      <c r="C296" s="21">
        <v>2</v>
      </c>
      <c r="D296" s="22">
        <v>1</v>
      </c>
      <c r="E296" s="22">
        <v>27</v>
      </c>
      <c r="F296" s="16" t="s">
        <v>236</v>
      </c>
      <c r="G296" s="23">
        <v>15</v>
      </c>
      <c r="H296" s="23">
        <v>3</v>
      </c>
      <c r="I296" s="16">
        <v>2</v>
      </c>
      <c r="J296" s="24"/>
      <c r="K296" s="173">
        <v>2</v>
      </c>
      <c r="L296" s="23"/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19">
        <f t="shared" si="8"/>
        <v>0</v>
      </c>
      <c r="S296" s="23">
        <v>1</v>
      </c>
      <c r="T296" s="5">
        <v>0</v>
      </c>
      <c r="U296" s="6">
        <v>1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19">
        <f t="shared" si="9"/>
        <v>1</v>
      </c>
    </row>
    <row r="297" spans="1:27" ht="15.95" customHeight="1" x14ac:dyDescent="0.15">
      <c r="A297" s="1">
        <v>286</v>
      </c>
      <c r="B297" s="30">
        <v>1</v>
      </c>
      <c r="C297" s="21">
        <v>2</v>
      </c>
      <c r="D297" s="22">
        <v>1</v>
      </c>
      <c r="E297" s="22">
        <v>27</v>
      </c>
      <c r="F297" s="16" t="s">
        <v>236</v>
      </c>
      <c r="G297" s="23">
        <v>15</v>
      </c>
      <c r="H297" s="23">
        <v>1</v>
      </c>
      <c r="I297" s="16">
        <v>2</v>
      </c>
      <c r="J297" s="24"/>
      <c r="K297" s="173">
        <v>1</v>
      </c>
      <c r="L297" s="23">
        <v>1</v>
      </c>
      <c r="M297" s="5">
        <v>0</v>
      </c>
      <c r="N297" s="6">
        <v>1</v>
      </c>
      <c r="O297" s="5">
        <v>0</v>
      </c>
      <c r="P297" s="5">
        <v>0</v>
      </c>
      <c r="Q297" s="5">
        <v>0</v>
      </c>
      <c r="R297" s="19">
        <f t="shared" si="8"/>
        <v>1</v>
      </c>
      <c r="S297" s="23"/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19">
        <f t="shared" si="9"/>
        <v>0</v>
      </c>
    </row>
    <row r="298" spans="1:27" ht="15.95" customHeight="1" x14ac:dyDescent="0.15">
      <c r="A298" s="1">
        <v>287</v>
      </c>
      <c r="B298" s="30">
        <v>1</v>
      </c>
      <c r="C298" s="21">
        <v>2</v>
      </c>
      <c r="D298" s="22">
        <v>1</v>
      </c>
      <c r="E298" s="22">
        <v>27</v>
      </c>
      <c r="F298" s="16" t="s">
        <v>236</v>
      </c>
      <c r="G298" s="23">
        <v>15</v>
      </c>
      <c r="H298" s="23">
        <v>7</v>
      </c>
      <c r="I298" s="16">
        <v>2</v>
      </c>
      <c r="J298" s="24"/>
      <c r="K298" s="173">
        <v>1</v>
      </c>
      <c r="L298" s="23">
        <v>1</v>
      </c>
      <c r="M298" s="5">
        <v>1</v>
      </c>
      <c r="N298" s="5">
        <v>0</v>
      </c>
      <c r="O298" s="5">
        <v>0</v>
      </c>
      <c r="P298" s="5">
        <v>0</v>
      </c>
      <c r="Q298" s="5">
        <v>0</v>
      </c>
      <c r="R298" s="19">
        <f t="shared" si="8"/>
        <v>1</v>
      </c>
      <c r="S298" s="23"/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19">
        <f t="shared" si="9"/>
        <v>0</v>
      </c>
    </row>
    <row r="299" spans="1:27" ht="15.95" customHeight="1" x14ac:dyDescent="0.15">
      <c r="A299" s="1">
        <v>288</v>
      </c>
      <c r="B299" s="30">
        <v>1</v>
      </c>
      <c r="C299" s="21">
        <v>2</v>
      </c>
      <c r="D299" s="22">
        <v>1</v>
      </c>
      <c r="E299" s="22">
        <v>27</v>
      </c>
      <c r="F299" s="16" t="s">
        <v>236</v>
      </c>
      <c r="G299" s="23">
        <v>15</v>
      </c>
      <c r="H299" s="23">
        <v>4</v>
      </c>
      <c r="I299" s="16">
        <v>2</v>
      </c>
      <c r="J299" s="24"/>
      <c r="K299" s="173">
        <v>2</v>
      </c>
      <c r="L299" s="23"/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19">
        <f t="shared" si="8"/>
        <v>0</v>
      </c>
      <c r="S299" s="23">
        <v>1</v>
      </c>
      <c r="T299" s="5">
        <v>0</v>
      </c>
      <c r="U299" s="6">
        <v>1</v>
      </c>
      <c r="V299" s="5">
        <v>0</v>
      </c>
      <c r="W299" s="5">
        <v>0</v>
      </c>
      <c r="X299" s="7">
        <v>1</v>
      </c>
      <c r="Y299" s="5">
        <v>0</v>
      </c>
      <c r="Z299" s="5">
        <v>0</v>
      </c>
      <c r="AA299" s="19">
        <f t="shared" si="9"/>
        <v>2</v>
      </c>
    </row>
    <row r="300" spans="1:27" ht="15.95" customHeight="1" x14ac:dyDescent="0.15">
      <c r="A300" s="1">
        <v>289</v>
      </c>
      <c r="B300" s="30">
        <v>1</v>
      </c>
      <c r="C300" s="21">
        <v>2</v>
      </c>
      <c r="D300" s="22">
        <v>1</v>
      </c>
      <c r="E300" s="22">
        <v>27</v>
      </c>
      <c r="F300" s="16" t="s">
        <v>236</v>
      </c>
      <c r="G300" s="23">
        <v>15</v>
      </c>
      <c r="H300" s="23">
        <v>5</v>
      </c>
      <c r="I300" s="16">
        <v>2</v>
      </c>
      <c r="J300" s="24"/>
      <c r="K300" s="173">
        <v>3</v>
      </c>
      <c r="L300" s="23">
        <v>1</v>
      </c>
      <c r="M300" s="5">
        <v>0</v>
      </c>
      <c r="N300" s="5">
        <v>0</v>
      </c>
      <c r="O300" s="7">
        <v>1</v>
      </c>
      <c r="P300" s="5">
        <v>0</v>
      </c>
      <c r="Q300" s="5">
        <v>0</v>
      </c>
      <c r="R300" s="19">
        <f t="shared" si="8"/>
        <v>1</v>
      </c>
      <c r="S300" s="23">
        <v>1</v>
      </c>
      <c r="T300" s="5">
        <v>0</v>
      </c>
      <c r="U300" s="5">
        <v>0</v>
      </c>
      <c r="V300" s="7">
        <v>1</v>
      </c>
      <c r="W300" s="5">
        <v>0</v>
      </c>
      <c r="X300" s="5">
        <v>0</v>
      </c>
      <c r="Y300" s="5">
        <v>0</v>
      </c>
      <c r="Z300" s="5">
        <v>0</v>
      </c>
      <c r="AA300" s="19">
        <f t="shared" si="9"/>
        <v>1</v>
      </c>
    </row>
    <row r="301" spans="1:27" ht="15.95" customHeight="1" x14ac:dyDescent="0.15">
      <c r="A301" s="1">
        <v>290</v>
      </c>
      <c r="B301" s="30">
        <v>1</v>
      </c>
      <c r="C301" s="21">
        <v>2</v>
      </c>
      <c r="D301" s="22">
        <v>1</v>
      </c>
      <c r="E301" s="22">
        <v>27</v>
      </c>
      <c r="F301" s="16" t="s">
        <v>236</v>
      </c>
      <c r="G301" s="23">
        <v>15</v>
      </c>
      <c r="H301" s="23">
        <v>4</v>
      </c>
      <c r="I301" s="16">
        <v>2</v>
      </c>
      <c r="J301" s="24"/>
      <c r="K301" s="173">
        <v>1</v>
      </c>
      <c r="L301" s="23">
        <v>1</v>
      </c>
      <c r="M301" s="5">
        <v>1</v>
      </c>
      <c r="N301" s="6">
        <v>1</v>
      </c>
      <c r="O301" s="5">
        <v>0</v>
      </c>
      <c r="P301" s="5">
        <v>0</v>
      </c>
      <c r="Q301" s="5">
        <v>0</v>
      </c>
      <c r="R301" s="19">
        <f t="shared" si="8"/>
        <v>2</v>
      </c>
      <c r="S301" s="23"/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19">
        <f t="shared" si="9"/>
        <v>0</v>
      </c>
    </row>
    <row r="302" spans="1:27" ht="15.95" customHeight="1" x14ac:dyDescent="0.15">
      <c r="A302" s="1">
        <v>291</v>
      </c>
      <c r="B302" s="30">
        <v>1</v>
      </c>
      <c r="C302" s="21">
        <v>2</v>
      </c>
      <c r="D302" s="22">
        <v>1</v>
      </c>
      <c r="E302" s="22">
        <v>27</v>
      </c>
      <c r="F302" s="16" t="s">
        <v>236</v>
      </c>
      <c r="G302" s="23">
        <v>15</v>
      </c>
      <c r="H302" s="23">
        <v>3</v>
      </c>
      <c r="I302" s="16">
        <v>2</v>
      </c>
      <c r="J302" s="24"/>
      <c r="K302" s="173">
        <v>1</v>
      </c>
      <c r="L302" s="23">
        <v>1</v>
      </c>
      <c r="M302" s="5">
        <v>0</v>
      </c>
      <c r="N302" s="6">
        <v>2</v>
      </c>
      <c r="O302" s="7">
        <v>2</v>
      </c>
      <c r="P302" s="5">
        <v>0</v>
      </c>
      <c r="Q302" s="5">
        <v>0</v>
      </c>
      <c r="R302" s="19">
        <f t="shared" si="8"/>
        <v>4</v>
      </c>
      <c r="S302" s="23"/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19">
        <f t="shared" si="9"/>
        <v>0</v>
      </c>
    </row>
    <row r="303" spans="1:27" ht="15.95" customHeight="1" x14ac:dyDescent="0.15">
      <c r="A303" s="1">
        <v>292</v>
      </c>
      <c r="B303" s="30">
        <v>1</v>
      </c>
      <c r="C303" s="21">
        <v>2</v>
      </c>
      <c r="D303" s="22">
        <v>1</v>
      </c>
      <c r="E303" s="22">
        <v>27</v>
      </c>
      <c r="F303" s="16" t="s">
        <v>236</v>
      </c>
      <c r="G303" s="23">
        <v>15</v>
      </c>
      <c r="H303" s="23">
        <v>3</v>
      </c>
      <c r="I303" s="16">
        <v>2</v>
      </c>
      <c r="J303" s="24"/>
      <c r="K303" s="173">
        <v>1</v>
      </c>
      <c r="L303" s="23">
        <v>1</v>
      </c>
      <c r="M303" s="5">
        <v>0</v>
      </c>
      <c r="N303" s="6">
        <v>1</v>
      </c>
      <c r="O303" s="5">
        <v>0</v>
      </c>
      <c r="P303" s="5">
        <v>0</v>
      </c>
      <c r="Q303" s="5">
        <v>0</v>
      </c>
      <c r="R303" s="19">
        <f t="shared" si="8"/>
        <v>1</v>
      </c>
      <c r="S303" s="23"/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19">
        <f t="shared" si="9"/>
        <v>0</v>
      </c>
    </row>
    <row r="304" spans="1:27" ht="15.95" customHeight="1" x14ac:dyDescent="0.15">
      <c r="A304" s="1">
        <v>293</v>
      </c>
      <c r="B304" s="30">
        <v>1</v>
      </c>
      <c r="C304" s="21">
        <v>2</v>
      </c>
      <c r="D304" s="22">
        <v>1</v>
      </c>
      <c r="E304" s="22">
        <v>27</v>
      </c>
      <c r="F304" s="16" t="s">
        <v>236</v>
      </c>
      <c r="G304" s="23">
        <v>15</v>
      </c>
      <c r="H304" s="23">
        <v>5</v>
      </c>
      <c r="I304" s="16">
        <v>2</v>
      </c>
      <c r="J304" s="24"/>
      <c r="K304" s="173">
        <v>1</v>
      </c>
      <c r="L304" s="23">
        <v>1</v>
      </c>
      <c r="M304" s="5">
        <v>0</v>
      </c>
      <c r="N304" s="5">
        <v>0</v>
      </c>
      <c r="O304" s="5">
        <v>0</v>
      </c>
      <c r="P304" s="8">
        <v>2</v>
      </c>
      <c r="Q304" s="5">
        <v>0</v>
      </c>
      <c r="R304" s="19">
        <f t="shared" si="8"/>
        <v>2</v>
      </c>
      <c r="S304" s="23"/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19">
        <f t="shared" si="9"/>
        <v>0</v>
      </c>
    </row>
    <row r="305" spans="1:27" ht="15.95" customHeight="1" x14ac:dyDescent="0.15">
      <c r="A305" s="1">
        <v>294</v>
      </c>
      <c r="B305" s="30">
        <v>1</v>
      </c>
      <c r="C305" s="21">
        <v>2</v>
      </c>
      <c r="D305" s="22">
        <v>1</v>
      </c>
      <c r="E305" s="22">
        <v>27</v>
      </c>
      <c r="F305" s="16" t="s">
        <v>236</v>
      </c>
      <c r="G305" s="23">
        <v>15</v>
      </c>
      <c r="H305" s="23">
        <v>5</v>
      </c>
      <c r="I305" s="16">
        <v>2</v>
      </c>
      <c r="J305" s="24"/>
      <c r="K305" s="173">
        <v>1</v>
      </c>
      <c r="L305" s="23">
        <v>1</v>
      </c>
      <c r="M305" s="5">
        <v>0</v>
      </c>
      <c r="N305" s="5">
        <v>0</v>
      </c>
      <c r="O305" s="7">
        <v>1</v>
      </c>
      <c r="P305" s="5">
        <v>0</v>
      </c>
      <c r="Q305" s="5">
        <v>0</v>
      </c>
      <c r="R305" s="19">
        <f t="shared" si="8"/>
        <v>1</v>
      </c>
      <c r="S305" s="23"/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19">
        <f t="shared" si="9"/>
        <v>0</v>
      </c>
    </row>
    <row r="306" spans="1:27" ht="15.95" customHeight="1" x14ac:dyDescent="0.15">
      <c r="A306" s="1">
        <v>295</v>
      </c>
      <c r="B306" s="30">
        <v>1</v>
      </c>
      <c r="C306" s="21">
        <v>2</v>
      </c>
      <c r="D306" s="22">
        <v>1</v>
      </c>
      <c r="E306" s="22">
        <v>27</v>
      </c>
      <c r="F306" s="16" t="s">
        <v>236</v>
      </c>
      <c r="G306" s="23">
        <v>15</v>
      </c>
      <c r="H306" s="23">
        <v>3</v>
      </c>
      <c r="I306" s="16">
        <v>2</v>
      </c>
      <c r="J306" s="24"/>
      <c r="K306" s="173">
        <v>2</v>
      </c>
      <c r="L306" s="23"/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19">
        <f t="shared" si="8"/>
        <v>0</v>
      </c>
      <c r="S306" s="23">
        <v>1</v>
      </c>
      <c r="T306" s="5">
        <v>0</v>
      </c>
      <c r="U306" s="6">
        <v>1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19">
        <f t="shared" si="9"/>
        <v>1</v>
      </c>
    </row>
    <row r="307" spans="1:27" ht="15.95" customHeight="1" x14ac:dyDescent="0.15">
      <c r="A307" s="1">
        <v>296</v>
      </c>
      <c r="B307" s="30">
        <v>1</v>
      </c>
      <c r="C307" s="21">
        <v>2</v>
      </c>
      <c r="D307" s="22">
        <v>1</v>
      </c>
      <c r="E307" s="22">
        <v>27</v>
      </c>
      <c r="F307" s="16" t="s">
        <v>236</v>
      </c>
      <c r="G307" s="23">
        <v>15</v>
      </c>
      <c r="H307" s="23">
        <v>2</v>
      </c>
      <c r="I307" s="16">
        <v>2</v>
      </c>
      <c r="J307" s="24"/>
      <c r="K307" s="173">
        <v>3</v>
      </c>
      <c r="L307" s="23">
        <v>1</v>
      </c>
      <c r="M307" s="5">
        <v>0</v>
      </c>
      <c r="N307" s="6">
        <v>1</v>
      </c>
      <c r="O307" s="5">
        <v>0</v>
      </c>
      <c r="P307" s="5">
        <v>0</v>
      </c>
      <c r="Q307" s="5">
        <v>0</v>
      </c>
      <c r="R307" s="19">
        <f t="shared" si="8"/>
        <v>1</v>
      </c>
      <c r="S307" s="23">
        <v>1</v>
      </c>
      <c r="T307" s="5">
        <v>0</v>
      </c>
      <c r="U307" s="6">
        <v>1</v>
      </c>
      <c r="V307" s="5">
        <v>0</v>
      </c>
      <c r="W307" s="5">
        <v>0</v>
      </c>
      <c r="X307" s="7">
        <v>1</v>
      </c>
      <c r="Y307" s="5">
        <v>0</v>
      </c>
      <c r="Z307" s="5">
        <v>0</v>
      </c>
      <c r="AA307" s="19">
        <f t="shared" si="9"/>
        <v>2</v>
      </c>
    </row>
    <row r="308" spans="1:27" ht="15.95" customHeight="1" x14ac:dyDescent="0.15">
      <c r="A308" s="1">
        <v>297</v>
      </c>
      <c r="B308" s="30">
        <v>1</v>
      </c>
      <c r="C308" s="21">
        <v>2</v>
      </c>
      <c r="D308" s="22">
        <v>1</v>
      </c>
      <c r="E308" s="22">
        <v>27</v>
      </c>
      <c r="F308" s="16" t="s">
        <v>236</v>
      </c>
      <c r="G308" s="23">
        <v>15</v>
      </c>
      <c r="H308" s="23">
        <v>3</v>
      </c>
      <c r="I308" s="16">
        <v>2</v>
      </c>
      <c r="J308" s="24"/>
      <c r="K308" s="173">
        <v>3</v>
      </c>
      <c r="L308" s="23">
        <v>1</v>
      </c>
      <c r="M308" s="5">
        <v>0</v>
      </c>
      <c r="N308" s="6">
        <v>1</v>
      </c>
      <c r="O308" s="5">
        <v>0</v>
      </c>
      <c r="P308" s="5">
        <v>0</v>
      </c>
      <c r="Q308" s="5">
        <v>0</v>
      </c>
      <c r="R308" s="19">
        <f t="shared" si="8"/>
        <v>1</v>
      </c>
      <c r="S308" s="23">
        <v>1</v>
      </c>
      <c r="T308" s="5">
        <v>0</v>
      </c>
      <c r="U308" s="6">
        <v>1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19">
        <f t="shared" si="9"/>
        <v>1</v>
      </c>
    </row>
    <row r="309" spans="1:27" ht="15.95" customHeight="1" x14ac:dyDescent="0.15">
      <c r="A309" s="1">
        <v>298</v>
      </c>
      <c r="B309" s="30">
        <v>1</v>
      </c>
      <c r="C309" s="21">
        <v>2</v>
      </c>
      <c r="D309" s="22">
        <v>1</v>
      </c>
      <c r="E309" s="22">
        <v>27</v>
      </c>
      <c r="F309" s="16" t="s">
        <v>236</v>
      </c>
      <c r="G309" s="23">
        <v>15</v>
      </c>
      <c r="H309" s="23">
        <v>3</v>
      </c>
      <c r="I309" s="16">
        <v>2</v>
      </c>
      <c r="J309" s="24"/>
      <c r="K309" s="173">
        <v>1</v>
      </c>
      <c r="L309" s="23">
        <v>1</v>
      </c>
      <c r="M309" s="5">
        <v>0</v>
      </c>
      <c r="N309" s="6">
        <v>1</v>
      </c>
      <c r="O309" s="5">
        <v>0</v>
      </c>
      <c r="P309" s="5">
        <v>0</v>
      </c>
      <c r="Q309" s="5">
        <v>0</v>
      </c>
      <c r="R309" s="19">
        <f t="shared" si="8"/>
        <v>1</v>
      </c>
      <c r="S309" s="23"/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19">
        <f t="shared" si="9"/>
        <v>0</v>
      </c>
    </row>
    <row r="310" spans="1:27" ht="15.95" customHeight="1" x14ac:dyDescent="0.15">
      <c r="A310" s="1">
        <v>299</v>
      </c>
      <c r="B310" s="30">
        <v>1</v>
      </c>
      <c r="C310" s="21">
        <v>2</v>
      </c>
      <c r="D310" s="22">
        <v>1</v>
      </c>
      <c r="E310" s="22">
        <v>27</v>
      </c>
      <c r="F310" s="16" t="s">
        <v>236</v>
      </c>
      <c r="G310" s="23">
        <v>15</v>
      </c>
      <c r="H310" s="23">
        <v>3</v>
      </c>
      <c r="I310" s="16">
        <v>2</v>
      </c>
      <c r="J310" s="24"/>
      <c r="K310" s="173">
        <v>1</v>
      </c>
      <c r="L310" s="23">
        <v>1</v>
      </c>
      <c r="M310" s="5">
        <v>0</v>
      </c>
      <c r="N310" s="6">
        <v>1</v>
      </c>
      <c r="O310" s="5">
        <v>0</v>
      </c>
      <c r="P310" s="5">
        <v>0</v>
      </c>
      <c r="Q310" s="5">
        <v>0</v>
      </c>
      <c r="R310" s="19">
        <f t="shared" si="8"/>
        <v>1</v>
      </c>
      <c r="S310" s="23"/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19">
        <f t="shared" si="9"/>
        <v>0</v>
      </c>
    </row>
    <row r="311" spans="1:27" ht="15.95" customHeight="1" x14ac:dyDescent="0.15">
      <c r="A311" s="1">
        <v>300</v>
      </c>
      <c r="B311" s="30">
        <v>1</v>
      </c>
      <c r="C311" s="21">
        <v>2</v>
      </c>
      <c r="D311" s="22">
        <v>1</v>
      </c>
      <c r="E311" s="22">
        <v>27</v>
      </c>
      <c r="F311" s="16" t="s">
        <v>236</v>
      </c>
      <c r="G311" s="23">
        <v>15</v>
      </c>
      <c r="H311" s="23">
        <v>4</v>
      </c>
      <c r="I311" s="16">
        <v>2</v>
      </c>
      <c r="J311" s="24"/>
      <c r="K311" s="173">
        <v>3</v>
      </c>
      <c r="L311" s="23">
        <v>1</v>
      </c>
      <c r="M311" s="5">
        <v>0</v>
      </c>
      <c r="N311" s="6">
        <v>1</v>
      </c>
      <c r="O311" s="5">
        <v>0</v>
      </c>
      <c r="P311" s="5">
        <v>0</v>
      </c>
      <c r="Q311" s="5">
        <v>0</v>
      </c>
      <c r="R311" s="19">
        <f t="shared" si="8"/>
        <v>1</v>
      </c>
      <c r="S311" s="23">
        <v>1</v>
      </c>
      <c r="T311" s="5">
        <v>0</v>
      </c>
      <c r="U311" s="6">
        <v>1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19">
        <f t="shared" si="9"/>
        <v>1</v>
      </c>
    </row>
    <row r="312" spans="1:27" ht="15.95" customHeight="1" x14ac:dyDescent="0.15">
      <c r="A312" s="1">
        <v>301</v>
      </c>
      <c r="B312" s="30">
        <v>1</v>
      </c>
      <c r="C312" s="21">
        <v>2</v>
      </c>
      <c r="D312" s="22">
        <v>1</v>
      </c>
      <c r="E312" s="22">
        <v>27</v>
      </c>
      <c r="F312" s="16" t="s">
        <v>236</v>
      </c>
      <c r="G312" s="23">
        <v>15</v>
      </c>
      <c r="H312" s="23">
        <v>2</v>
      </c>
      <c r="I312" s="16">
        <v>2</v>
      </c>
      <c r="J312" s="24"/>
      <c r="K312" s="173">
        <v>1</v>
      </c>
      <c r="L312" s="23">
        <v>1</v>
      </c>
      <c r="M312" s="5">
        <v>0</v>
      </c>
      <c r="N312" s="5">
        <v>0</v>
      </c>
      <c r="O312" s="5">
        <v>0</v>
      </c>
      <c r="P312" s="8">
        <v>1</v>
      </c>
      <c r="Q312" s="5">
        <v>0</v>
      </c>
      <c r="R312" s="19">
        <f t="shared" si="8"/>
        <v>1</v>
      </c>
      <c r="S312" s="23"/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19">
        <f t="shared" si="9"/>
        <v>0</v>
      </c>
    </row>
    <row r="313" spans="1:27" ht="15.95" customHeight="1" x14ac:dyDescent="0.15">
      <c r="A313" s="1">
        <v>302</v>
      </c>
      <c r="B313" s="30">
        <v>1</v>
      </c>
      <c r="C313" s="21">
        <v>2</v>
      </c>
      <c r="D313" s="22">
        <v>1</v>
      </c>
      <c r="E313" s="22">
        <v>27</v>
      </c>
      <c r="F313" s="16" t="s">
        <v>236</v>
      </c>
      <c r="G313" s="23">
        <v>15</v>
      </c>
      <c r="H313" s="23">
        <v>3</v>
      </c>
      <c r="I313" s="16">
        <v>2</v>
      </c>
      <c r="J313" s="24"/>
      <c r="K313" s="173">
        <v>1</v>
      </c>
      <c r="L313" s="23">
        <v>1</v>
      </c>
      <c r="M313" s="5">
        <v>0</v>
      </c>
      <c r="N313" s="6">
        <v>2</v>
      </c>
      <c r="O313" s="7">
        <v>2</v>
      </c>
      <c r="P313" s="5">
        <v>0</v>
      </c>
      <c r="Q313" s="5">
        <v>0</v>
      </c>
      <c r="R313" s="19">
        <f t="shared" si="8"/>
        <v>4</v>
      </c>
      <c r="S313" s="23"/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19">
        <f t="shared" si="9"/>
        <v>0</v>
      </c>
    </row>
    <row r="314" spans="1:27" ht="15.95" customHeight="1" x14ac:dyDescent="0.15">
      <c r="A314" s="1">
        <v>303</v>
      </c>
      <c r="B314" s="30">
        <v>1</v>
      </c>
      <c r="C314" s="21">
        <v>2</v>
      </c>
      <c r="D314" s="22">
        <v>1</v>
      </c>
      <c r="E314" s="22">
        <v>27</v>
      </c>
      <c r="F314" s="16" t="s">
        <v>236</v>
      </c>
      <c r="G314" s="23">
        <v>15</v>
      </c>
      <c r="H314" s="23">
        <v>2</v>
      </c>
      <c r="I314" s="16">
        <v>2</v>
      </c>
      <c r="J314" s="24"/>
      <c r="K314" s="173">
        <v>1</v>
      </c>
      <c r="L314" s="23">
        <v>1</v>
      </c>
      <c r="M314" s="5">
        <v>0</v>
      </c>
      <c r="N314" s="6">
        <v>1</v>
      </c>
      <c r="O314" s="5">
        <v>0</v>
      </c>
      <c r="P314" s="5">
        <v>0</v>
      </c>
      <c r="Q314" s="5">
        <v>0</v>
      </c>
      <c r="R314" s="19">
        <f t="shared" si="8"/>
        <v>1</v>
      </c>
      <c r="S314" s="23"/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19">
        <f t="shared" si="9"/>
        <v>0</v>
      </c>
    </row>
    <row r="315" spans="1:27" ht="15.95" customHeight="1" x14ac:dyDescent="0.15">
      <c r="A315" s="1">
        <v>304</v>
      </c>
      <c r="B315" s="30">
        <v>1</v>
      </c>
      <c r="C315" s="21">
        <v>2</v>
      </c>
      <c r="D315" s="22">
        <v>1</v>
      </c>
      <c r="E315" s="22">
        <v>27</v>
      </c>
      <c r="F315" s="16" t="s">
        <v>236</v>
      </c>
      <c r="G315" s="23">
        <v>15</v>
      </c>
      <c r="H315" s="23">
        <v>3</v>
      </c>
      <c r="I315" s="16">
        <v>2</v>
      </c>
      <c r="J315" s="24"/>
      <c r="K315" s="173">
        <v>1</v>
      </c>
      <c r="L315" s="23">
        <v>1</v>
      </c>
      <c r="M315" s="5">
        <v>0</v>
      </c>
      <c r="N315" s="6">
        <v>2</v>
      </c>
      <c r="O315" s="5">
        <v>0</v>
      </c>
      <c r="P315" s="5">
        <v>0</v>
      </c>
      <c r="Q315" s="5">
        <v>0</v>
      </c>
      <c r="R315" s="19">
        <f t="shared" si="8"/>
        <v>2</v>
      </c>
      <c r="S315" s="23"/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19">
        <f t="shared" si="9"/>
        <v>0</v>
      </c>
    </row>
    <row r="316" spans="1:27" ht="15.95" customHeight="1" x14ac:dyDescent="0.15">
      <c r="A316" s="1">
        <v>305</v>
      </c>
      <c r="B316" s="30">
        <v>1</v>
      </c>
      <c r="C316" s="21">
        <v>2</v>
      </c>
      <c r="D316" s="22">
        <v>1</v>
      </c>
      <c r="E316" s="22">
        <v>27</v>
      </c>
      <c r="F316" s="16" t="s">
        <v>236</v>
      </c>
      <c r="G316" s="23">
        <v>15</v>
      </c>
      <c r="H316" s="23">
        <v>5</v>
      </c>
      <c r="I316" s="16">
        <v>2</v>
      </c>
      <c r="J316" s="24"/>
      <c r="K316" s="173">
        <v>1</v>
      </c>
      <c r="L316" s="23">
        <v>1</v>
      </c>
      <c r="M316" s="5">
        <v>0</v>
      </c>
      <c r="N316" s="6">
        <v>1</v>
      </c>
      <c r="O316" s="5">
        <v>0</v>
      </c>
      <c r="P316" s="5">
        <v>0</v>
      </c>
      <c r="Q316" s="5">
        <v>0</v>
      </c>
      <c r="R316" s="19">
        <f t="shared" si="8"/>
        <v>1</v>
      </c>
      <c r="S316" s="23"/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19">
        <f t="shared" si="9"/>
        <v>0</v>
      </c>
    </row>
    <row r="317" spans="1:27" ht="15.95" customHeight="1" x14ac:dyDescent="0.15">
      <c r="A317" s="1">
        <v>306</v>
      </c>
      <c r="B317" s="30">
        <v>1</v>
      </c>
      <c r="C317" s="21">
        <v>2</v>
      </c>
      <c r="D317" s="22">
        <v>1</v>
      </c>
      <c r="E317" s="22">
        <v>27</v>
      </c>
      <c r="F317" s="16" t="s">
        <v>236</v>
      </c>
      <c r="G317" s="23">
        <v>15</v>
      </c>
      <c r="H317" s="23">
        <v>9</v>
      </c>
      <c r="I317" s="16">
        <v>2</v>
      </c>
      <c r="J317" s="24"/>
      <c r="K317" s="173">
        <v>1</v>
      </c>
      <c r="L317" s="23">
        <v>1</v>
      </c>
      <c r="M317" s="5">
        <v>0</v>
      </c>
      <c r="N317" s="5">
        <v>0</v>
      </c>
      <c r="O317" s="7">
        <v>1</v>
      </c>
      <c r="P317" s="5">
        <v>0</v>
      </c>
      <c r="Q317" s="5">
        <v>0</v>
      </c>
      <c r="R317" s="19">
        <f t="shared" si="8"/>
        <v>1</v>
      </c>
      <c r="S317" s="23"/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19">
        <f t="shared" si="9"/>
        <v>0</v>
      </c>
    </row>
    <row r="318" spans="1:27" ht="15.95" customHeight="1" x14ac:dyDescent="0.15">
      <c r="A318" s="1">
        <v>307</v>
      </c>
      <c r="B318" s="30">
        <v>1</v>
      </c>
      <c r="C318" s="21">
        <v>2</v>
      </c>
      <c r="D318" s="22">
        <v>1</v>
      </c>
      <c r="E318" s="22">
        <v>27</v>
      </c>
      <c r="F318" s="16" t="s">
        <v>236</v>
      </c>
      <c r="G318" s="23">
        <v>15</v>
      </c>
      <c r="H318" s="23">
        <v>3</v>
      </c>
      <c r="I318" s="16">
        <v>2</v>
      </c>
      <c r="J318" s="24"/>
      <c r="K318" s="173">
        <v>1</v>
      </c>
      <c r="L318" s="23">
        <v>1</v>
      </c>
      <c r="M318" s="5">
        <v>0</v>
      </c>
      <c r="N318" s="6">
        <v>1</v>
      </c>
      <c r="O318" s="5">
        <v>0</v>
      </c>
      <c r="P318" s="5">
        <v>0</v>
      </c>
      <c r="Q318" s="5">
        <v>0</v>
      </c>
      <c r="R318" s="19">
        <f t="shared" si="8"/>
        <v>1</v>
      </c>
      <c r="S318" s="23"/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19">
        <f t="shared" si="9"/>
        <v>0</v>
      </c>
    </row>
    <row r="319" spans="1:27" ht="15.95" customHeight="1" x14ac:dyDescent="0.15">
      <c r="A319" s="1">
        <v>308</v>
      </c>
      <c r="B319" s="30">
        <v>1</v>
      </c>
      <c r="C319" s="21">
        <v>2</v>
      </c>
      <c r="D319" s="22">
        <v>1</v>
      </c>
      <c r="E319" s="22">
        <v>27</v>
      </c>
      <c r="F319" s="16" t="s">
        <v>236</v>
      </c>
      <c r="G319" s="23">
        <v>15</v>
      </c>
      <c r="H319" s="23">
        <v>3</v>
      </c>
      <c r="I319" s="16">
        <v>1</v>
      </c>
      <c r="J319" s="24">
        <v>5</v>
      </c>
      <c r="K319" s="173">
        <v>3</v>
      </c>
      <c r="L319" s="23">
        <v>1</v>
      </c>
      <c r="M319" s="5">
        <v>0</v>
      </c>
      <c r="N319" s="6">
        <v>2</v>
      </c>
      <c r="O319" s="7">
        <v>1</v>
      </c>
      <c r="P319" s="5">
        <v>0</v>
      </c>
      <c r="Q319" s="5">
        <v>0</v>
      </c>
      <c r="R319" s="19">
        <f t="shared" si="8"/>
        <v>3</v>
      </c>
      <c r="S319" s="23">
        <v>1</v>
      </c>
      <c r="T319" s="5">
        <v>0</v>
      </c>
      <c r="U319" s="5">
        <v>0</v>
      </c>
      <c r="V319" s="7">
        <v>1</v>
      </c>
      <c r="W319" s="5">
        <v>0</v>
      </c>
      <c r="X319" s="5">
        <v>0</v>
      </c>
      <c r="Y319" s="5">
        <v>0</v>
      </c>
      <c r="Z319" s="5">
        <v>0</v>
      </c>
      <c r="AA319" s="19">
        <f t="shared" si="9"/>
        <v>1</v>
      </c>
    </row>
    <row r="320" spans="1:27" ht="15.95" customHeight="1" x14ac:dyDescent="0.15">
      <c r="A320" s="1">
        <v>309</v>
      </c>
      <c r="B320" s="30">
        <v>1</v>
      </c>
      <c r="C320" s="21">
        <v>2</v>
      </c>
      <c r="D320" s="22">
        <v>1</v>
      </c>
      <c r="E320" s="22">
        <v>27</v>
      </c>
      <c r="F320" s="16" t="s">
        <v>236</v>
      </c>
      <c r="G320" s="23">
        <v>15</v>
      </c>
      <c r="H320" s="23">
        <v>2</v>
      </c>
      <c r="I320" s="16">
        <v>2</v>
      </c>
      <c r="J320" s="24"/>
      <c r="K320" s="173">
        <v>2</v>
      </c>
      <c r="L320" s="23"/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19">
        <f t="shared" si="8"/>
        <v>0</v>
      </c>
      <c r="S320" s="23">
        <v>1</v>
      </c>
      <c r="T320" s="5">
        <v>0</v>
      </c>
      <c r="U320" s="6">
        <v>1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19">
        <f t="shared" si="9"/>
        <v>1</v>
      </c>
    </row>
    <row r="321" spans="1:27" ht="15.95" customHeight="1" x14ac:dyDescent="0.15">
      <c r="A321" s="1">
        <v>310</v>
      </c>
      <c r="B321" s="30">
        <v>1</v>
      </c>
      <c r="C321" s="21">
        <v>2</v>
      </c>
      <c r="D321" s="22">
        <v>1</v>
      </c>
      <c r="E321" s="22">
        <v>27</v>
      </c>
      <c r="F321" s="16" t="s">
        <v>236</v>
      </c>
      <c r="G321" s="23">
        <v>15</v>
      </c>
      <c r="H321" s="23">
        <v>4</v>
      </c>
      <c r="I321" s="16">
        <v>2</v>
      </c>
      <c r="J321" s="24"/>
      <c r="K321" s="173">
        <v>1</v>
      </c>
      <c r="L321" s="23">
        <v>2</v>
      </c>
      <c r="M321" s="5">
        <v>2</v>
      </c>
      <c r="N321" s="5">
        <v>0</v>
      </c>
      <c r="O321" s="5">
        <v>0</v>
      </c>
      <c r="P321" s="5">
        <v>0</v>
      </c>
      <c r="Q321" s="5">
        <v>0</v>
      </c>
      <c r="R321" s="19">
        <f t="shared" si="8"/>
        <v>2</v>
      </c>
      <c r="S321" s="23"/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19">
        <f t="shared" si="9"/>
        <v>0</v>
      </c>
    </row>
    <row r="322" spans="1:27" ht="15.95" customHeight="1" x14ac:dyDescent="0.15">
      <c r="A322" s="1">
        <v>311</v>
      </c>
      <c r="B322" s="30">
        <v>1</v>
      </c>
      <c r="C322" s="21">
        <v>2</v>
      </c>
      <c r="D322" s="22">
        <v>1</v>
      </c>
      <c r="E322" s="22">
        <v>27</v>
      </c>
      <c r="F322" s="16" t="s">
        <v>236</v>
      </c>
      <c r="G322" s="23">
        <v>15</v>
      </c>
      <c r="H322" s="23">
        <v>5</v>
      </c>
      <c r="I322" s="16">
        <v>2</v>
      </c>
      <c r="J322" s="24"/>
      <c r="K322" s="173">
        <v>1</v>
      </c>
      <c r="L322" s="23">
        <v>1</v>
      </c>
      <c r="M322" s="5">
        <v>2</v>
      </c>
      <c r="N322" s="5">
        <v>0</v>
      </c>
      <c r="O322" s="5">
        <v>0</v>
      </c>
      <c r="P322" s="5">
        <v>0</v>
      </c>
      <c r="Q322" s="5">
        <v>0</v>
      </c>
      <c r="R322" s="19">
        <f t="shared" si="8"/>
        <v>2</v>
      </c>
      <c r="S322" s="23"/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19">
        <f t="shared" si="9"/>
        <v>0</v>
      </c>
    </row>
    <row r="323" spans="1:27" ht="15.95" customHeight="1" x14ac:dyDescent="0.15">
      <c r="A323" s="1">
        <v>312</v>
      </c>
      <c r="B323" s="30">
        <v>1</v>
      </c>
      <c r="C323" s="21">
        <v>2</v>
      </c>
      <c r="D323" s="22">
        <v>1</v>
      </c>
      <c r="E323" s="22">
        <v>27</v>
      </c>
      <c r="F323" s="16" t="s">
        <v>236</v>
      </c>
      <c r="G323" s="23">
        <v>15</v>
      </c>
      <c r="H323" s="23">
        <v>1</v>
      </c>
      <c r="I323" s="16">
        <v>2</v>
      </c>
      <c r="J323" s="24"/>
      <c r="K323" s="173">
        <v>1</v>
      </c>
      <c r="L323" s="23">
        <v>1</v>
      </c>
      <c r="M323" s="5">
        <v>0</v>
      </c>
      <c r="N323" s="6">
        <v>1</v>
      </c>
      <c r="O323" s="5">
        <v>0</v>
      </c>
      <c r="P323" s="5">
        <v>0</v>
      </c>
      <c r="Q323" s="5">
        <v>0</v>
      </c>
      <c r="R323" s="19">
        <f t="shared" si="8"/>
        <v>1</v>
      </c>
      <c r="S323" s="23"/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19">
        <f t="shared" si="9"/>
        <v>0</v>
      </c>
    </row>
    <row r="324" spans="1:27" ht="15.95" customHeight="1" x14ac:dyDescent="0.15">
      <c r="A324" s="1">
        <v>313</v>
      </c>
      <c r="B324" s="30">
        <v>1</v>
      </c>
      <c r="C324" s="21">
        <v>2</v>
      </c>
      <c r="D324" s="22">
        <v>1</v>
      </c>
      <c r="E324" s="22">
        <v>27</v>
      </c>
      <c r="F324" s="16" t="s">
        <v>236</v>
      </c>
      <c r="G324" s="23">
        <v>15</v>
      </c>
      <c r="H324" s="23">
        <v>2</v>
      </c>
      <c r="I324" s="16">
        <v>2</v>
      </c>
      <c r="J324" s="24"/>
      <c r="K324" s="173">
        <v>3</v>
      </c>
      <c r="L324" s="23">
        <v>1</v>
      </c>
      <c r="M324" s="5">
        <v>0</v>
      </c>
      <c r="N324" s="6">
        <v>2</v>
      </c>
      <c r="O324" s="5">
        <v>0</v>
      </c>
      <c r="P324" s="5">
        <v>0</v>
      </c>
      <c r="Q324" s="5">
        <v>0</v>
      </c>
      <c r="R324" s="19">
        <f t="shared" si="8"/>
        <v>2</v>
      </c>
      <c r="S324" s="23">
        <v>1</v>
      </c>
      <c r="T324" s="5">
        <v>0</v>
      </c>
      <c r="U324" s="6">
        <v>1</v>
      </c>
      <c r="V324" s="5">
        <v>0</v>
      </c>
      <c r="W324" s="5">
        <v>0</v>
      </c>
      <c r="X324" s="7">
        <v>1</v>
      </c>
      <c r="Y324" s="5">
        <v>0</v>
      </c>
      <c r="Z324" s="5">
        <v>0</v>
      </c>
      <c r="AA324" s="19">
        <f t="shared" si="9"/>
        <v>2</v>
      </c>
    </row>
    <row r="325" spans="1:27" ht="15.95" customHeight="1" x14ac:dyDescent="0.15">
      <c r="A325" s="1">
        <v>314</v>
      </c>
      <c r="B325" s="30">
        <v>1</v>
      </c>
      <c r="C325" s="21">
        <v>2</v>
      </c>
      <c r="D325" s="22">
        <v>1</v>
      </c>
      <c r="E325" s="22">
        <v>27</v>
      </c>
      <c r="F325" s="16" t="s">
        <v>236</v>
      </c>
      <c r="G325" s="23">
        <v>15</v>
      </c>
      <c r="H325" s="23">
        <v>2</v>
      </c>
      <c r="I325" s="16">
        <v>2</v>
      </c>
      <c r="J325" s="24"/>
      <c r="K325" s="173">
        <v>3</v>
      </c>
      <c r="L325" s="23">
        <v>1</v>
      </c>
      <c r="M325" s="5">
        <v>0</v>
      </c>
      <c r="N325" s="6">
        <v>2</v>
      </c>
      <c r="O325" s="5">
        <v>0</v>
      </c>
      <c r="P325" s="5">
        <v>0</v>
      </c>
      <c r="Q325" s="5">
        <v>0</v>
      </c>
      <c r="R325" s="19">
        <f t="shared" si="8"/>
        <v>2</v>
      </c>
      <c r="S325" s="23">
        <v>1</v>
      </c>
      <c r="T325" s="5">
        <v>0</v>
      </c>
      <c r="U325" s="6">
        <v>1</v>
      </c>
      <c r="V325" s="5">
        <v>0</v>
      </c>
      <c r="W325" s="5">
        <v>0</v>
      </c>
      <c r="X325" s="7">
        <v>1</v>
      </c>
      <c r="Y325" s="5">
        <v>0</v>
      </c>
      <c r="Z325" s="5">
        <v>0</v>
      </c>
      <c r="AA325" s="19">
        <f t="shared" si="9"/>
        <v>2</v>
      </c>
    </row>
    <row r="326" spans="1:27" ht="15.95" customHeight="1" x14ac:dyDescent="0.15">
      <c r="A326" s="1">
        <v>315</v>
      </c>
      <c r="B326" s="30">
        <v>1</v>
      </c>
      <c r="C326" s="21">
        <v>2</v>
      </c>
      <c r="D326" s="22">
        <v>1</v>
      </c>
      <c r="E326" s="22">
        <v>27</v>
      </c>
      <c r="F326" s="16" t="s">
        <v>236</v>
      </c>
      <c r="G326" s="23">
        <v>15</v>
      </c>
      <c r="H326" s="23">
        <v>4</v>
      </c>
      <c r="I326" s="16">
        <v>2</v>
      </c>
      <c r="J326" s="24"/>
      <c r="K326" s="173">
        <v>3</v>
      </c>
      <c r="L326" s="23">
        <v>1</v>
      </c>
      <c r="M326" s="5">
        <v>0</v>
      </c>
      <c r="N326" s="5">
        <v>0</v>
      </c>
      <c r="O326" s="7">
        <v>1</v>
      </c>
      <c r="P326" s="8">
        <v>1</v>
      </c>
      <c r="Q326" s="5">
        <v>0</v>
      </c>
      <c r="R326" s="19">
        <f t="shared" si="8"/>
        <v>2</v>
      </c>
      <c r="S326" s="23">
        <v>1</v>
      </c>
      <c r="T326" s="5">
        <v>0</v>
      </c>
      <c r="U326" s="5">
        <v>0</v>
      </c>
      <c r="V326" s="7">
        <v>1</v>
      </c>
      <c r="W326" s="5">
        <v>0</v>
      </c>
      <c r="X326" s="5">
        <v>0</v>
      </c>
      <c r="Y326" s="5">
        <v>0</v>
      </c>
      <c r="Z326" s="5">
        <v>0</v>
      </c>
      <c r="AA326" s="19">
        <f t="shared" si="9"/>
        <v>1</v>
      </c>
    </row>
    <row r="327" spans="1:27" ht="15.95" customHeight="1" x14ac:dyDescent="0.15">
      <c r="A327" s="1">
        <v>316</v>
      </c>
      <c r="B327" s="30">
        <v>1</v>
      </c>
      <c r="C327" s="21">
        <v>2</v>
      </c>
      <c r="D327" s="22">
        <v>1</v>
      </c>
      <c r="E327" s="22">
        <v>27</v>
      </c>
      <c r="F327" s="16" t="s">
        <v>236</v>
      </c>
      <c r="G327" s="23">
        <v>15</v>
      </c>
      <c r="H327" s="23">
        <v>6</v>
      </c>
      <c r="I327" s="16">
        <v>2</v>
      </c>
      <c r="J327" s="24"/>
      <c r="K327" s="173">
        <v>2</v>
      </c>
      <c r="L327" s="23"/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19">
        <f t="shared" si="8"/>
        <v>0</v>
      </c>
      <c r="S327" s="23">
        <v>1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7">
        <v>1</v>
      </c>
      <c r="Z327" s="5">
        <v>0</v>
      </c>
      <c r="AA327" s="19">
        <f t="shared" si="9"/>
        <v>1</v>
      </c>
    </row>
    <row r="328" spans="1:27" ht="15.95" customHeight="1" x14ac:dyDescent="0.15">
      <c r="A328" s="1">
        <v>317</v>
      </c>
      <c r="B328" s="30">
        <v>1</v>
      </c>
      <c r="C328" s="21">
        <v>2</v>
      </c>
      <c r="D328" s="22">
        <v>1</v>
      </c>
      <c r="E328" s="22">
        <v>27</v>
      </c>
      <c r="F328" s="16" t="s">
        <v>236</v>
      </c>
      <c r="G328" s="23">
        <v>15</v>
      </c>
      <c r="H328" s="23">
        <v>8</v>
      </c>
      <c r="I328" s="16">
        <v>2</v>
      </c>
      <c r="J328" s="24"/>
      <c r="K328" s="173">
        <v>2</v>
      </c>
      <c r="L328" s="23"/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19">
        <f t="shared" si="8"/>
        <v>0</v>
      </c>
      <c r="S328" s="23">
        <v>1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7">
        <v>1</v>
      </c>
      <c r="Z328" s="5">
        <v>0</v>
      </c>
      <c r="AA328" s="19">
        <f t="shared" si="9"/>
        <v>1</v>
      </c>
    </row>
    <row r="329" spans="1:27" ht="15.95" customHeight="1" x14ac:dyDescent="0.15">
      <c r="A329" s="1">
        <v>318</v>
      </c>
      <c r="B329" s="30">
        <v>1</v>
      </c>
      <c r="C329" s="21">
        <v>2</v>
      </c>
      <c r="D329" s="22">
        <v>1</v>
      </c>
      <c r="E329" s="22">
        <v>27</v>
      </c>
      <c r="F329" s="16" t="s">
        <v>236</v>
      </c>
      <c r="G329" s="23">
        <v>16</v>
      </c>
      <c r="H329" s="23">
        <v>3</v>
      </c>
      <c r="I329" s="16">
        <v>2</v>
      </c>
      <c r="J329" s="24"/>
      <c r="K329" s="173">
        <v>1</v>
      </c>
      <c r="L329" s="23">
        <v>1</v>
      </c>
      <c r="M329" s="5">
        <v>0</v>
      </c>
      <c r="N329" s="6">
        <v>2</v>
      </c>
      <c r="O329" s="5">
        <v>0</v>
      </c>
      <c r="P329" s="5">
        <v>0</v>
      </c>
      <c r="Q329" s="5">
        <v>0</v>
      </c>
      <c r="R329" s="19">
        <f t="shared" si="8"/>
        <v>2</v>
      </c>
      <c r="S329" s="23"/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19">
        <f t="shared" si="9"/>
        <v>0</v>
      </c>
    </row>
    <row r="330" spans="1:27" ht="15.95" customHeight="1" x14ac:dyDescent="0.15">
      <c r="A330" s="1">
        <v>319</v>
      </c>
      <c r="B330" s="30">
        <v>1</v>
      </c>
      <c r="C330" s="21">
        <v>2</v>
      </c>
      <c r="D330" s="22">
        <v>1</v>
      </c>
      <c r="E330" s="22">
        <v>27</v>
      </c>
      <c r="F330" s="16" t="s">
        <v>236</v>
      </c>
      <c r="G330" s="23">
        <v>16</v>
      </c>
      <c r="H330" s="23">
        <v>4</v>
      </c>
      <c r="I330" s="16">
        <v>2</v>
      </c>
      <c r="J330" s="24"/>
      <c r="K330" s="173">
        <v>1</v>
      </c>
      <c r="L330" s="23">
        <v>1</v>
      </c>
      <c r="M330" s="5">
        <v>0</v>
      </c>
      <c r="N330" s="5">
        <v>0</v>
      </c>
      <c r="O330" s="7">
        <v>2</v>
      </c>
      <c r="P330" s="5">
        <v>0</v>
      </c>
      <c r="Q330" s="5">
        <v>0</v>
      </c>
      <c r="R330" s="19">
        <f t="shared" si="8"/>
        <v>2</v>
      </c>
      <c r="S330" s="23"/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19">
        <f t="shared" si="9"/>
        <v>0</v>
      </c>
    </row>
    <row r="331" spans="1:27" ht="15.95" customHeight="1" x14ac:dyDescent="0.15">
      <c r="A331" s="1">
        <v>320</v>
      </c>
      <c r="B331" s="30">
        <v>1</v>
      </c>
      <c r="C331" s="21">
        <v>2</v>
      </c>
      <c r="D331" s="22">
        <v>1</v>
      </c>
      <c r="E331" s="22">
        <v>27</v>
      </c>
      <c r="F331" s="16" t="s">
        <v>236</v>
      </c>
      <c r="G331" s="23">
        <v>16</v>
      </c>
      <c r="H331" s="23">
        <v>4</v>
      </c>
      <c r="I331" s="16">
        <v>2</v>
      </c>
      <c r="J331" s="24"/>
      <c r="K331" s="173">
        <v>1</v>
      </c>
      <c r="L331" s="23">
        <v>1</v>
      </c>
      <c r="M331" s="5">
        <v>0</v>
      </c>
      <c r="N331" s="6">
        <v>1</v>
      </c>
      <c r="O331" s="5">
        <v>0</v>
      </c>
      <c r="P331" s="5">
        <v>0</v>
      </c>
      <c r="Q331" s="5">
        <v>0</v>
      </c>
      <c r="R331" s="19">
        <f t="shared" si="8"/>
        <v>1</v>
      </c>
      <c r="S331" s="23"/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19">
        <f t="shared" si="9"/>
        <v>0</v>
      </c>
    </row>
    <row r="332" spans="1:27" ht="15.95" customHeight="1" x14ac:dyDescent="0.15">
      <c r="A332" s="1">
        <v>321</v>
      </c>
      <c r="B332" s="30">
        <v>1</v>
      </c>
      <c r="C332" s="21">
        <v>2</v>
      </c>
      <c r="D332" s="22">
        <v>1</v>
      </c>
      <c r="E332" s="22">
        <v>27</v>
      </c>
      <c r="F332" s="16" t="s">
        <v>236</v>
      </c>
      <c r="G332" s="23">
        <v>16</v>
      </c>
      <c r="H332" s="23">
        <v>7</v>
      </c>
      <c r="I332" s="16">
        <v>2</v>
      </c>
      <c r="J332" s="24"/>
      <c r="K332" s="173">
        <v>1</v>
      </c>
      <c r="L332" s="23">
        <v>2</v>
      </c>
      <c r="M332" s="5">
        <v>0</v>
      </c>
      <c r="N332" s="6">
        <v>3</v>
      </c>
      <c r="O332" s="5">
        <v>0</v>
      </c>
      <c r="P332" s="5">
        <v>0</v>
      </c>
      <c r="Q332" s="5">
        <v>0</v>
      </c>
      <c r="R332" s="19">
        <f t="shared" si="8"/>
        <v>3</v>
      </c>
      <c r="S332" s="23"/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19">
        <f t="shared" si="9"/>
        <v>0</v>
      </c>
    </row>
    <row r="333" spans="1:27" ht="15.95" customHeight="1" x14ac:dyDescent="0.15">
      <c r="A333" s="1">
        <v>322</v>
      </c>
      <c r="B333" s="30">
        <v>1</v>
      </c>
      <c r="C333" s="21">
        <v>2</v>
      </c>
      <c r="D333" s="22">
        <v>1</v>
      </c>
      <c r="E333" s="22">
        <v>27</v>
      </c>
      <c r="F333" s="16" t="s">
        <v>236</v>
      </c>
      <c r="G333" s="23">
        <v>16</v>
      </c>
      <c r="H333" s="23">
        <v>2</v>
      </c>
      <c r="I333" s="16">
        <v>2</v>
      </c>
      <c r="J333" s="24"/>
      <c r="K333" s="173">
        <v>1</v>
      </c>
      <c r="L333" s="23">
        <v>1</v>
      </c>
      <c r="M333" s="5">
        <v>0</v>
      </c>
      <c r="N333" s="6">
        <v>1</v>
      </c>
      <c r="O333" s="5">
        <v>0</v>
      </c>
      <c r="P333" s="5">
        <v>0</v>
      </c>
      <c r="Q333" s="5">
        <v>0</v>
      </c>
      <c r="R333" s="19">
        <f t="shared" ref="R333:R396" si="10">SUM(M333:Q333)</f>
        <v>1</v>
      </c>
      <c r="S333" s="23"/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19">
        <f t="shared" si="9"/>
        <v>0</v>
      </c>
    </row>
    <row r="334" spans="1:27" ht="15.95" customHeight="1" x14ac:dyDescent="0.15">
      <c r="A334" s="1">
        <v>323</v>
      </c>
      <c r="B334" s="30">
        <v>1</v>
      </c>
      <c r="C334" s="21">
        <v>2</v>
      </c>
      <c r="D334" s="22">
        <v>1</v>
      </c>
      <c r="E334" s="22">
        <v>27</v>
      </c>
      <c r="F334" s="16" t="s">
        <v>236</v>
      </c>
      <c r="G334" s="23">
        <v>16</v>
      </c>
      <c r="H334" s="23">
        <v>3</v>
      </c>
      <c r="I334" s="16">
        <v>2</v>
      </c>
      <c r="J334" s="24"/>
      <c r="K334" s="173">
        <v>3</v>
      </c>
      <c r="L334" s="23">
        <v>1</v>
      </c>
      <c r="M334" s="5">
        <v>0</v>
      </c>
      <c r="N334" s="6">
        <v>1</v>
      </c>
      <c r="O334" s="5">
        <v>0</v>
      </c>
      <c r="P334" s="5">
        <v>0</v>
      </c>
      <c r="Q334" s="5">
        <v>0</v>
      </c>
      <c r="R334" s="19">
        <f t="shared" si="10"/>
        <v>1</v>
      </c>
      <c r="S334" s="23">
        <v>1</v>
      </c>
      <c r="T334" s="5">
        <v>0</v>
      </c>
      <c r="U334" s="6">
        <v>1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19">
        <f t="shared" ref="AA334:AA397" si="11">SUM(T334:Z334)</f>
        <v>1</v>
      </c>
    </row>
    <row r="335" spans="1:27" ht="15.95" customHeight="1" x14ac:dyDescent="0.15">
      <c r="A335" s="1">
        <v>324</v>
      </c>
      <c r="B335" s="30">
        <v>1</v>
      </c>
      <c r="C335" s="21">
        <v>2</v>
      </c>
      <c r="D335" s="22">
        <v>1</v>
      </c>
      <c r="E335" s="22">
        <v>27</v>
      </c>
      <c r="F335" s="16" t="s">
        <v>236</v>
      </c>
      <c r="G335" s="23">
        <v>16</v>
      </c>
      <c r="H335" s="23">
        <v>2</v>
      </c>
      <c r="I335" s="16">
        <v>2</v>
      </c>
      <c r="J335" s="24"/>
      <c r="K335" s="173">
        <v>1</v>
      </c>
      <c r="L335" s="23">
        <v>1</v>
      </c>
      <c r="M335" s="5">
        <v>0</v>
      </c>
      <c r="N335" s="6">
        <v>1</v>
      </c>
      <c r="O335" s="5">
        <v>0</v>
      </c>
      <c r="P335" s="5">
        <v>0</v>
      </c>
      <c r="Q335" s="5">
        <v>0</v>
      </c>
      <c r="R335" s="19">
        <f t="shared" si="10"/>
        <v>1</v>
      </c>
      <c r="S335" s="23"/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19">
        <f t="shared" si="11"/>
        <v>0</v>
      </c>
    </row>
    <row r="336" spans="1:27" ht="15.95" customHeight="1" x14ac:dyDescent="0.15">
      <c r="A336" s="1">
        <v>325</v>
      </c>
      <c r="B336" s="30">
        <v>1</v>
      </c>
      <c r="C336" s="21">
        <v>2</v>
      </c>
      <c r="D336" s="22">
        <v>1</v>
      </c>
      <c r="E336" s="22">
        <v>27</v>
      </c>
      <c r="F336" s="16" t="s">
        <v>236</v>
      </c>
      <c r="G336" s="23">
        <v>16</v>
      </c>
      <c r="H336" s="23">
        <v>2</v>
      </c>
      <c r="I336" s="16">
        <v>2</v>
      </c>
      <c r="J336" s="24"/>
      <c r="K336" s="173">
        <v>2</v>
      </c>
      <c r="L336" s="23"/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19">
        <f t="shared" si="10"/>
        <v>0</v>
      </c>
      <c r="S336" s="23">
        <v>1</v>
      </c>
      <c r="T336" s="5">
        <v>0</v>
      </c>
      <c r="U336" s="6">
        <v>1</v>
      </c>
      <c r="V336" s="5">
        <v>0</v>
      </c>
      <c r="W336" s="5">
        <v>0</v>
      </c>
      <c r="X336" s="7">
        <v>1</v>
      </c>
      <c r="Y336" s="5">
        <v>0</v>
      </c>
      <c r="Z336" s="5">
        <v>0</v>
      </c>
      <c r="AA336" s="19">
        <f t="shared" si="11"/>
        <v>2</v>
      </c>
    </row>
    <row r="337" spans="1:27" ht="15.95" customHeight="1" x14ac:dyDescent="0.15">
      <c r="A337" s="1">
        <v>326</v>
      </c>
      <c r="B337" s="30">
        <v>1</v>
      </c>
      <c r="C337" s="21">
        <v>2</v>
      </c>
      <c r="D337" s="22">
        <v>1</v>
      </c>
      <c r="E337" s="22">
        <v>27</v>
      </c>
      <c r="F337" s="16" t="s">
        <v>236</v>
      </c>
      <c r="G337" s="23">
        <v>16</v>
      </c>
      <c r="H337" s="23">
        <v>2</v>
      </c>
      <c r="I337" s="16">
        <v>2</v>
      </c>
      <c r="J337" s="24"/>
      <c r="K337" s="173">
        <v>1</v>
      </c>
      <c r="L337" s="23">
        <v>1</v>
      </c>
      <c r="M337" s="5">
        <v>0</v>
      </c>
      <c r="N337" s="6">
        <v>1</v>
      </c>
      <c r="O337" s="5">
        <v>0</v>
      </c>
      <c r="P337" s="5">
        <v>0</v>
      </c>
      <c r="Q337" s="5">
        <v>0</v>
      </c>
      <c r="R337" s="19">
        <f t="shared" si="10"/>
        <v>1</v>
      </c>
      <c r="S337" s="23"/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19">
        <f t="shared" si="11"/>
        <v>0</v>
      </c>
    </row>
    <row r="338" spans="1:27" ht="15.95" customHeight="1" x14ac:dyDescent="0.15">
      <c r="A338" s="1">
        <v>327</v>
      </c>
      <c r="B338" s="30">
        <v>1</v>
      </c>
      <c r="C338" s="21">
        <v>2</v>
      </c>
      <c r="D338" s="22">
        <v>1</v>
      </c>
      <c r="E338" s="22">
        <v>27</v>
      </c>
      <c r="F338" s="16" t="s">
        <v>236</v>
      </c>
      <c r="G338" s="23">
        <v>16</v>
      </c>
      <c r="H338" s="23">
        <v>3</v>
      </c>
      <c r="I338" s="16">
        <v>2</v>
      </c>
      <c r="J338" s="24"/>
      <c r="K338" s="173">
        <v>1</v>
      </c>
      <c r="L338" s="23">
        <v>1</v>
      </c>
      <c r="M338" s="5">
        <v>0</v>
      </c>
      <c r="N338" s="5">
        <v>0</v>
      </c>
      <c r="O338" s="7">
        <v>1</v>
      </c>
      <c r="P338" s="5">
        <v>0</v>
      </c>
      <c r="Q338" s="5">
        <v>0</v>
      </c>
      <c r="R338" s="19">
        <f t="shared" si="10"/>
        <v>1</v>
      </c>
      <c r="S338" s="23"/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19">
        <f t="shared" si="11"/>
        <v>0</v>
      </c>
    </row>
    <row r="339" spans="1:27" ht="15.95" customHeight="1" x14ac:dyDescent="0.15">
      <c r="A339" s="1">
        <v>328</v>
      </c>
      <c r="B339" s="30">
        <v>1</v>
      </c>
      <c r="C339" s="21">
        <v>2</v>
      </c>
      <c r="D339" s="22">
        <v>1</v>
      </c>
      <c r="E339" s="22">
        <v>27</v>
      </c>
      <c r="F339" s="16" t="s">
        <v>236</v>
      </c>
      <c r="G339" s="23">
        <v>16</v>
      </c>
      <c r="H339" s="23">
        <v>1</v>
      </c>
      <c r="I339" s="16">
        <v>2</v>
      </c>
      <c r="J339" s="24"/>
      <c r="K339" s="173">
        <v>1</v>
      </c>
      <c r="L339" s="23">
        <v>1</v>
      </c>
      <c r="M339" s="5">
        <v>0</v>
      </c>
      <c r="N339" s="6">
        <v>1</v>
      </c>
      <c r="O339" s="5">
        <v>0</v>
      </c>
      <c r="P339" s="5">
        <v>0</v>
      </c>
      <c r="Q339" s="5">
        <v>0</v>
      </c>
      <c r="R339" s="19">
        <f t="shared" si="10"/>
        <v>1</v>
      </c>
      <c r="S339" s="23"/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19">
        <f t="shared" si="11"/>
        <v>0</v>
      </c>
    </row>
    <row r="340" spans="1:27" ht="15.95" customHeight="1" x14ac:dyDescent="0.15">
      <c r="A340" s="1">
        <v>329</v>
      </c>
      <c r="B340" s="30">
        <v>1</v>
      </c>
      <c r="C340" s="21">
        <v>2</v>
      </c>
      <c r="D340" s="22">
        <v>1</v>
      </c>
      <c r="E340" s="22">
        <v>27</v>
      </c>
      <c r="F340" s="16" t="s">
        <v>236</v>
      </c>
      <c r="G340" s="23">
        <v>16</v>
      </c>
      <c r="H340" s="23">
        <v>4</v>
      </c>
      <c r="I340" s="16">
        <v>2</v>
      </c>
      <c r="J340" s="24"/>
      <c r="K340" s="173">
        <v>1</v>
      </c>
      <c r="L340" s="23">
        <v>1</v>
      </c>
      <c r="M340" s="5">
        <v>0</v>
      </c>
      <c r="N340" s="6">
        <v>1</v>
      </c>
      <c r="O340" s="7">
        <v>2</v>
      </c>
      <c r="P340" s="5">
        <v>0</v>
      </c>
      <c r="Q340" s="5">
        <v>0</v>
      </c>
      <c r="R340" s="19">
        <f t="shared" si="10"/>
        <v>3</v>
      </c>
      <c r="S340" s="23"/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19">
        <f t="shared" si="11"/>
        <v>0</v>
      </c>
    </row>
    <row r="341" spans="1:27" ht="15.95" customHeight="1" x14ac:dyDescent="0.15">
      <c r="A341" s="1">
        <v>330</v>
      </c>
      <c r="B341" s="30">
        <v>1</v>
      </c>
      <c r="C341" s="21">
        <v>2</v>
      </c>
      <c r="D341" s="22">
        <v>1</v>
      </c>
      <c r="E341" s="22">
        <v>27</v>
      </c>
      <c r="F341" s="16" t="s">
        <v>236</v>
      </c>
      <c r="G341" s="23">
        <v>16</v>
      </c>
      <c r="H341" s="23">
        <v>1</v>
      </c>
      <c r="I341" s="16">
        <v>1</v>
      </c>
      <c r="J341" s="24">
        <v>5</v>
      </c>
      <c r="K341" s="173">
        <v>2</v>
      </c>
      <c r="L341" s="23"/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19">
        <f t="shared" si="10"/>
        <v>0</v>
      </c>
      <c r="S341" s="23">
        <v>1</v>
      </c>
      <c r="T341" s="5">
        <v>0</v>
      </c>
      <c r="U341" s="6">
        <v>1</v>
      </c>
      <c r="V341" s="5">
        <v>0</v>
      </c>
      <c r="W341" s="5">
        <v>0</v>
      </c>
      <c r="X341" s="7">
        <v>1</v>
      </c>
      <c r="Y341" s="5">
        <v>0</v>
      </c>
      <c r="Z341" s="5">
        <v>0</v>
      </c>
      <c r="AA341" s="19">
        <f t="shared" si="11"/>
        <v>2</v>
      </c>
    </row>
    <row r="342" spans="1:27" ht="15.95" customHeight="1" x14ac:dyDescent="0.15">
      <c r="A342" s="1">
        <v>331</v>
      </c>
      <c r="B342" s="30">
        <v>1</v>
      </c>
      <c r="C342" s="21">
        <v>2</v>
      </c>
      <c r="D342" s="22">
        <v>1</v>
      </c>
      <c r="E342" s="22">
        <v>27</v>
      </c>
      <c r="F342" s="16" t="s">
        <v>236</v>
      </c>
      <c r="G342" s="23">
        <v>16</v>
      </c>
      <c r="H342" s="23">
        <v>6</v>
      </c>
      <c r="I342" s="16">
        <v>2</v>
      </c>
      <c r="J342" s="24"/>
      <c r="K342" s="173">
        <v>1</v>
      </c>
      <c r="L342" s="23">
        <v>1</v>
      </c>
      <c r="M342" s="5">
        <v>0</v>
      </c>
      <c r="N342" s="6">
        <v>1</v>
      </c>
      <c r="O342" s="5">
        <v>0</v>
      </c>
      <c r="P342" s="5">
        <v>0</v>
      </c>
      <c r="Q342" s="5">
        <v>0</v>
      </c>
      <c r="R342" s="19">
        <f t="shared" si="10"/>
        <v>1</v>
      </c>
      <c r="S342" s="23"/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19">
        <f t="shared" si="11"/>
        <v>0</v>
      </c>
    </row>
    <row r="343" spans="1:27" ht="15.95" customHeight="1" x14ac:dyDescent="0.15">
      <c r="A343" s="1">
        <v>332</v>
      </c>
      <c r="B343" s="30">
        <v>1</v>
      </c>
      <c r="C343" s="21">
        <v>2</v>
      </c>
      <c r="D343" s="22">
        <v>1</v>
      </c>
      <c r="E343" s="22">
        <v>27</v>
      </c>
      <c r="F343" s="16" t="s">
        <v>236</v>
      </c>
      <c r="G343" s="23">
        <v>16</v>
      </c>
      <c r="H343" s="23">
        <v>2</v>
      </c>
      <c r="I343" s="16">
        <v>2</v>
      </c>
      <c r="J343" s="24"/>
      <c r="K343" s="173">
        <v>3</v>
      </c>
      <c r="L343" s="23">
        <v>2</v>
      </c>
      <c r="M343" s="5">
        <v>0</v>
      </c>
      <c r="N343" s="5">
        <v>0</v>
      </c>
      <c r="O343" s="7">
        <v>1</v>
      </c>
      <c r="P343" s="5">
        <v>0</v>
      </c>
      <c r="Q343" s="5">
        <v>0</v>
      </c>
      <c r="R343" s="19">
        <f t="shared" si="10"/>
        <v>1</v>
      </c>
      <c r="S343" s="23">
        <v>2</v>
      </c>
      <c r="T343" s="5">
        <v>0</v>
      </c>
      <c r="U343" s="5">
        <v>0</v>
      </c>
      <c r="V343" s="7">
        <v>1</v>
      </c>
      <c r="W343" s="5">
        <v>0</v>
      </c>
      <c r="X343" s="5">
        <v>0</v>
      </c>
      <c r="Y343" s="5">
        <v>0</v>
      </c>
      <c r="Z343" s="5">
        <v>0</v>
      </c>
      <c r="AA343" s="19">
        <f t="shared" si="11"/>
        <v>1</v>
      </c>
    </row>
    <row r="344" spans="1:27" ht="15.95" customHeight="1" x14ac:dyDescent="0.15">
      <c r="A344" s="1">
        <v>333</v>
      </c>
      <c r="B344" s="30">
        <v>1</v>
      </c>
      <c r="C344" s="21">
        <v>2</v>
      </c>
      <c r="D344" s="22">
        <v>1</v>
      </c>
      <c r="E344" s="22">
        <v>27</v>
      </c>
      <c r="F344" s="16" t="s">
        <v>236</v>
      </c>
      <c r="G344" s="23">
        <v>16</v>
      </c>
      <c r="H344" s="23">
        <v>1</v>
      </c>
      <c r="I344" s="16">
        <v>2</v>
      </c>
      <c r="J344" s="24"/>
      <c r="K344" s="173">
        <v>3</v>
      </c>
      <c r="L344" s="23">
        <v>1</v>
      </c>
      <c r="M344" s="5">
        <v>0</v>
      </c>
      <c r="N344" s="6">
        <v>1</v>
      </c>
      <c r="O344" s="5">
        <v>0</v>
      </c>
      <c r="P344" s="5">
        <v>0</v>
      </c>
      <c r="Q344" s="5">
        <v>0</v>
      </c>
      <c r="R344" s="19">
        <f t="shared" si="10"/>
        <v>1</v>
      </c>
      <c r="S344" s="23">
        <v>1</v>
      </c>
      <c r="T344" s="5">
        <v>0</v>
      </c>
      <c r="U344" s="6">
        <v>1</v>
      </c>
      <c r="V344" s="5">
        <v>0</v>
      </c>
      <c r="W344" s="5">
        <v>0</v>
      </c>
      <c r="X344" s="7">
        <v>1</v>
      </c>
      <c r="Y344" s="5">
        <v>0</v>
      </c>
      <c r="Z344" s="5">
        <v>0</v>
      </c>
      <c r="AA344" s="19">
        <f t="shared" si="11"/>
        <v>2</v>
      </c>
    </row>
    <row r="345" spans="1:27" ht="15.95" customHeight="1" x14ac:dyDescent="0.15">
      <c r="A345" s="1">
        <v>334</v>
      </c>
      <c r="B345" s="30">
        <v>1</v>
      </c>
      <c r="C345" s="21">
        <v>2</v>
      </c>
      <c r="D345" s="22">
        <v>1</v>
      </c>
      <c r="E345" s="22">
        <v>27</v>
      </c>
      <c r="F345" s="16" t="s">
        <v>236</v>
      </c>
      <c r="G345" s="23">
        <v>16</v>
      </c>
      <c r="H345" s="23">
        <v>3</v>
      </c>
      <c r="I345" s="16">
        <v>2</v>
      </c>
      <c r="J345" s="24"/>
      <c r="K345" s="173">
        <v>1</v>
      </c>
      <c r="L345" s="23">
        <v>1</v>
      </c>
      <c r="M345" s="5">
        <v>0</v>
      </c>
      <c r="N345" s="5">
        <v>0</v>
      </c>
      <c r="O345" s="5">
        <v>0</v>
      </c>
      <c r="P345" s="8">
        <v>1</v>
      </c>
      <c r="Q345" s="5">
        <v>0</v>
      </c>
      <c r="R345" s="19">
        <f t="shared" si="10"/>
        <v>1</v>
      </c>
      <c r="S345" s="23"/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19">
        <f t="shared" si="11"/>
        <v>0</v>
      </c>
    </row>
    <row r="346" spans="1:27" ht="15.95" customHeight="1" x14ac:dyDescent="0.15">
      <c r="A346" s="1">
        <v>335</v>
      </c>
      <c r="B346" s="30">
        <v>1</v>
      </c>
      <c r="C346" s="21">
        <v>2</v>
      </c>
      <c r="D346" s="22">
        <v>1</v>
      </c>
      <c r="E346" s="22">
        <v>27</v>
      </c>
      <c r="F346" s="16" t="s">
        <v>236</v>
      </c>
      <c r="G346" s="23">
        <v>16</v>
      </c>
      <c r="H346" s="23">
        <v>8</v>
      </c>
      <c r="I346" s="16">
        <v>2</v>
      </c>
      <c r="J346" s="24"/>
      <c r="K346" s="173">
        <v>1</v>
      </c>
      <c r="L346" s="23">
        <v>1</v>
      </c>
      <c r="M346" s="5">
        <v>0</v>
      </c>
      <c r="N346" s="6">
        <v>1</v>
      </c>
      <c r="O346" s="5">
        <v>0</v>
      </c>
      <c r="P346" s="5">
        <v>0</v>
      </c>
      <c r="Q346" s="5">
        <v>0</v>
      </c>
      <c r="R346" s="19">
        <f t="shared" si="10"/>
        <v>1</v>
      </c>
      <c r="S346" s="23"/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19">
        <f t="shared" si="11"/>
        <v>0</v>
      </c>
    </row>
    <row r="347" spans="1:27" ht="15.95" customHeight="1" x14ac:dyDescent="0.15">
      <c r="A347" s="1">
        <v>336</v>
      </c>
      <c r="B347" s="30">
        <v>1</v>
      </c>
      <c r="C347" s="21">
        <v>2</v>
      </c>
      <c r="D347" s="22">
        <v>1</v>
      </c>
      <c r="E347" s="22">
        <v>27</v>
      </c>
      <c r="F347" s="16" t="s">
        <v>236</v>
      </c>
      <c r="G347" s="23">
        <v>16</v>
      </c>
      <c r="H347" s="23">
        <v>3</v>
      </c>
      <c r="I347" s="16">
        <v>2</v>
      </c>
      <c r="J347" s="24"/>
      <c r="K347" s="173">
        <v>1</v>
      </c>
      <c r="L347" s="23">
        <v>1</v>
      </c>
      <c r="M347" s="5">
        <v>0</v>
      </c>
      <c r="N347" s="6">
        <v>1</v>
      </c>
      <c r="O347" s="5">
        <v>0</v>
      </c>
      <c r="P347" s="5">
        <v>0</v>
      </c>
      <c r="Q347" s="5">
        <v>0</v>
      </c>
      <c r="R347" s="19">
        <f t="shared" si="10"/>
        <v>1</v>
      </c>
      <c r="S347" s="23"/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19">
        <f t="shared" si="11"/>
        <v>0</v>
      </c>
    </row>
    <row r="348" spans="1:27" ht="15.95" customHeight="1" x14ac:dyDescent="0.15">
      <c r="A348" s="1">
        <v>337</v>
      </c>
      <c r="B348" s="30">
        <v>1</v>
      </c>
      <c r="C348" s="21">
        <v>2</v>
      </c>
      <c r="D348" s="22">
        <v>1</v>
      </c>
      <c r="E348" s="22">
        <v>27</v>
      </c>
      <c r="F348" s="16" t="s">
        <v>236</v>
      </c>
      <c r="G348" s="23">
        <v>16</v>
      </c>
      <c r="H348" s="23">
        <v>2</v>
      </c>
      <c r="I348" s="16">
        <v>2</v>
      </c>
      <c r="J348" s="24"/>
      <c r="K348" s="173">
        <v>1</v>
      </c>
      <c r="L348" s="23">
        <v>1</v>
      </c>
      <c r="M348" s="5">
        <v>0</v>
      </c>
      <c r="N348" s="6">
        <v>1</v>
      </c>
      <c r="O348" s="5">
        <v>0</v>
      </c>
      <c r="P348" s="5">
        <v>0</v>
      </c>
      <c r="Q348" s="5">
        <v>0</v>
      </c>
      <c r="R348" s="19">
        <f t="shared" si="10"/>
        <v>1</v>
      </c>
      <c r="S348" s="23"/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19">
        <f t="shared" si="11"/>
        <v>0</v>
      </c>
    </row>
    <row r="349" spans="1:27" ht="15.95" customHeight="1" x14ac:dyDescent="0.15">
      <c r="A349" s="1">
        <v>338</v>
      </c>
      <c r="B349" s="30">
        <v>1</v>
      </c>
      <c r="C349" s="21">
        <v>2</v>
      </c>
      <c r="D349" s="22">
        <v>1</v>
      </c>
      <c r="E349" s="22">
        <v>27</v>
      </c>
      <c r="F349" s="16" t="s">
        <v>236</v>
      </c>
      <c r="G349" s="23">
        <v>16</v>
      </c>
      <c r="H349" s="23">
        <v>7</v>
      </c>
      <c r="I349" s="16">
        <v>2</v>
      </c>
      <c r="J349" s="24"/>
      <c r="K349" s="173">
        <v>1</v>
      </c>
      <c r="L349" s="23">
        <v>1</v>
      </c>
      <c r="M349" s="5">
        <v>0</v>
      </c>
      <c r="N349" s="5">
        <v>0</v>
      </c>
      <c r="O349" s="5">
        <v>0</v>
      </c>
      <c r="P349" s="8">
        <v>1</v>
      </c>
      <c r="Q349" s="5">
        <v>0</v>
      </c>
      <c r="R349" s="19">
        <f t="shared" si="10"/>
        <v>1</v>
      </c>
      <c r="S349" s="23"/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19">
        <f t="shared" si="11"/>
        <v>0</v>
      </c>
    </row>
    <row r="350" spans="1:27" ht="15.95" customHeight="1" x14ac:dyDescent="0.15">
      <c r="A350" s="1">
        <v>339</v>
      </c>
      <c r="B350" s="30">
        <v>1</v>
      </c>
      <c r="C350" s="21">
        <v>2</v>
      </c>
      <c r="D350" s="22">
        <v>1</v>
      </c>
      <c r="E350" s="22">
        <v>27</v>
      </c>
      <c r="F350" s="16" t="s">
        <v>236</v>
      </c>
      <c r="G350" s="23">
        <v>16</v>
      </c>
      <c r="H350" s="23">
        <v>2</v>
      </c>
      <c r="I350" s="16">
        <v>2</v>
      </c>
      <c r="J350" s="24"/>
      <c r="K350" s="173">
        <v>1</v>
      </c>
      <c r="L350" s="23">
        <v>1</v>
      </c>
      <c r="M350" s="5">
        <v>0</v>
      </c>
      <c r="N350" s="6">
        <v>1</v>
      </c>
      <c r="O350" s="5">
        <v>0</v>
      </c>
      <c r="P350" s="5">
        <v>0</v>
      </c>
      <c r="Q350" s="5">
        <v>0</v>
      </c>
      <c r="R350" s="19">
        <f t="shared" si="10"/>
        <v>1</v>
      </c>
      <c r="S350" s="23"/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19">
        <f t="shared" si="11"/>
        <v>0</v>
      </c>
    </row>
    <row r="351" spans="1:27" ht="15.95" customHeight="1" x14ac:dyDescent="0.15">
      <c r="A351" s="1">
        <v>340</v>
      </c>
      <c r="B351" s="30">
        <v>1</v>
      </c>
      <c r="C351" s="21">
        <v>2</v>
      </c>
      <c r="D351" s="22">
        <v>1</v>
      </c>
      <c r="E351" s="22">
        <v>27</v>
      </c>
      <c r="F351" s="16" t="s">
        <v>236</v>
      </c>
      <c r="G351" s="23">
        <v>16</v>
      </c>
      <c r="H351" s="23">
        <v>2</v>
      </c>
      <c r="I351" s="16">
        <v>2</v>
      </c>
      <c r="J351" s="24"/>
      <c r="K351" s="173">
        <v>3</v>
      </c>
      <c r="L351" s="23">
        <v>1</v>
      </c>
      <c r="M351" s="5">
        <v>0</v>
      </c>
      <c r="N351" s="6">
        <v>1</v>
      </c>
      <c r="O351" s="5">
        <v>0</v>
      </c>
      <c r="P351" s="5">
        <v>0</v>
      </c>
      <c r="Q351" s="5">
        <v>0</v>
      </c>
      <c r="R351" s="19">
        <f t="shared" si="10"/>
        <v>1</v>
      </c>
      <c r="S351" s="23">
        <v>1</v>
      </c>
      <c r="T351" s="5">
        <v>0</v>
      </c>
      <c r="U351" s="6">
        <v>1</v>
      </c>
      <c r="V351" s="5">
        <v>0</v>
      </c>
      <c r="W351" s="5">
        <v>0</v>
      </c>
      <c r="X351" s="7">
        <v>1</v>
      </c>
      <c r="Y351" s="5">
        <v>0</v>
      </c>
      <c r="Z351" s="5">
        <v>0</v>
      </c>
      <c r="AA351" s="19">
        <f t="shared" si="11"/>
        <v>2</v>
      </c>
    </row>
    <row r="352" spans="1:27" ht="15.95" customHeight="1" x14ac:dyDescent="0.15">
      <c r="A352" s="1">
        <v>341</v>
      </c>
      <c r="B352" s="30">
        <v>1</v>
      </c>
      <c r="C352" s="21">
        <v>2</v>
      </c>
      <c r="D352" s="22">
        <v>1</v>
      </c>
      <c r="E352" s="22">
        <v>27</v>
      </c>
      <c r="F352" s="16" t="s">
        <v>236</v>
      </c>
      <c r="G352" s="23">
        <v>16</v>
      </c>
      <c r="H352" s="23">
        <v>2</v>
      </c>
      <c r="I352" s="16">
        <v>2</v>
      </c>
      <c r="J352" s="24"/>
      <c r="K352" s="173">
        <v>2</v>
      </c>
      <c r="L352" s="23"/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19">
        <f t="shared" si="10"/>
        <v>0</v>
      </c>
      <c r="S352" s="23">
        <v>1</v>
      </c>
      <c r="T352" s="5">
        <v>0</v>
      </c>
      <c r="U352" s="6">
        <v>1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19">
        <f t="shared" si="11"/>
        <v>1</v>
      </c>
    </row>
    <row r="353" spans="1:27" ht="15.95" customHeight="1" x14ac:dyDescent="0.15">
      <c r="A353" s="1">
        <v>342</v>
      </c>
      <c r="B353" s="30">
        <v>1</v>
      </c>
      <c r="C353" s="21">
        <v>2</v>
      </c>
      <c r="D353" s="22">
        <v>1</v>
      </c>
      <c r="E353" s="22">
        <v>27</v>
      </c>
      <c r="F353" s="16" t="s">
        <v>236</v>
      </c>
      <c r="G353" s="23">
        <v>16</v>
      </c>
      <c r="H353" s="23">
        <v>2</v>
      </c>
      <c r="I353" s="16">
        <v>2</v>
      </c>
      <c r="J353" s="24"/>
      <c r="K353" s="173">
        <v>2</v>
      </c>
      <c r="L353" s="23"/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19">
        <f t="shared" si="10"/>
        <v>0</v>
      </c>
      <c r="S353" s="23">
        <v>1</v>
      </c>
      <c r="T353" s="5">
        <v>0</v>
      </c>
      <c r="U353" s="5">
        <v>0</v>
      </c>
      <c r="V353" s="7">
        <v>1</v>
      </c>
      <c r="W353" s="5">
        <v>0</v>
      </c>
      <c r="X353" s="5">
        <v>0</v>
      </c>
      <c r="Y353" s="5">
        <v>0</v>
      </c>
      <c r="Z353" s="5">
        <v>0</v>
      </c>
      <c r="AA353" s="19">
        <f t="shared" si="11"/>
        <v>1</v>
      </c>
    </row>
    <row r="354" spans="1:27" ht="15.95" customHeight="1" x14ac:dyDescent="0.15">
      <c r="A354" s="1">
        <v>343</v>
      </c>
      <c r="B354" s="30">
        <v>1</v>
      </c>
      <c r="C354" s="21">
        <v>2</v>
      </c>
      <c r="D354" s="22">
        <v>1</v>
      </c>
      <c r="E354" s="22">
        <v>27</v>
      </c>
      <c r="F354" s="16" t="s">
        <v>236</v>
      </c>
      <c r="G354" s="23">
        <v>16</v>
      </c>
      <c r="H354" s="23">
        <v>2</v>
      </c>
      <c r="I354" s="16">
        <v>2</v>
      </c>
      <c r="J354" s="24"/>
      <c r="K354" s="173">
        <v>1</v>
      </c>
      <c r="L354" s="23">
        <v>1</v>
      </c>
      <c r="M354" s="5">
        <v>0</v>
      </c>
      <c r="N354" s="5">
        <v>0</v>
      </c>
      <c r="O354" s="7">
        <v>1</v>
      </c>
      <c r="P354" s="5">
        <v>0</v>
      </c>
      <c r="Q354" s="5">
        <v>0</v>
      </c>
      <c r="R354" s="19">
        <f t="shared" si="10"/>
        <v>1</v>
      </c>
      <c r="S354" s="23"/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19">
        <f t="shared" si="11"/>
        <v>0</v>
      </c>
    </row>
    <row r="355" spans="1:27" ht="15.95" customHeight="1" x14ac:dyDescent="0.15">
      <c r="A355" s="1">
        <v>344</v>
      </c>
      <c r="B355" s="30">
        <v>1</v>
      </c>
      <c r="C355" s="21">
        <v>2</v>
      </c>
      <c r="D355" s="22">
        <v>1</v>
      </c>
      <c r="E355" s="22">
        <v>27</v>
      </c>
      <c r="F355" s="16" t="s">
        <v>236</v>
      </c>
      <c r="G355" s="23">
        <v>16</v>
      </c>
      <c r="H355" s="23">
        <v>7</v>
      </c>
      <c r="I355" s="16">
        <v>2</v>
      </c>
      <c r="J355" s="24"/>
      <c r="K355" s="173">
        <v>1</v>
      </c>
      <c r="L355" s="23">
        <v>1</v>
      </c>
      <c r="M355" s="5">
        <v>0</v>
      </c>
      <c r="N355" s="6">
        <v>1</v>
      </c>
      <c r="O355" s="5">
        <v>0</v>
      </c>
      <c r="P355" s="5">
        <v>0</v>
      </c>
      <c r="Q355" s="5">
        <v>0</v>
      </c>
      <c r="R355" s="19">
        <f t="shared" si="10"/>
        <v>1</v>
      </c>
      <c r="S355" s="23"/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19">
        <f t="shared" si="11"/>
        <v>0</v>
      </c>
    </row>
    <row r="356" spans="1:27" ht="15.95" customHeight="1" x14ac:dyDescent="0.15">
      <c r="A356" s="1">
        <v>345</v>
      </c>
      <c r="B356" s="30">
        <v>1</v>
      </c>
      <c r="C356" s="21">
        <v>2</v>
      </c>
      <c r="D356" s="22">
        <v>1</v>
      </c>
      <c r="E356" s="22">
        <v>27</v>
      </c>
      <c r="F356" s="16" t="s">
        <v>236</v>
      </c>
      <c r="G356" s="23">
        <v>16</v>
      </c>
      <c r="H356" s="23">
        <v>3</v>
      </c>
      <c r="I356" s="16">
        <v>2</v>
      </c>
      <c r="J356" s="24"/>
      <c r="K356" s="173">
        <v>1</v>
      </c>
      <c r="L356" s="23">
        <v>1</v>
      </c>
      <c r="M356" s="5">
        <v>0</v>
      </c>
      <c r="N356" s="6">
        <v>1</v>
      </c>
      <c r="O356" s="5">
        <v>0</v>
      </c>
      <c r="P356" s="5">
        <v>0</v>
      </c>
      <c r="Q356" s="5">
        <v>0</v>
      </c>
      <c r="R356" s="19">
        <f t="shared" si="10"/>
        <v>1</v>
      </c>
      <c r="S356" s="23"/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19">
        <f t="shared" si="11"/>
        <v>0</v>
      </c>
    </row>
    <row r="357" spans="1:27" ht="15.95" customHeight="1" x14ac:dyDescent="0.15">
      <c r="A357" s="1">
        <v>346</v>
      </c>
      <c r="B357" s="30">
        <v>1</v>
      </c>
      <c r="C357" s="21">
        <v>2</v>
      </c>
      <c r="D357" s="22">
        <v>1</v>
      </c>
      <c r="E357" s="22">
        <v>27</v>
      </c>
      <c r="F357" s="16" t="s">
        <v>236</v>
      </c>
      <c r="G357" s="23">
        <v>16</v>
      </c>
      <c r="H357" s="23">
        <v>8</v>
      </c>
      <c r="I357" s="16">
        <v>2</v>
      </c>
      <c r="J357" s="24"/>
      <c r="K357" s="173">
        <v>1</v>
      </c>
      <c r="L357" s="23">
        <v>1</v>
      </c>
      <c r="M357" s="5">
        <v>2</v>
      </c>
      <c r="N357" s="5">
        <v>0</v>
      </c>
      <c r="O357" s="5">
        <v>0</v>
      </c>
      <c r="P357" s="5">
        <v>0</v>
      </c>
      <c r="Q357" s="5">
        <v>0</v>
      </c>
      <c r="R357" s="19">
        <f t="shared" si="10"/>
        <v>2</v>
      </c>
      <c r="S357" s="23"/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19">
        <f t="shared" si="11"/>
        <v>0</v>
      </c>
    </row>
    <row r="358" spans="1:27" ht="15.95" customHeight="1" x14ac:dyDescent="0.15">
      <c r="A358" s="1">
        <v>347</v>
      </c>
      <c r="B358" s="30">
        <v>1</v>
      </c>
      <c r="C358" s="21">
        <v>2</v>
      </c>
      <c r="D358" s="22">
        <v>1</v>
      </c>
      <c r="E358" s="22">
        <v>27</v>
      </c>
      <c r="F358" s="16" t="s">
        <v>236</v>
      </c>
      <c r="G358" s="23">
        <v>16</v>
      </c>
      <c r="H358" s="23">
        <v>1</v>
      </c>
      <c r="I358" s="16">
        <v>2</v>
      </c>
      <c r="J358" s="24"/>
      <c r="K358" s="173">
        <v>1</v>
      </c>
      <c r="L358" s="23">
        <v>1</v>
      </c>
      <c r="M358" s="5">
        <v>0</v>
      </c>
      <c r="N358" s="6">
        <v>1</v>
      </c>
      <c r="O358" s="5">
        <v>0</v>
      </c>
      <c r="P358" s="5">
        <v>0</v>
      </c>
      <c r="Q358" s="5">
        <v>0</v>
      </c>
      <c r="R358" s="19">
        <f t="shared" si="10"/>
        <v>1</v>
      </c>
      <c r="S358" s="23"/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19">
        <f t="shared" si="11"/>
        <v>0</v>
      </c>
    </row>
    <row r="359" spans="1:27" ht="15.95" customHeight="1" x14ac:dyDescent="0.15">
      <c r="A359" s="1">
        <v>348</v>
      </c>
      <c r="B359" s="30">
        <v>1</v>
      </c>
      <c r="C359" s="21">
        <v>2</v>
      </c>
      <c r="D359" s="22">
        <v>1</v>
      </c>
      <c r="E359" s="22">
        <v>27</v>
      </c>
      <c r="F359" s="16" t="s">
        <v>236</v>
      </c>
      <c r="G359" s="23">
        <v>16</v>
      </c>
      <c r="H359" s="23">
        <v>3</v>
      </c>
      <c r="I359" s="16">
        <v>2</v>
      </c>
      <c r="J359" s="24"/>
      <c r="K359" s="173">
        <v>3</v>
      </c>
      <c r="L359" s="23">
        <v>1</v>
      </c>
      <c r="M359" s="5">
        <v>1</v>
      </c>
      <c r="N359" s="5">
        <v>0</v>
      </c>
      <c r="O359" s="5">
        <v>0</v>
      </c>
      <c r="P359" s="5">
        <v>0</v>
      </c>
      <c r="Q359" s="5">
        <v>0</v>
      </c>
      <c r="R359" s="19">
        <f t="shared" si="10"/>
        <v>1</v>
      </c>
      <c r="S359" s="23">
        <v>1</v>
      </c>
      <c r="T359" s="5">
        <v>1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19">
        <f t="shared" si="11"/>
        <v>1</v>
      </c>
    </row>
    <row r="360" spans="1:27" ht="15.95" customHeight="1" x14ac:dyDescent="0.15">
      <c r="A360" s="1">
        <v>349</v>
      </c>
      <c r="B360" s="30">
        <v>1</v>
      </c>
      <c r="C360" s="21">
        <v>2</v>
      </c>
      <c r="D360" s="22">
        <v>1</v>
      </c>
      <c r="E360" s="22">
        <v>27</v>
      </c>
      <c r="F360" s="16" t="s">
        <v>236</v>
      </c>
      <c r="G360" s="23">
        <v>16</v>
      </c>
      <c r="H360" s="23">
        <v>8</v>
      </c>
      <c r="I360" s="16">
        <v>2</v>
      </c>
      <c r="J360" s="24"/>
      <c r="K360" s="173">
        <v>2</v>
      </c>
      <c r="L360" s="23"/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19">
        <f t="shared" si="10"/>
        <v>0</v>
      </c>
      <c r="S360" s="23">
        <v>1</v>
      </c>
      <c r="T360" s="5">
        <v>0</v>
      </c>
      <c r="U360" s="5">
        <v>0</v>
      </c>
      <c r="V360" s="5">
        <v>0</v>
      </c>
      <c r="W360" s="5">
        <v>0</v>
      </c>
      <c r="X360" s="7">
        <v>1</v>
      </c>
      <c r="Y360" s="5">
        <v>0</v>
      </c>
      <c r="Z360" s="5">
        <v>0</v>
      </c>
      <c r="AA360" s="19">
        <f t="shared" si="11"/>
        <v>1</v>
      </c>
    </row>
    <row r="361" spans="1:27" ht="15.95" customHeight="1" x14ac:dyDescent="0.15">
      <c r="A361" s="1">
        <v>350</v>
      </c>
      <c r="B361" s="30">
        <v>1</v>
      </c>
      <c r="C361" s="21">
        <v>2</v>
      </c>
      <c r="D361" s="22">
        <v>1</v>
      </c>
      <c r="E361" s="22">
        <v>27</v>
      </c>
      <c r="F361" s="16" t="s">
        <v>236</v>
      </c>
      <c r="G361" s="23">
        <v>16</v>
      </c>
      <c r="H361" s="23">
        <v>3</v>
      </c>
      <c r="I361" s="16">
        <v>2</v>
      </c>
      <c r="J361" s="24"/>
      <c r="K361" s="173">
        <v>1</v>
      </c>
      <c r="L361" s="23">
        <v>1</v>
      </c>
      <c r="M361" s="5">
        <v>0</v>
      </c>
      <c r="N361" s="5">
        <v>0</v>
      </c>
      <c r="O361" s="7">
        <v>2</v>
      </c>
      <c r="P361" s="5">
        <v>0</v>
      </c>
      <c r="Q361" s="5">
        <v>0</v>
      </c>
      <c r="R361" s="19">
        <f t="shared" si="10"/>
        <v>2</v>
      </c>
      <c r="S361" s="23"/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19">
        <f t="shared" si="11"/>
        <v>0</v>
      </c>
    </row>
    <row r="362" spans="1:27" ht="15.95" customHeight="1" x14ac:dyDescent="0.15">
      <c r="A362" s="1">
        <v>351</v>
      </c>
      <c r="B362" s="30">
        <v>1</v>
      </c>
      <c r="C362" s="21">
        <v>2</v>
      </c>
      <c r="D362" s="22">
        <v>1</v>
      </c>
      <c r="E362" s="22">
        <v>27</v>
      </c>
      <c r="F362" s="16" t="s">
        <v>236</v>
      </c>
      <c r="G362" s="23">
        <v>16</v>
      </c>
      <c r="H362" s="23">
        <v>5</v>
      </c>
      <c r="I362" s="16">
        <v>2</v>
      </c>
      <c r="J362" s="24"/>
      <c r="K362" s="173">
        <v>1</v>
      </c>
      <c r="L362" s="23">
        <v>1</v>
      </c>
      <c r="M362" s="5">
        <v>0</v>
      </c>
      <c r="N362" s="6">
        <v>1</v>
      </c>
      <c r="O362" s="5">
        <v>0</v>
      </c>
      <c r="P362" s="5">
        <v>0</v>
      </c>
      <c r="Q362" s="5">
        <v>0</v>
      </c>
      <c r="R362" s="19">
        <f t="shared" si="10"/>
        <v>1</v>
      </c>
      <c r="S362" s="23"/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19">
        <f t="shared" si="11"/>
        <v>0</v>
      </c>
    </row>
    <row r="363" spans="1:27" ht="15.95" customHeight="1" x14ac:dyDescent="0.15">
      <c r="A363" s="1">
        <v>352</v>
      </c>
      <c r="B363" s="30">
        <v>1</v>
      </c>
      <c r="C363" s="21">
        <v>2</v>
      </c>
      <c r="D363" s="22">
        <v>1</v>
      </c>
      <c r="E363" s="22">
        <v>27</v>
      </c>
      <c r="F363" s="16" t="s">
        <v>236</v>
      </c>
      <c r="G363" s="23">
        <v>16</v>
      </c>
      <c r="H363" s="23">
        <v>2</v>
      </c>
      <c r="I363" s="16">
        <v>2</v>
      </c>
      <c r="J363" s="24"/>
      <c r="K363" s="173">
        <v>1</v>
      </c>
      <c r="L363" s="23">
        <v>1</v>
      </c>
      <c r="M363" s="5">
        <v>0</v>
      </c>
      <c r="N363" s="6">
        <v>1</v>
      </c>
      <c r="O363" s="5">
        <v>0</v>
      </c>
      <c r="P363" s="5">
        <v>0</v>
      </c>
      <c r="Q363" s="5">
        <v>0</v>
      </c>
      <c r="R363" s="19">
        <f t="shared" si="10"/>
        <v>1</v>
      </c>
      <c r="S363" s="23"/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19">
        <f t="shared" si="11"/>
        <v>0</v>
      </c>
    </row>
    <row r="364" spans="1:27" ht="15.95" customHeight="1" x14ac:dyDescent="0.15">
      <c r="A364" s="1">
        <v>353</v>
      </c>
      <c r="B364" s="30">
        <v>1</v>
      </c>
      <c r="C364" s="21">
        <v>2</v>
      </c>
      <c r="D364" s="22">
        <v>1</v>
      </c>
      <c r="E364" s="22">
        <v>27</v>
      </c>
      <c r="F364" s="16" t="s">
        <v>236</v>
      </c>
      <c r="G364" s="23">
        <v>16</v>
      </c>
      <c r="H364" s="23">
        <v>3</v>
      </c>
      <c r="I364" s="16">
        <v>2</v>
      </c>
      <c r="J364" s="24"/>
      <c r="K364" s="173">
        <v>1</v>
      </c>
      <c r="L364" s="23">
        <v>2</v>
      </c>
      <c r="M364" s="5">
        <v>0</v>
      </c>
      <c r="N364" s="6">
        <v>1</v>
      </c>
      <c r="O364" s="5">
        <v>0</v>
      </c>
      <c r="P364" s="5">
        <v>0</v>
      </c>
      <c r="Q364" s="5">
        <v>0</v>
      </c>
      <c r="R364" s="19">
        <f t="shared" si="10"/>
        <v>1</v>
      </c>
      <c r="S364" s="23"/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19">
        <f t="shared" si="11"/>
        <v>0</v>
      </c>
    </row>
    <row r="365" spans="1:27" ht="15.95" customHeight="1" x14ac:dyDescent="0.15">
      <c r="A365" s="1">
        <v>354</v>
      </c>
      <c r="B365" s="30">
        <v>1</v>
      </c>
      <c r="C365" s="21">
        <v>2</v>
      </c>
      <c r="D365" s="22">
        <v>1</v>
      </c>
      <c r="E365" s="22">
        <v>27</v>
      </c>
      <c r="F365" s="16" t="s">
        <v>236</v>
      </c>
      <c r="G365" s="23">
        <v>16</v>
      </c>
      <c r="H365" s="23">
        <v>4</v>
      </c>
      <c r="I365" s="16">
        <v>2</v>
      </c>
      <c r="J365" s="24"/>
      <c r="K365" s="173">
        <v>1</v>
      </c>
      <c r="L365" s="23">
        <v>1</v>
      </c>
      <c r="M365" s="5">
        <v>2</v>
      </c>
      <c r="N365" s="5">
        <v>0</v>
      </c>
      <c r="O365" s="5">
        <v>0</v>
      </c>
      <c r="P365" s="5">
        <v>0</v>
      </c>
      <c r="Q365" s="5">
        <v>0</v>
      </c>
      <c r="R365" s="19">
        <f t="shared" si="10"/>
        <v>2</v>
      </c>
      <c r="S365" s="23"/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19">
        <f t="shared" si="11"/>
        <v>0</v>
      </c>
    </row>
    <row r="366" spans="1:27" ht="15.95" customHeight="1" x14ac:dyDescent="0.15">
      <c r="A366" s="1">
        <v>355</v>
      </c>
      <c r="B366" s="30">
        <v>1</v>
      </c>
      <c r="C366" s="21">
        <v>2</v>
      </c>
      <c r="D366" s="22">
        <v>1</v>
      </c>
      <c r="E366" s="22">
        <v>27</v>
      </c>
      <c r="F366" s="16" t="s">
        <v>236</v>
      </c>
      <c r="G366" s="23">
        <v>16</v>
      </c>
      <c r="H366" s="23">
        <v>6</v>
      </c>
      <c r="I366" s="16">
        <v>2</v>
      </c>
      <c r="J366" s="24"/>
      <c r="K366" s="173">
        <v>1</v>
      </c>
      <c r="L366" s="23">
        <v>1</v>
      </c>
      <c r="M366" s="5">
        <v>5</v>
      </c>
      <c r="N366" s="6">
        <v>1</v>
      </c>
      <c r="O366" s="5">
        <v>0</v>
      </c>
      <c r="P366" s="5">
        <v>0</v>
      </c>
      <c r="Q366" s="5">
        <v>0</v>
      </c>
      <c r="R366" s="19">
        <f t="shared" si="10"/>
        <v>6</v>
      </c>
      <c r="S366" s="23"/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19">
        <f t="shared" si="11"/>
        <v>0</v>
      </c>
    </row>
    <row r="367" spans="1:27" ht="15.95" customHeight="1" x14ac:dyDescent="0.15">
      <c r="A367" s="1">
        <v>356</v>
      </c>
      <c r="B367" s="30">
        <v>1</v>
      </c>
      <c r="C367" s="21">
        <v>2</v>
      </c>
      <c r="D367" s="22">
        <v>1</v>
      </c>
      <c r="E367" s="22">
        <v>27</v>
      </c>
      <c r="F367" s="16" t="s">
        <v>236</v>
      </c>
      <c r="G367" s="23">
        <v>16</v>
      </c>
      <c r="H367" s="23">
        <v>2</v>
      </c>
      <c r="I367" s="16">
        <v>2</v>
      </c>
      <c r="J367" s="24"/>
      <c r="K367" s="173">
        <v>2</v>
      </c>
      <c r="L367" s="23"/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19">
        <f t="shared" si="10"/>
        <v>0</v>
      </c>
      <c r="S367" s="23">
        <v>1</v>
      </c>
      <c r="T367" s="5">
        <v>0</v>
      </c>
      <c r="U367" s="6">
        <v>1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19">
        <f t="shared" si="11"/>
        <v>1</v>
      </c>
    </row>
    <row r="368" spans="1:27" ht="15.95" customHeight="1" x14ac:dyDescent="0.15">
      <c r="A368" s="1">
        <v>357</v>
      </c>
      <c r="B368" s="30">
        <v>1</v>
      </c>
      <c r="C368" s="21">
        <v>2</v>
      </c>
      <c r="D368" s="22">
        <v>1</v>
      </c>
      <c r="E368" s="22">
        <v>27</v>
      </c>
      <c r="F368" s="16" t="s">
        <v>236</v>
      </c>
      <c r="G368" s="23">
        <v>16</v>
      </c>
      <c r="H368" s="23">
        <v>5</v>
      </c>
      <c r="I368" s="16">
        <v>2</v>
      </c>
      <c r="J368" s="24"/>
      <c r="K368" s="173">
        <v>1</v>
      </c>
      <c r="L368" s="23">
        <v>1</v>
      </c>
      <c r="M368" s="5">
        <v>0</v>
      </c>
      <c r="N368" s="5">
        <v>0</v>
      </c>
      <c r="O368" s="5">
        <v>0</v>
      </c>
      <c r="P368" s="8">
        <v>1</v>
      </c>
      <c r="Q368" s="5">
        <v>0</v>
      </c>
      <c r="R368" s="19">
        <f t="shared" si="10"/>
        <v>1</v>
      </c>
      <c r="S368" s="23"/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19">
        <f t="shared" si="11"/>
        <v>0</v>
      </c>
    </row>
    <row r="369" spans="1:27" ht="15.95" customHeight="1" x14ac:dyDescent="0.15">
      <c r="A369" s="1">
        <v>358</v>
      </c>
      <c r="B369" s="30">
        <v>1</v>
      </c>
      <c r="C369" s="21">
        <v>2</v>
      </c>
      <c r="D369" s="22">
        <v>1</v>
      </c>
      <c r="E369" s="22">
        <v>27</v>
      </c>
      <c r="F369" s="16" t="s">
        <v>236</v>
      </c>
      <c r="G369" s="23">
        <v>16</v>
      </c>
      <c r="H369" s="23">
        <v>7</v>
      </c>
      <c r="I369" s="16">
        <v>2</v>
      </c>
      <c r="J369" s="24"/>
      <c r="K369" s="173">
        <v>1</v>
      </c>
      <c r="L369" s="23">
        <v>1</v>
      </c>
      <c r="M369" s="5">
        <v>0</v>
      </c>
      <c r="N369" s="6">
        <v>1</v>
      </c>
      <c r="O369" s="5">
        <v>0</v>
      </c>
      <c r="P369" s="5">
        <v>0</v>
      </c>
      <c r="Q369" s="5">
        <v>0</v>
      </c>
      <c r="R369" s="19">
        <f t="shared" si="10"/>
        <v>1</v>
      </c>
      <c r="S369" s="23"/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19">
        <f t="shared" si="11"/>
        <v>0</v>
      </c>
    </row>
    <row r="370" spans="1:27" ht="15.95" customHeight="1" x14ac:dyDescent="0.15">
      <c r="A370" s="1">
        <v>359</v>
      </c>
      <c r="B370" s="30">
        <v>1</v>
      </c>
      <c r="C370" s="21">
        <v>2</v>
      </c>
      <c r="D370" s="22">
        <v>1</v>
      </c>
      <c r="E370" s="22">
        <v>27</v>
      </c>
      <c r="F370" s="16" t="s">
        <v>236</v>
      </c>
      <c r="G370" s="23">
        <v>16</v>
      </c>
      <c r="H370" s="23">
        <v>8</v>
      </c>
      <c r="I370" s="16">
        <v>2</v>
      </c>
      <c r="J370" s="24"/>
      <c r="K370" s="173">
        <v>1</v>
      </c>
      <c r="L370" s="23">
        <v>1</v>
      </c>
      <c r="M370" s="5">
        <v>0</v>
      </c>
      <c r="N370" s="6">
        <v>1</v>
      </c>
      <c r="O370" s="5">
        <v>0</v>
      </c>
      <c r="P370" s="5">
        <v>0</v>
      </c>
      <c r="Q370" s="5">
        <v>0</v>
      </c>
      <c r="R370" s="19">
        <f t="shared" si="10"/>
        <v>1</v>
      </c>
      <c r="S370" s="23"/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19">
        <f t="shared" si="11"/>
        <v>0</v>
      </c>
    </row>
    <row r="371" spans="1:27" ht="15.95" customHeight="1" x14ac:dyDescent="0.15">
      <c r="A371" s="1">
        <v>360</v>
      </c>
      <c r="B371" s="30">
        <v>1</v>
      </c>
      <c r="C371" s="21">
        <v>2</v>
      </c>
      <c r="D371" s="22">
        <v>1</v>
      </c>
      <c r="E371" s="22">
        <v>27</v>
      </c>
      <c r="F371" s="16" t="s">
        <v>236</v>
      </c>
      <c r="G371" s="23">
        <v>17</v>
      </c>
      <c r="H371" s="23">
        <v>3</v>
      </c>
      <c r="I371" s="16">
        <v>2</v>
      </c>
      <c r="J371" s="24"/>
      <c r="K371" s="173">
        <v>1</v>
      </c>
      <c r="L371" s="23">
        <v>1</v>
      </c>
      <c r="M371" s="5">
        <v>0</v>
      </c>
      <c r="N371" s="6">
        <v>1</v>
      </c>
      <c r="O371" s="5">
        <v>0</v>
      </c>
      <c r="P371" s="5">
        <v>0</v>
      </c>
      <c r="Q371" s="5">
        <v>0</v>
      </c>
      <c r="R371" s="19">
        <f t="shared" si="10"/>
        <v>1</v>
      </c>
      <c r="S371" s="23"/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19">
        <f t="shared" si="11"/>
        <v>0</v>
      </c>
    </row>
    <row r="372" spans="1:27" ht="15.95" customHeight="1" x14ac:dyDescent="0.15">
      <c r="A372" s="1">
        <v>361</v>
      </c>
      <c r="B372" s="30">
        <v>1</v>
      </c>
      <c r="C372" s="21">
        <v>2</v>
      </c>
      <c r="D372" s="22">
        <v>1</v>
      </c>
      <c r="E372" s="22">
        <v>27</v>
      </c>
      <c r="F372" s="16" t="s">
        <v>236</v>
      </c>
      <c r="G372" s="23">
        <v>17</v>
      </c>
      <c r="H372" s="23">
        <v>2</v>
      </c>
      <c r="I372" s="16">
        <v>2</v>
      </c>
      <c r="J372" s="24"/>
      <c r="K372" s="173">
        <v>1</v>
      </c>
      <c r="L372" s="23">
        <v>1</v>
      </c>
      <c r="M372" s="5">
        <v>0</v>
      </c>
      <c r="N372" s="6">
        <v>2</v>
      </c>
      <c r="O372" s="5">
        <v>0</v>
      </c>
      <c r="P372" s="5">
        <v>0</v>
      </c>
      <c r="Q372" s="5">
        <v>0</v>
      </c>
      <c r="R372" s="19">
        <f t="shared" si="10"/>
        <v>2</v>
      </c>
      <c r="S372" s="23"/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19">
        <f t="shared" si="11"/>
        <v>0</v>
      </c>
    </row>
    <row r="373" spans="1:27" ht="15.95" customHeight="1" x14ac:dyDescent="0.15">
      <c r="A373" s="1">
        <v>362</v>
      </c>
      <c r="B373" s="30">
        <v>1</v>
      </c>
      <c r="C373" s="21">
        <v>2</v>
      </c>
      <c r="D373" s="22">
        <v>1</v>
      </c>
      <c r="E373" s="22">
        <v>27</v>
      </c>
      <c r="F373" s="16" t="s">
        <v>236</v>
      </c>
      <c r="G373" s="23">
        <v>17</v>
      </c>
      <c r="H373" s="23">
        <v>3</v>
      </c>
      <c r="I373" s="16">
        <v>2</v>
      </c>
      <c r="J373" s="24"/>
      <c r="K373" s="173">
        <v>3</v>
      </c>
      <c r="L373" s="23">
        <v>1</v>
      </c>
      <c r="M373" s="5">
        <v>0</v>
      </c>
      <c r="N373" s="6">
        <v>1</v>
      </c>
      <c r="O373" s="5">
        <v>0</v>
      </c>
      <c r="P373" s="5">
        <v>0</v>
      </c>
      <c r="Q373" s="5">
        <v>0</v>
      </c>
      <c r="R373" s="19">
        <f t="shared" si="10"/>
        <v>1</v>
      </c>
      <c r="S373" s="23">
        <v>1</v>
      </c>
      <c r="T373" s="5">
        <v>0</v>
      </c>
      <c r="U373" s="6">
        <v>1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19">
        <f t="shared" si="11"/>
        <v>1</v>
      </c>
    </row>
    <row r="374" spans="1:27" ht="15.95" customHeight="1" x14ac:dyDescent="0.15">
      <c r="A374" s="1">
        <v>363</v>
      </c>
      <c r="B374" s="30">
        <v>1</v>
      </c>
      <c r="C374" s="21">
        <v>2</v>
      </c>
      <c r="D374" s="22">
        <v>1</v>
      </c>
      <c r="E374" s="22">
        <v>27</v>
      </c>
      <c r="F374" s="16" t="s">
        <v>236</v>
      </c>
      <c r="G374" s="23">
        <v>17</v>
      </c>
      <c r="H374" s="23">
        <v>2</v>
      </c>
      <c r="I374" s="16">
        <v>2</v>
      </c>
      <c r="J374" s="24"/>
      <c r="K374" s="173">
        <v>1</v>
      </c>
      <c r="L374" s="23">
        <v>1</v>
      </c>
      <c r="M374" s="5">
        <v>0</v>
      </c>
      <c r="N374" s="6">
        <v>1</v>
      </c>
      <c r="O374" s="5">
        <v>0</v>
      </c>
      <c r="P374" s="5">
        <v>0</v>
      </c>
      <c r="Q374" s="5">
        <v>0</v>
      </c>
      <c r="R374" s="19">
        <f t="shared" si="10"/>
        <v>1</v>
      </c>
      <c r="S374" s="23"/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19">
        <f t="shared" si="11"/>
        <v>0</v>
      </c>
    </row>
    <row r="375" spans="1:27" ht="15.95" customHeight="1" x14ac:dyDescent="0.15">
      <c r="A375" s="1">
        <v>364</v>
      </c>
      <c r="B375" s="30">
        <v>1</v>
      </c>
      <c r="C375" s="21">
        <v>2</v>
      </c>
      <c r="D375" s="22">
        <v>1</v>
      </c>
      <c r="E375" s="22">
        <v>27</v>
      </c>
      <c r="F375" s="16" t="s">
        <v>236</v>
      </c>
      <c r="G375" s="23">
        <v>17</v>
      </c>
      <c r="H375" s="23">
        <v>2</v>
      </c>
      <c r="I375" s="16">
        <v>2</v>
      </c>
      <c r="J375" s="24"/>
      <c r="K375" s="173">
        <v>1</v>
      </c>
      <c r="L375" s="23">
        <v>1</v>
      </c>
      <c r="M375" s="5">
        <v>0</v>
      </c>
      <c r="N375" s="5">
        <v>0</v>
      </c>
      <c r="O375" s="5">
        <v>0</v>
      </c>
      <c r="P375" s="8">
        <v>1</v>
      </c>
      <c r="Q375" s="5">
        <v>0</v>
      </c>
      <c r="R375" s="19">
        <f t="shared" si="10"/>
        <v>1</v>
      </c>
      <c r="S375" s="23"/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19">
        <f t="shared" si="11"/>
        <v>0</v>
      </c>
    </row>
    <row r="376" spans="1:27" ht="15.95" customHeight="1" x14ac:dyDescent="0.15">
      <c r="A376" s="1">
        <v>365</v>
      </c>
      <c r="B376" s="30">
        <v>1</v>
      </c>
      <c r="C376" s="21">
        <v>2</v>
      </c>
      <c r="D376" s="22">
        <v>1</v>
      </c>
      <c r="E376" s="22">
        <v>27</v>
      </c>
      <c r="F376" s="16" t="s">
        <v>236</v>
      </c>
      <c r="G376" s="23">
        <v>17</v>
      </c>
      <c r="H376" s="23">
        <v>5</v>
      </c>
      <c r="I376" s="16">
        <v>2</v>
      </c>
      <c r="J376" s="24"/>
      <c r="K376" s="173">
        <v>1</v>
      </c>
      <c r="L376" s="23">
        <v>1</v>
      </c>
      <c r="M376" s="5">
        <v>0</v>
      </c>
      <c r="N376" s="5">
        <v>0</v>
      </c>
      <c r="O376" s="7">
        <v>2</v>
      </c>
      <c r="P376" s="5">
        <v>0</v>
      </c>
      <c r="Q376" s="5">
        <v>0</v>
      </c>
      <c r="R376" s="19">
        <f t="shared" si="10"/>
        <v>2</v>
      </c>
      <c r="S376" s="23"/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19">
        <f t="shared" si="11"/>
        <v>0</v>
      </c>
    </row>
    <row r="377" spans="1:27" ht="15.95" customHeight="1" x14ac:dyDescent="0.15">
      <c r="A377" s="1">
        <v>366</v>
      </c>
      <c r="B377" s="30">
        <v>1</v>
      </c>
      <c r="C377" s="21">
        <v>2</v>
      </c>
      <c r="D377" s="22">
        <v>1</v>
      </c>
      <c r="E377" s="22">
        <v>27</v>
      </c>
      <c r="F377" s="16" t="s">
        <v>236</v>
      </c>
      <c r="G377" s="23">
        <v>17</v>
      </c>
      <c r="H377" s="23">
        <v>2</v>
      </c>
      <c r="I377" s="16">
        <v>2</v>
      </c>
      <c r="J377" s="24"/>
      <c r="K377" s="173">
        <v>3</v>
      </c>
      <c r="L377" s="23">
        <v>1</v>
      </c>
      <c r="M377" s="5">
        <v>0</v>
      </c>
      <c r="N377" s="6">
        <v>1</v>
      </c>
      <c r="O377" s="5">
        <v>0</v>
      </c>
      <c r="P377" s="5">
        <v>0</v>
      </c>
      <c r="Q377" s="5">
        <v>0</v>
      </c>
      <c r="R377" s="19">
        <f t="shared" si="10"/>
        <v>1</v>
      </c>
      <c r="S377" s="23">
        <v>1</v>
      </c>
      <c r="T377" s="5">
        <v>0</v>
      </c>
      <c r="U377" s="6">
        <v>1</v>
      </c>
      <c r="V377" s="5">
        <v>0</v>
      </c>
      <c r="W377" s="5">
        <v>0</v>
      </c>
      <c r="X377" s="7">
        <v>1</v>
      </c>
      <c r="Y377" s="5">
        <v>0</v>
      </c>
      <c r="Z377" s="5">
        <v>0</v>
      </c>
      <c r="AA377" s="19">
        <f t="shared" si="11"/>
        <v>2</v>
      </c>
    </row>
    <row r="378" spans="1:27" ht="15.95" customHeight="1" x14ac:dyDescent="0.15">
      <c r="A378" s="1">
        <v>367</v>
      </c>
      <c r="B378" s="30">
        <v>1</v>
      </c>
      <c r="C378" s="21">
        <v>2</v>
      </c>
      <c r="D378" s="22">
        <v>1</v>
      </c>
      <c r="E378" s="22">
        <v>27</v>
      </c>
      <c r="F378" s="16" t="s">
        <v>236</v>
      </c>
      <c r="G378" s="23">
        <v>17</v>
      </c>
      <c r="H378" s="23">
        <v>2</v>
      </c>
      <c r="I378" s="16">
        <v>2</v>
      </c>
      <c r="J378" s="24"/>
      <c r="K378" s="173">
        <v>2</v>
      </c>
      <c r="L378" s="23"/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19">
        <f t="shared" si="10"/>
        <v>0</v>
      </c>
      <c r="S378" s="23">
        <v>1</v>
      </c>
      <c r="T378" s="5">
        <v>0</v>
      </c>
      <c r="U378" s="6">
        <v>1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19">
        <f t="shared" si="11"/>
        <v>1</v>
      </c>
    </row>
    <row r="379" spans="1:27" ht="15.95" customHeight="1" x14ac:dyDescent="0.15">
      <c r="A379" s="1">
        <v>368</v>
      </c>
      <c r="B379" s="30">
        <v>1</v>
      </c>
      <c r="C379" s="21">
        <v>2</v>
      </c>
      <c r="D379" s="22">
        <v>1</v>
      </c>
      <c r="E379" s="22">
        <v>27</v>
      </c>
      <c r="F379" s="16" t="s">
        <v>236</v>
      </c>
      <c r="G379" s="23">
        <v>17</v>
      </c>
      <c r="H379" s="23">
        <v>3</v>
      </c>
      <c r="I379" s="16">
        <v>2</v>
      </c>
      <c r="J379" s="24"/>
      <c r="K379" s="173">
        <v>1</v>
      </c>
      <c r="L379" s="23">
        <v>1</v>
      </c>
      <c r="M379" s="5">
        <v>0</v>
      </c>
      <c r="N379" s="6">
        <v>1</v>
      </c>
      <c r="O379" s="5">
        <v>0</v>
      </c>
      <c r="P379" s="5">
        <v>0</v>
      </c>
      <c r="Q379" s="5">
        <v>0</v>
      </c>
      <c r="R379" s="19">
        <f t="shared" si="10"/>
        <v>1</v>
      </c>
      <c r="S379" s="23"/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19">
        <f t="shared" si="11"/>
        <v>0</v>
      </c>
    </row>
    <row r="380" spans="1:27" ht="15.95" customHeight="1" x14ac:dyDescent="0.15">
      <c r="A380" s="1">
        <v>369</v>
      </c>
      <c r="B380" s="30">
        <v>1</v>
      </c>
      <c r="C380" s="21">
        <v>2</v>
      </c>
      <c r="D380" s="22">
        <v>1</v>
      </c>
      <c r="E380" s="22">
        <v>27</v>
      </c>
      <c r="F380" s="16" t="s">
        <v>236</v>
      </c>
      <c r="G380" s="23">
        <v>17</v>
      </c>
      <c r="H380" s="23">
        <v>1</v>
      </c>
      <c r="I380" s="16">
        <v>2</v>
      </c>
      <c r="J380" s="24"/>
      <c r="K380" s="173">
        <v>1</v>
      </c>
      <c r="L380" s="23">
        <v>1</v>
      </c>
      <c r="M380" s="5">
        <v>0</v>
      </c>
      <c r="N380" s="6">
        <v>1</v>
      </c>
      <c r="O380" s="5">
        <v>0</v>
      </c>
      <c r="P380" s="5">
        <v>0</v>
      </c>
      <c r="Q380" s="5">
        <v>0</v>
      </c>
      <c r="R380" s="19">
        <f t="shared" si="10"/>
        <v>1</v>
      </c>
      <c r="S380" s="23"/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19">
        <f t="shared" si="11"/>
        <v>0</v>
      </c>
    </row>
    <row r="381" spans="1:27" ht="15.95" customHeight="1" x14ac:dyDescent="0.15">
      <c r="A381" s="1">
        <v>370</v>
      </c>
      <c r="B381" s="30">
        <v>1</v>
      </c>
      <c r="C381" s="21">
        <v>2</v>
      </c>
      <c r="D381" s="22">
        <v>1</v>
      </c>
      <c r="E381" s="22">
        <v>27</v>
      </c>
      <c r="F381" s="16" t="s">
        <v>236</v>
      </c>
      <c r="G381" s="23">
        <v>17</v>
      </c>
      <c r="H381" s="23">
        <v>3</v>
      </c>
      <c r="I381" s="16">
        <v>2</v>
      </c>
      <c r="J381" s="24"/>
      <c r="K381" s="173">
        <v>1</v>
      </c>
      <c r="L381" s="23">
        <v>1</v>
      </c>
      <c r="M381" s="5">
        <v>0</v>
      </c>
      <c r="N381" s="6">
        <v>1</v>
      </c>
      <c r="O381" s="5">
        <v>0</v>
      </c>
      <c r="P381" s="5">
        <v>0</v>
      </c>
      <c r="Q381" s="5">
        <v>0</v>
      </c>
      <c r="R381" s="19">
        <f t="shared" si="10"/>
        <v>1</v>
      </c>
      <c r="S381" s="23"/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19">
        <f t="shared" si="11"/>
        <v>0</v>
      </c>
    </row>
    <row r="382" spans="1:27" ht="15.95" customHeight="1" x14ac:dyDescent="0.15">
      <c r="A382" s="1">
        <v>371</v>
      </c>
      <c r="B382" s="30">
        <v>1</v>
      </c>
      <c r="C382" s="21">
        <v>2</v>
      </c>
      <c r="D382" s="22">
        <v>1</v>
      </c>
      <c r="E382" s="22">
        <v>27</v>
      </c>
      <c r="F382" s="16" t="s">
        <v>236</v>
      </c>
      <c r="G382" s="23">
        <v>17</v>
      </c>
      <c r="H382" s="23">
        <v>5</v>
      </c>
      <c r="I382" s="16">
        <v>2</v>
      </c>
      <c r="J382" s="24"/>
      <c r="K382" s="173">
        <v>1</v>
      </c>
      <c r="L382" s="23">
        <v>1</v>
      </c>
      <c r="M382" s="5">
        <v>0</v>
      </c>
      <c r="N382" s="5">
        <v>0</v>
      </c>
      <c r="O382" s="7">
        <v>1</v>
      </c>
      <c r="P382" s="5">
        <v>0</v>
      </c>
      <c r="Q382" s="5">
        <v>0</v>
      </c>
      <c r="R382" s="19">
        <f t="shared" si="10"/>
        <v>1</v>
      </c>
      <c r="S382" s="23"/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19">
        <f t="shared" si="11"/>
        <v>0</v>
      </c>
    </row>
    <row r="383" spans="1:27" ht="15.95" customHeight="1" x14ac:dyDescent="0.15">
      <c r="A383" s="1">
        <v>372</v>
      </c>
      <c r="B383" s="30">
        <v>1</v>
      </c>
      <c r="C383" s="21">
        <v>2</v>
      </c>
      <c r="D383" s="22">
        <v>1</v>
      </c>
      <c r="E383" s="22">
        <v>27</v>
      </c>
      <c r="F383" s="16" t="s">
        <v>236</v>
      </c>
      <c r="G383" s="23">
        <v>17</v>
      </c>
      <c r="H383" s="23">
        <v>2</v>
      </c>
      <c r="I383" s="16">
        <v>2</v>
      </c>
      <c r="J383" s="24"/>
      <c r="K383" s="173">
        <v>1</v>
      </c>
      <c r="L383" s="23">
        <v>2</v>
      </c>
      <c r="M383" s="5">
        <v>0</v>
      </c>
      <c r="N383" s="5">
        <v>0</v>
      </c>
      <c r="O383" s="7">
        <v>1</v>
      </c>
      <c r="P383" s="5">
        <v>0</v>
      </c>
      <c r="Q383" s="5">
        <v>0</v>
      </c>
      <c r="R383" s="19">
        <f t="shared" si="10"/>
        <v>1</v>
      </c>
      <c r="S383" s="23"/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19">
        <f t="shared" si="11"/>
        <v>0</v>
      </c>
    </row>
    <row r="384" spans="1:27" ht="15.95" customHeight="1" x14ac:dyDescent="0.15">
      <c r="A384" s="1">
        <v>373</v>
      </c>
      <c r="B384" s="30">
        <v>2</v>
      </c>
      <c r="C384" s="21">
        <v>2</v>
      </c>
      <c r="D384" s="22">
        <v>1</v>
      </c>
      <c r="E384" s="22">
        <v>27</v>
      </c>
      <c r="F384" s="16" t="s">
        <v>236</v>
      </c>
      <c r="G384" s="23"/>
      <c r="H384" s="23"/>
      <c r="I384" s="16"/>
      <c r="J384" s="24"/>
      <c r="K384" s="173">
        <v>1</v>
      </c>
      <c r="L384" s="23">
        <v>5</v>
      </c>
      <c r="M384" s="5">
        <v>2</v>
      </c>
      <c r="N384" s="6">
        <v>2</v>
      </c>
      <c r="O384" s="7">
        <v>0</v>
      </c>
      <c r="P384" s="8">
        <v>0</v>
      </c>
      <c r="Q384" s="7">
        <v>0</v>
      </c>
      <c r="R384" s="19">
        <f t="shared" si="10"/>
        <v>4</v>
      </c>
      <c r="S384" s="23"/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0</v>
      </c>
      <c r="Z384" s="12">
        <v>0</v>
      </c>
      <c r="AA384" s="19">
        <f t="shared" si="11"/>
        <v>0</v>
      </c>
    </row>
    <row r="385" spans="1:27" ht="15.95" customHeight="1" x14ac:dyDescent="0.15">
      <c r="A385" s="1">
        <v>374</v>
      </c>
      <c r="B385" s="30">
        <v>2</v>
      </c>
      <c r="C385" s="21">
        <v>2</v>
      </c>
      <c r="D385" s="22">
        <v>1</v>
      </c>
      <c r="E385" s="22">
        <v>27</v>
      </c>
      <c r="F385" s="16" t="s">
        <v>236</v>
      </c>
      <c r="G385" s="23"/>
      <c r="H385" s="23"/>
      <c r="I385" s="16"/>
      <c r="J385" s="24"/>
      <c r="K385" s="173">
        <v>1</v>
      </c>
      <c r="L385" s="23">
        <v>5</v>
      </c>
      <c r="M385" s="5">
        <v>2</v>
      </c>
      <c r="N385" s="6">
        <v>2</v>
      </c>
      <c r="O385" s="7">
        <v>0</v>
      </c>
      <c r="P385" s="8">
        <v>0</v>
      </c>
      <c r="Q385" s="7">
        <v>0</v>
      </c>
      <c r="R385" s="19">
        <f t="shared" si="10"/>
        <v>4</v>
      </c>
      <c r="S385" s="23"/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0</v>
      </c>
      <c r="Z385" s="12">
        <v>0</v>
      </c>
      <c r="AA385" s="19">
        <f t="shared" si="11"/>
        <v>0</v>
      </c>
    </row>
    <row r="386" spans="1:27" ht="15.95" customHeight="1" x14ac:dyDescent="0.15">
      <c r="A386" s="1">
        <v>375</v>
      </c>
      <c r="B386" s="30">
        <v>2</v>
      </c>
      <c r="C386" s="21">
        <v>2</v>
      </c>
      <c r="D386" s="22">
        <v>1</v>
      </c>
      <c r="E386" s="22">
        <v>27</v>
      </c>
      <c r="F386" s="16" t="s">
        <v>236</v>
      </c>
      <c r="G386" s="23"/>
      <c r="H386" s="23"/>
      <c r="I386" s="16"/>
      <c r="J386" s="24"/>
      <c r="K386" s="173">
        <v>1</v>
      </c>
      <c r="L386" s="23">
        <v>5</v>
      </c>
      <c r="M386" s="5">
        <v>1</v>
      </c>
      <c r="N386" s="6">
        <v>1</v>
      </c>
      <c r="O386" s="7">
        <v>0</v>
      </c>
      <c r="P386" s="8">
        <v>0</v>
      </c>
      <c r="Q386" s="7">
        <v>0</v>
      </c>
      <c r="R386" s="19">
        <f t="shared" si="10"/>
        <v>2</v>
      </c>
      <c r="S386" s="23"/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0</v>
      </c>
      <c r="Z386" s="12">
        <v>0</v>
      </c>
      <c r="AA386" s="19">
        <f t="shared" si="11"/>
        <v>0</v>
      </c>
    </row>
    <row r="387" spans="1:27" ht="15.95" customHeight="1" x14ac:dyDescent="0.15">
      <c r="A387" s="1">
        <v>376</v>
      </c>
      <c r="B387" s="30">
        <v>2</v>
      </c>
      <c r="C387" s="21">
        <v>2</v>
      </c>
      <c r="D387" s="22">
        <v>1</v>
      </c>
      <c r="E387" s="22">
        <v>27</v>
      </c>
      <c r="F387" s="16" t="s">
        <v>236</v>
      </c>
      <c r="G387" s="23"/>
      <c r="H387" s="23"/>
      <c r="I387" s="16"/>
      <c r="J387" s="24"/>
      <c r="K387" s="173">
        <v>1</v>
      </c>
      <c r="L387" s="23">
        <v>5</v>
      </c>
      <c r="M387" s="5">
        <v>2</v>
      </c>
      <c r="N387" s="6">
        <v>1</v>
      </c>
      <c r="O387" s="7">
        <v>0</v>
      </c>
      <c r="P387" s="8">
        <v>0</v>
      </c>
      <c r="Q387" s="7">
        <v>0</v>
      </c>
      <c r="R387" s="19">
        <f t="shared" si="10"/>
        <v>3</v>
      </c>
      <c r="S387" s="23"/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0</v>
      </c>
      <c r="Z387" s="12">
        <v>0</v>
      </c>
      <c r="AA387" s="19">
        <f t="shared" si="11"/>
        <v>0</v>
      </c>
    </row>
    <row r="388" spans="1:27" ht="15.95" customHeight="1" x14ac:dyDescent="0.15">
      <c r="A388" s="1">
        <v>377</v>
      </c>
      <c r="B388" s="30">
        <v>2</v>
      </c>
      <c r="C388" s="21">
        <v>2</v>
      </c>
      <c r="D388" s="22">
        <v>1</v>
      </c>
      <c r="E388" s="22">
        <v>27</v>
      </c>
      <c r="F388" s="16" t="s">
        <v>236</v>
      </c>
      <c r="G388" s="23"/>
      <c r="H388" s="23"/>
      <c r="I388" s="16"/>
      <c r="J388" s="24"/>
      <c r="K388" s="173">
        <v>1</v>
      </c>
      <c r="L388" s="23">
        <v>5</v>
      </c>
      <c r="M388" s="5">
        <v>2</v>
      </c>
      <c r="N388" s="6">
        <v>1</v>
      </c>
      <c r="O388" s="7">
        <v>0</v>
      </c>
      <c r="P388" s="8">
        <v>0</v>
      </c>
      <c r="Q388" s="7">
        <v>0</v>
      </c>
      <c r="R388" s="19">
        <f t="shared" si="10"/>
        <v>3</v>
      </c>
      <c r="S388" s="23"/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0</v>
      </c>
      <c r="Z388" s="12">
        <v>0</v>
      </c>
      <c r="AA388" s="19">
        <f t="shared" si="11"/>
        <v>0</v>
      </c>
    </row>
    <row r="389" spans="1:27" ht="15.95" customHeight="1" x14ac:dyDescent="0.15">
      <c r="A389" s="1">
        <v>378</v>
      </c>
      <c r="B389" s="30">
        <v>2</v>
      </c>
      <c r="C389" s="21">
        <v>2</v>
      </c>
      <c r="D389" s="22">
        <v>1</v>
      </c>
      <c r="E389" s="22">
        <v>27</v>
      </c>
      <c r="F389" s="16" t="s">
        <v>236</v>
      </c>
      <c r="G389" s="23"/>
      <c r="H389" s="23"/>
      <c r="I389" s="16"/>
      <c r="J389" s="24"/>
      <c r="K389" s="173">
        <v>1</v>
      </c>
      <c r="L389" s="23">
        <v>5</v>
      </c>
      <c r="M389" s="5">
        <v>0</v>
      </c>
      <c r="N389" s="6">
        <v>1</v>
      </c>
      <c r="O389" s="7">
        <v>0</v>
      </c>
      <c r="P389" s="8">
        <v>0</v>
      </c>
      <c r="Q389" s="7">
        <v>0</v>
      </c>
      <c r="R389" s="19">
        <f t="shared" si="10"/>
        <v>1</v>
      </c>
      <c r="S389" s="23"/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0</v>
      </c>
      <c r="Z389" s="12">
        <v>0</v>
      </c>
      <c r="AA389" s="19">
        <f t="shared" si="11"/>
        <v>0</v>
      </c>
    </row>
    <row r="390" spans="1:27" ht="15.95" customHeight="1" x14ac:dyDescent="0.15">
      <c r="A390" s="1">
        <v>379</v>
      </c>
      <c r="B390" s="30">
        <v>2</v>
      </c>
      <c r="C390" s="21">
        <v>2</v>
      </c>
      <c r="D390" s="22">
        <v>1</v>
      </c>
      <c r="E390" s="22">
        <v>27</v>
      </c>
      <c r="F390" s="16" t="s">
        <v>236</v>
      </c>
      <c r="G390" s="23"/>
      <c r="H390" s="23"/>
      <c r="I390" s="16"/>
      <c r="J390" s="24"/>
      <c r="K390" s="173">
        <v>1</v>
      </c>
      <c r="L390" s="23">
        <v>5</v>
      </c>
      <c r="M390" s="5">
        <v>1</v>
      </c>
      <c r="N390" s="6">
        <v>0</v>
      </c>
      <c r="O390" s="7">
        <v>0</v>
      </c>
      <c r="P390" s="8">
        <v>0</v>
      </c>
      <c r="Q390" s="7">
        <v>0</v>
      </c>
      <c r="R390" s="19">
        <f t="shared" si="10"/>
        <v>1</v>
      </c>
      <c r="S390" s="23"/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0</v>
      </c>
      <c r="Z390" s="12">
        <v>0</v>
      </c>
      <c r="AA390" s="19">
        <f t="shared" si="11"/>
        <v>0</v>
      </c>
    </row>
    <row r="391" spans="1:27" ht="15.95" customHeight="1" x14ac:dyDescent="0.15">
      <c r="A391" s="1">
        <v>380</v>
      </c>
      <c r="B391" s="30">
        <v>2</v>
      </c>
      <c r="C391" s="21">
        <v>2</v>
      </c>
      <c r="D391" s="22">
        <v>1</v>
      </c>
      <c r="E391" s="22">
        <v>27</v>
      </c>
      <c r="F391" s="16" t="s">
        <v>236</v>
      </c>
      <c r="G391" s="23"/>
      <c r="H391" s="23"/>
      <c r="I391" s="16"/>
      <c r="J391" s="24"/>
      <c r="K391" s="173">
        <v>1</v>
      </c>
      <c r="L391" s="23">
        <v>5</v>
      </c>
      <c r="M391" s="5">
        <v>0</v>
      </c>
      <c r="N391" s="6">
        <v>1</v>
      </c>
      <c r="O391" s="7">
        <v>0</v>
      </c>
      <c r="P391" s="8">
        <v>0</v>
      </c>
      <c r="Q391" s="7">
        <v>0</v>
      </c>
      <c r="R391" s="19">
        <f t="shared" si="10"/>
        <v>1</v>
      </c>
      <c r="S391" s="23"/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0</v>
      </c>
      <c r="Z391" s="12">
        <v>0</v>
      </c>
      <c r="AA391" s="19">
        <f t="shared" si="11"/>
        <v>0</v>
      </c>
    </row>
    <row r="392" spans="1:27" ht="15.95" customHeight="1" x14ac:dyDescent="0.15">
      <c r="A392" s="1">
        <v>381</v>
      </c>
      <c r="B392" s="30">
        <v>2</v>
      </c>
      <c r="C392" s="21">
        <v>2</v>
      </c>
      <c r="D392" s="22">
        <v>1</v>
      </c>
      <c r="E392" s="22">
        <v>27</v>
      </c>
      <c r="F392" s="16" t="s">
        <v>236</v>
      </c>
      <c r="G392" s="23"/>
      <c r="H392" s="23"/>
      <c r="I392" s="16"/>
      <c r="J392" s="24"/>
      <c r="K392" s="173">
        <v>1</v>
      </c>
      <c r="L392" s="23">
        <v>5</v>
      </c>
      <c r="M392" s="5">
        <v>2</v>
      </c>
      <c r="N392" s="6">
        <v>0</v>
      </c>
      <c r="O392" s="7">
        <v>0</v>
      </c>
      <c r="P392" s="8">
        <v>0</v>
      </c>
      <c r="Q392" s="7">
        <v>0</v>
      </c>
      <c r="R392" s="19">
        <f t="shared" si="10"/>
        <v>2</v>
      </c>
      <c r="S392" s="23"/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0</v>
      </c>
      <c r="Z392" s="12">
        <v>0</v>
      </c>
      <c r="AA392" s="19">
        <f t="shared" si="11"/>
        <v>0</v>
      </c>
    </row>
    <row r="393" spans="1:27" ht="15.95" customHeight="1" x14ac:dyDescent="0.15">
      <c r="A393" s="1">
        <v>382</v>
      </c>
      <c r="B393" s="30">
        <v>2</v>
      </c>
      <c r="C393" s="21">
        <v>2</v>
      </c>
      <c r="D393" s="22">
        <v>1</v>
      </c>
      <c r="E393" s="22">
        <v>27</v>
      </c>
      <c r="F393" s="16" t="s">
        <v>236</v>
      </c>
      <c r="G393" s="23"/>
      <c r="H393" s="23"/>
      <c r="I393" s="16"/>
      <c r="J393" s="24"/>
      <c r="K393" s="173">
        <v>1</v>
      </c>
      <c r="L393" s="23">
        <v>5</v>
      </c>
      <c r="M393" s="5">
        <v>1</v>
      </c>
      <c r="N393" s="6">
        <v>0</v>
      </c>
      <c r="O393" s="7">
        <v>0</v>
      </c>
      <c r="P393" s="8">
        <v>0</v>
      </c>
      <c r="Q393" s="7">
        <v>0</v>
      </c>
      <c r="R393" s="19">
        <f t="shared" si="10"/>
        <v>1</v>
      </c>
      <c r="S393" s="23"/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0</v>
      </c>
      <c r="Z393" s="12">
        <v>0</v>
      </c>
      <c r="AA393" s="19">
        <f t="shared" si="11"/>
        <v>0</v>
      </c>
    </row>
    <row r="394" spans="1:27" ht="15.95" customHeight="1" x14ac:dyDescent="0.15">
      <c r="A394" s="1">
        <v>383</v>
      </c>
      <c r="B394" s="30">
        <v>2</v>
      </c>
      <c r="C394" s="21">
        <v>2</v>
      </c>
      <c r="D394" s="22">
        <v>1</v>
      </c>
      <c r="E394" s="22">
        <v>27</v>
      </c>
      <c r="F394" s="16" t="s">
        <v>236</v>
      </c>
      <c r="G394" s="23"/>
      <c r="H394" s="23"/>
      <c r="I394" s="16"/>
      <c r="J394" s="24"/>
      <c r="K394" s="173">
        <v>1</v>
      </c>
      <c r="L394" s="23">
        <v>5</v>
      </c>
      <c r="M394" s="5">
        <v>1</v>
      </c>
      <c r="N394" s="6">
        <v>1</v>
      </c>
      <c r="O394" s="7">
        <v>0</v>
      </c>
      <c r="P394" s="8">
        <v>0</v>
      </c>
      <c r="Q394" s="7">
        <v>0</v>
      </c>
      <c r="R394" s="19">
        <f t="shared" si="10"/>
        <v>2</v>
      </c>
      <c r="S394" s="23"/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0</v>
      </c>
      <c r="Z394" s="12">
        <v>0</v>
      </c>
      <c r="AA394" s="19">
        <f t="shared" si="11"/>
        <v>0</v>
      </c>
    </row>
    <row r="395" spans="1:27" ht="15.95" customHeight="1" x14ac:dyDescent="0.15">
      <c r="A395" s="1">
        <v>384</v>
      </c>
      <c r="B395" s="30">
        <v>2</v>
      </c>
      <c r="C395" s="21">
        <v>2</v>
      </c>
      <c r="D395" s="22">
        <v>1</v>
      </c>
      <c r="E395" s="22">
        <v>27</v>
      </c>
      <c r="F395" s="16" t="s">
        <v>236</v>
      </c>
      <c r="G395" s="23"/>
      <c r="H395" s="23"/>
      <c r="I395" s="16"/>
      <c r="J395" s="24"/>
      <c r="K395" s="173">
        <v>1</v>
      </c>
      <c r="L395" s="23">
        <v>5</v>
      </c>
      <c r="M395" s="5">
        <v>2</v>
      </c>
      <c r="N395" s="6">
        <v>1</v>
      </c>
      <c r="O395" s="7">
        <v>0</v>
      </c>
      <c r="P395" s="8">
        <v>0</v>
      </c>
      <c r="Q395" s="7">
        <v>0</v>
      </c>
      <c r="R395" s="19">
        <f t="shared" si="10"/>
        <v>3</v>
      </c>
      <c r="S395" s="23"/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0</v>
      </c>
      <c r="Z395" s="12">
        <v>0</v>
      </c>
      <c r="AA395" s="19">
        <f t="shared" si="11"/>
        <v>0</v>
      </c>
    </row>
    <row r="396" spans="1:27" ht="15.95" customHeight="1" x14ac:dyDescent="0.15">
      <c r="A396" s="1">
        <v>385</v>
      </c>
      <c r="B396" s="30">
        <v>2</v>
      </c>
      <c r="C396" s="21">
        <v>2</v>
      </c>
      <c r="D396" s="22">
        <v>1</v>
      </c>
      <c r="E396" s="22">
        <v>27</v>
      </c>
      <c r="F396" s="16" t="s">
        <v>236</v>
      </c>
      <c r="G396" s="23"/>
      <c r="H396" s="23"/>
      <c r="I396" s="16"/>
      <c r="J396" s="24"/>
      <c r="K396" s="173">
        <v>1</v>
      </c>
      <c r="L396" s="23">
        <v>5</v>
      </c>
      <c r="M396" s="5">
        <v>0</v>
      </c>
      <c r="N396" s="6">
        <v>0</v>
      </c>
      <c r="O396" s="7">
        <v>0</v>
      </c>
      <c r="P396" s="8">
        <v>0</v>
      </c>
      <c r="Q396" s="7">
        <v>1</v>
      </c>
      <c r="R396" s="19">
        <f t="shared" si="10"/>
        <v>1</v>
      </c>
      <c r="S396" s="23"/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0</v>
      </c>
      <c r="Z396" s="12">
        <v>0</v>
      </c>
      <c r="AA396" s="19">
        <f t="shared" si="11"/>
        <v>0</v>
      </c>
    </row>
    <row r="397" spans="1:27" ht="15.95" customHeight="1" x14ac:dyDescent="0.15">
      <c r="A397" s="1">
        <v>386</v>
      </c>
      <c r="B397" s="30">
        <v>2</v>
      </c>
      <c r="C397" s="21">
        <v>2</v>
      </c>
      <c r="D397" s="22">
        <v>1</v>
      </c>
      <c r="E397" s="22">
        <v>27</v>
      </c>
      <c r="F397" s="16" t="s">
        <v>236</v>
      </c>
      <c r="G397" s="23"/>
      <c r="H397" s="23"/>
      <c r="I397" s="16"/>
      <c r="J397" s="24"/>
      <c r="K397" s="173">
        <v>1</v>
      </c>
      <c r="L397" s="23">
        <v>5</v>
      </c>
      <c r="M397" s="5">
        <v>2</v>
      </c>
      <c r="N397" s="6">
        <v>1</v>
      </c>
      <c r="O397" s="7">
        <v>0</v>
      </c>
      <c r="P397" s="8">
        <v>0</v>
      </c>
      <c r="Q397" s="7">
        <v>0</v>
      </c>
      <c r="R397" s="19">
        <f t="shared" ref="R397:R415" si="12">SUM(M397:Q397)</f>
        <v>3</v>
      </c>
      <c r="S397" s="23"/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0</v>
      </c>
      <c r="Z397" s="12">
        <v>0</v>
      </c>
      <c r="AA397" s="19">
        <f t="shared" si="11"/>
        <v>0</v>
      </c>
    </row>
    <row r="398" spans="1:27" ht="15.95" customHeight="1" x14ac:dyDescent="0.15">
      <c r="A398" s="1">
        <v>387</v>
      </c>
      <c r="B398" s="30">
        <v>2</v>
      </c>
      <c r="C398" s="21">
        <v>2</v>
      </c>
      <c r="D398" s="22">
        <v>1</v>
      </c>
      <c r="E398" s="22">
        <v>27</v>
      </c>
      <c r="F398" s="16" t="s">
        <v>236</v>
      </c>
      <c r="G398" s="23"/>
      <c r="H398" s="23"/>
      <c r="I398" s="16"/>
      <c r="J398" s="24"/>
      <c r="K398" s="173">
        <v>1</v>
      </c>
      <c r="L398" s="23">
        <v>5</v>
      </c>
      <c r="M398" s="5">
        <v>1</v>
      </c>
      <c r="N398" s="6">
        <v>1</v>
      </c>
      <c r="O398" s="7">
        <v>0</v>
      </c>
      <c r="P398" s="8">
        <v>0</v>
      </c>
      <c r="Q398" s="7">
        <v>0</v>
      </c>
      <c r="R398" s="19">
        <f t="shared" si="12"/>
        <v>2</v>
      </c>
      <c r="S398" s="23"/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0</v>
      </c>
      <c r="Z398" s="12">
        <v>0</v>
      </c>
      <c r="AA398" s="19">
        <f t="shared" ref="AA398:AA415" si="13">SUM(T398:Z398)</f>
        <v>0</v>
      </c>
    </row>
    <row r="399" spans="1:27" ht="15.95" customHeight="1" x14ac:dyDescent="0.15">
      <c r="A399" s="1">
        <v>388</v>
      </c>
      <c r="B399" s="30">
        <v>2</v>
      </c>
      <c r="C399" s="21">
        <v>2</v>
      </c>
      <c r="D399" s="22">
        <v>1</v>
      </c>
      <c r="E399" s="22">
        <v>27</v>
      </c>
      <c r="F399" s="16" t="s">
        <v>236</v>
      </c>
      <c r="G399" s="23"/>
      <c r="H399" s="23"/>
      <c r="I399" s="16"/>
      <c r="J399" s="24"/>
      <c r="K399" s="173">
        <v>1</v>
      </c>
      <c r="L399" s="23">
        <v>5</v>
      </c>
      <c r="M399" s="5">
        <v>2</v>
      </c>
      <c r="N399" s="6">
        <v>1</v>
      </c>
      <c r="O399" s="7">
        <v>0</v>
      </c>
      <c r="P399" s="8">
        <v>0</v>
      </c>
      <c r="Q399" s="7">
        <v>0</v>
      </c>
      <c r="R399" s="19">
        <f t="shared" si="12"/>
        <v>3</v>
      </c>
      <c r="S399" s="23"/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0</v>
      </c>
      <c r="Z399" s="12">
        <v>0</v>
      </c>
      <c r="AA399" s="19">
        <f t="shared" si="13"/>
        <v>0</v>
      </c>
    </row>
    <row r="400" spans="1:27" ht="15.95" customHeight="1" x14ac:dyDescent="0.15">
      <c r="A400" s="1">
        <v>389</v>
      </c>
      <c r="B400" s="30">
        <v>2</v>
      </c>
      <c r="C400" s="21">
        <v>2</v>
      </c>
      <c r="D400" s="22">
        <v>1</v>
      </c>
      <c r="E400" s="22">
        <v>27</v>
      </c>
      <c r="F400" s="16" t="s">
        <v>236</v>
      </c>
      <c r="G400" s="23"/>
      <c r="H400" s="23"/>
      <c r="I400" s="16"/>
      <c r="J400" s="24"/>
      <c r="K400" s="173">
        <v>1</v>
      </c>
      <c r="L400" s="23">
        <v>5</v>
      </c>
      <c r="M400" s="5">
        <v>1</v>
      </c>
      <c r="N400" s="6">
        <v>0</v>
      </c>
      <c r="O400" s="7">
        <v>0</v>
      </c>
      <c r="P400" s="8">
        <v>0</v>
      </c>
      <c r="Q400" s="7">
        <v>0</v>
      </c>
      <c r="R400" s="19">
        <f t="shared" si="12"/>
        <v>1</v>
      </c>
      <c r="S400" s="23"/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0</v>
      </c>
      <c r="Z400" s="12">
        <v>0</v>
      </c>
      <c r="AA400" s="19">
        <f t="shared" si="13"/>
        <v>0</v>
      </c>
    </row>
    <row r="401" spans="1:27" ht="15.95" customHeight="1" x14ac:dyDescent="0.15">
      <c r="A401" s="1">
        <v>390</v>
      </c>
      <c r="B401" s="30">
        <v>2</v>
      </c>
      <c r="C401" s="21">
        <v>2</v>
      </c>
      <c r="D401" s="22">
        <v>1</v>
      </c>
      <c r="E401" s="22">
        <v>27</v>
      </c>
      <c r="F401" s="16" t="s">
        <v>236</v>
      </c>
      <c r="G401" s="23"/>
      <c r="H401" s="23"/>
      <c r="I401" s="16"/>
      <c r="J401" s="24"/>
      <c r="K401" s="173">
        <v>1</v>
      </c>
      <c r="L401" s="23">
        <v>5</v>
      </c>
      <c r="M401" s="5">
        <v>2</v>
      </c>
      <c r="N401" s="6">
        <v>1</v>
      </c>
      <c r="O401" s="7">
        <v>0</v>
      </c>
      <c r="P401" s="8">
        <v>0</v>
      </c>
      <c r="Q401" s="7">
        <v>0</v>
      </c>
      <c r="R401" s="19">
        <f t="shared" si="12"/>
        <v>3</v>
      </c>
      <c r="S401" s="23"/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0</v>
      </c>
      <c r="Z401" s="12">
        <v>0</v>
      </c>
      <c r="AA401" s="19">
        <f t="shared" si="13"/>
        <v>0</v>
      </c>
    </row>
    <row r="402" spans="1:27" ht="15.95" customHeight="1" x14ac:dyDescent="0.15">
      <c r="A402" s="1">
        <v>391</v>
      </c>
      <c r="B402" s="30">
        <v>2</v>
      </c>
      <c r="C402" s="21">
        <v>2</v>
      </c>
      <c r="D402" s="22">
        <v>1</v>
      </c>
      <c r="E402" s="22">
        <v>27</v>
      </c>
      <c r="F402" s="16" t="s">
        <v>236</v>
      </c>
      <c r="G402" s="23"/>
      <c r="H402" s="23"/>
      <c r="I402" s="16"/>
      <c r="J402" s="24"/>
      <c r="K402" s="173">
        <v>1</v>
      </c>
      <c r="L402" s="23">
        <v>5</v>
      </c>
      <c r="M402" s="5">
        <v>1</v>
      </c>
      <c r="N402" s="6">
        <v>0</v>
      </c>
      <c r="O402" s="7">
        <v>0</v>
      </c>
      <c r="P402" s="8">
        <v>0</v>
      </c>
      <c r="Q402" s="7">
        <v>0</v>
      </c>
      <c r="R402" s="19">
        <f t="shared" si="12"/>
        <v>1</v>
      </c>
      <c r="S402" s="23"/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0</v>
      </c>
      <c r="Z402" s="12">
        <v>0</v>
      </c>
      <c r="AA402" s="19">
        <f t="shared" si="13"/>
        <v>0</v>
      </c>
    </row>
    <row r="403" spans="1:27" ht="15.95" customHeight="1" x14ac:dyDescent="0.15">
      <c r="A403" s="1">
        <v>392</v>
      </c>
      <c r="B403" s="30">
        <v>2</v>
      </c>
      <c r="C403" s="21">
        <v>2</v>
      </c>
      <c r="D403" s="22">
        <v>1</v>
      </c>
      <c r="E403" s="22">
        <v>27</v>
      </c>
      <c r="F403" s="16" t="s">
        <v>236</v>
      </c>
      <c r="G403" s="23"/>
      <c r="H403" s="23"/>
      <c r="I403" s="16"/>
      <c r="J403" s="24"/>
      <c r="K403" s="173">
        <v>1</v>
      </c>
      <c r="L403" s="23">
        <v>5</v>
      </c>
      <c r="M403" s="5">
        <v>1</v>
      </c>
      <c r="N403" s="6">
        <v>0</v>
      </c>
      <c r="O403" s="7">
        <v>0</v>
      </c>
      <c r="P403" s="8">
        <v>0</v>
      </c>
      <c r="Q403" s="7">
        <v>0</v>
      </c>
      <c r="R403" s="19">
        <f t="shared" si="12"/>
        <v>1</v>
      </c>
      <c r="S403" s="23"/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0</v>
      </c>
      <c r="Z403" s="12">
        <v>0</v>
      </c>
      <c r="AA403" s="19">
        <f t="shared" si="13"/>
        <v>0</v>
      </c>
    </row>
    <row r="404" spans="1:27" ht="15.95" customHeight="1" x14ac:dyDescent="0.15">
      <c r="A404" s="1">
        <v>393</v>
      </c>
      <c r="B404" s="30">
        <v>2</v>
      </c>
      <c r="C404" s="21">
        <v>2</v>
      </c>
      <c r="D404" s="22">
        <v>1</v>
      </c>
      <c r="E404" s="22">
        <v>27</v>
      </c>
      <c r="F404" s="16" t="s">
        <v>236</v>
      </c>
      <c r="G404" s="23"/>
      <c r="H404" s="23"/>
      <c r="I404" s="16"/>
      <c r="J404" s="24"/>
      <c r="K404" s="173">
        <v>1</v>
      </c>
      <c r="L404" s="23">
        <v>5</v>
      </c>
      <c r="M404" s="5">
        <v>2</v>
      </c>
      <c r="N404" s="6">
        <v>1</v>
      </c>
      <c r="O404" s="7">
        <v>0</v>
      </c>
      <c r="P404" s="8">
        <v>0</v>
      </c>
      <c r="Q404" s="7">
        <v>0</v>
      </c>
      <c r="R404" s="19">
        <f t="shared" si="12"/>
        <v>3</v>
      </c>
      <c r="S404" s="23"/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0</v>
      </c>
      <c r="Z404" s="12">
        <v>0</v>
      </c>
      <c r="AA404" s="19">
        <f t="shared" si="13"/>
        <v>0</v>
      </c>
    </row>
    <row r="405" spans="1:27" ht="15.95" customHeight="1" x14ac:dyDescent="0.15">
      <c r="A405" s="1">
        <v>394</v>
      </c>
      <c r="B405" s="30">
        <v>2</v>
      </c>
      <c r="C405" s="21">
        <v>2</v>
      </c>
      <c r="D405" s="22">
        <v>1</v>
      </c>
      <c r="E405" s="22">
        <v>27</v>
      </c>
      <c r="F405" s="16" t="s">
        <v>236</v>
      </c>
      <c r="G405" s="23"/>
      <c r="H405" s="23"/>
      <c r="I405" s="16"/>
      <c r="J405" s="24"/>
      <c r="K405" s="173">
        <v>1</v>
      </c>
      <c r="L405" s="23">
        <v>5</v>
      </c>
      <c r="M405" s="5">
        <v>0</v>
      </c>
      <c r="N405" s="6">
        <v>1</v>
      </c>
      <c r="O405" s="7">
        <v>0</v>
      </c>
      <c r="P405" s="8">
        <v>0</v>
      </c>
      <c r="Q405" s="7">
        <v>0</v>
      </c>
      <c r="R405" s="19">
        <f t="shared" si="12"/>
        <v>1</v>
      </c>
      <c r="S405" s="23"/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0</v>
      </c>
      <c r="Z405" s="12">
        <v>0</v>
      </c>
      <c r="AA405" s="19">
        <f t="shared" si="13"/>
        <v>0</v>
      </c>
    </row>
    <row r="406" spans="1:27" ht="15.95" customHeight="1" x14ac:dyDescent="0.15">
      <c r="A406" s="1">
        <v>395</v>
      </c>
      <c r="B406" s="30">
        <v>2</v>
      </c>
      <c r="C406" s="21">
        <v>2</v>
      </c>
      <c r="D406" s="22">
        <v>1</v>
      </c>
      <c r="E406" s="22">
        <v>27</v>
      </c>
      <c r="F406" s="16" t="s">
        <v>236</v>
      </c>
      <c r="G406" s="23"/>
      <c r="H406" s="23"/>
      <c r="I406" s="16"/>
      <c r="J406" s="24"/>
      <c r="K406" s="173">
        <v>1</v>
      </c>
      <c r="L406" s="23">
        <v>5</v>
      </c>
      <c r="M406" s="5">
        <v>0</v>
      </c>
      <c r="N406" s="6">
        <v>1</v>
      </c>
      <c r="O406" s="7">
        <v>0</v>
      </c>
      <c r="P406" s="8">
        <v>0</v>
      </c>
      <c r="Q406" s="7">
        <v>0</v>
      </c>
      <c r="R406" s="19">
        <f t="shared" si="12"/>
        <v>1</v>
      </c>
      <c r="S406" s="23"/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0</v>
      </c>
      <c r="Z406" s="12">
        <v>0</v>
      </c>
      <c r="AA406" s="19">
        <f t="shared" si="13"/>
        <v>0</v>
      </c>
    </row>
    <row r="407" spans="1:27" ht="15.95" customHeight="1" x14ac:dyDescent="0.15">
      <c r="A407" s="1">
        <v>396</v>
      </c>
      <c r="B407" s="30">
        <v>2</v>
      </c>
      <c r="C407" s="21">
        <v>2</v>
      </c>
      <c r="D407" s="22">
        <v>1</v>
      </c>
      <c r="E407" s="22">
        <v>27</v>
      </c>
      <c r="F407" s="16" t="s">
        <v>236</v>
      </c>
      <c r="G407" s="23"/>
      <c r="H407" s="23"/>
      <c r="I407" s="16"/>
      <c r="J407" s="24"/>
      <c r="K407" s="173">
        <v>1</v>
      </c>
      <c r="L407" s="23">
        <v>5</v>
      </c>
      <c r="M407" s="5">
        <v>0</v>
      </c>
      <c r="N407" s="6">
        <v>1</v>
      </c>
      <c r="O407" s="7">
        <v>0</v>
      </c>
      <c r="P407" s="8">
        <v>0</v>
      </c>
      <c r="Q407" s="7">
        <v>0</v>
      </c>
      <c r="R407" s="19">
        <f t="shared" si="12"/>
        <v>1</v>
      </c>
      <c r="S407" s="23"/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0</v>
      </c>
      <c r="Z407" s="12">
        <v>0</v>
      </c>
      <c r="AA407" s="19">
        <f t="shared" si="13"/>
        <v>0</v>
      </c>
    </row>
    <row r="408" spans="1:27" ht="15.95" customHeight="1" x14ac:dyDescent="0.15">
      <c r="A408" s="1">
        <v>397</v>
      </c>
      <c r="B408" s="30">
        <v>2</v>
      </c>
      <c r="C408" s="21">
        <v>2</v>
      </c>
      <c r="D408" s="22">
        <v>1</v>
      </c>
      <c r="E408" s="22">
        <v>27</v>
      </c>
      <c r="F408" s="16" t="s">
        <v>236</v>
      </c>
      <c r="G408" s="23"/>
      <c r="H408" s="23"/>
      <c r="I408" s="16"/>
      <c r="J408" s="24"/>
      <c r="K408" s="173">
        <v>1</v>
      </c>
      <c r="L408" s="23">
        <v>5</v>
      </c>
      <c r="M408" s="5">
        <v>0</v>
      </c>
      <c r="N408" s="6">
        <v>1</v>
      </c>
      <c r="O408" s="7">
        <v>0</v>
      </c>
      <c r="P408" s="8">
        <v>0</v>
      </c>
      <c r="Q408" s="7">
        <v>0</v>
      </c>
      <c r="R408" s="19">
        <f t="shared" si="12"/>
        <v>1</v>
      </c>
      <c r="S408" s="23"/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0</v>
      </c>
      <c r="Z408" s="12">
        <v>0</v>
      </c>
      <c r="AA408" s="19">
        <f t="shared" si="13"/>
        <v>0</v>
      </c>
    </row>
    <row r="409" spans="1:27" ht="15.95" customHeight="1" x14ac:dyDescent="0.15">
      <c r="A409" s="1">
        <v>398</v>
      </c>
      <c r="B409" s="30">
        <v>2</v>
      </c>
      <c r="C409" s="21">
        <v>2</v>
      </c>
      <c r="D409" s="22">
        <v>1</v>
      </c>
      <c r="E409" s="22">
        <v>27</v>
      </c>
      <c r="F409" s="16" t="s">
        <v>236</v>
      </c>
      <c r="G409" s="23"/>
      <c r="H409" s="23"/>
      <c r="I409" s="16"/>
      <c r="J409" s="24"/>
      <c r="K409" s="173">
        <v>1</v>
      </c>
      <c r="L409" s="23">
        <v>5</v>
      </c>
      <c r="M409" s="5">
        <v>0</v>
      </c>
      <c r="N409" s="6">
        <v>1</v>
      </c>
      <c r="O409" s="7">
        <v>0</v>
      </c>
      <c r="P409" s="8">
        <v>0</v>
      </c>
      <c r="Q409" s="7">
        <v>0</v>
      </c>
      <c r="R409" s="19">
        <f t="shared" si="12"/>
        <v>1</v>
      </c>
      <c r="S409" s="23"/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0</v>
      </c>
      <c r="Z409" s="12">
        <v>0</v>
      </c>
      <c r="AA409" s="19">
        <f t="shared" si="13"/>
        <v>0</v>
      </c>
    </row>
    <row r="410" spans="1:27" ht="15.95" customHeight="1" x14ac:dyDescent="0.15">
      <c r="A410" s="1">
        <v>399</v>
      </c>
      <c r="B410" s="30">
        <v>2</v>
      </c>
      <c r="C410" s="21">
        <v>2</v>
      </c>
      <c r="D410" s="22">
        <v>1</v>
      </c>
      <c r="E410" s="22">
        <v>27</v>
      </c>
      <c r="F410" s="16" t="s">
        <v>236</v>
      </c>
      <c r="G410" s="23"/>
      <c r="H410" s="23"/>
      <c r="I410" s="16"/>
      <c r="J410" s="24"/>
      <c r="K410" s="173">
        <v>1</v>
      </c>
      <c r="L410" s="23">
        <v>5</v>
      </c>
      <c r="M410" s="5">
        <v>0</v>
      </c>
      <c r="N410" s="6">
        <v>1</v>
      </c>
      <c r="O410" s="7">
        <v>0</v>
      </c>
      <c r="P410" s="8">
        <v>0</v>
      </c>
      <c r="Q410" s="7">
        <v>0</v>
      </c>
      <c r="R410" s="19">
        <f t="shared" si="12"/>
        <v>1</v>
      </c>
      <c r="S410" s="23"/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0</v>
      </c>
      <c r="Z410" s="12">
        <v>0</v>
      </c>
      <c r="AA410" s="19">
        <f t="shared" si="13"/>
        <v>0</v>
      </c>
    </row>
    <row r="411" spans="1:27" ht="15.95" customHeight="1" x14ac:dyDescent="0.15">
      <c r="A411" s="1">
        <v>400</v>
      </c>
      <c r="B411" s="30">
        <v>2</v>
      </c>
      <c r="C411" s="21">
        <v>2</v>
      </c>
      <c r="D411" s="22">
        <v>1</v>
      </c>
      <c r="E411" s="22">
        <v>27</v>
      </c>
      <c r="F411" s="16" t="s">
        <v>236</v>
      </c>
      <c r="G411" s="23"/>
      <c r="H411" s="23"/>
      <c r="I411" s="16"/>
      <c r="J411" s="24"/>
      <c r="K411" s="173">
        <v>1</v>
      </c>
      <c r="L411" s="23">
        <v>5</v>
      </c>
      <c r="M411" s="5">
        <v>0</v>
      </c>
      <c r="N411" s="6">
        <v>6</v>
      </c>
      <c r="O411" s="7">
        <v>0</v>
      </c>
      <c r="P411" s="8">
        <v>0</v>
      </c>
      <c r="Q411" s="7">
        <v>0</v>
      </c>
      <c r="R411" s="19">
        <f t="shared" si="12"/>
        <v>6</v>
      </c>
      <c r="S411" s="23"/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0</v>
      </c>
      <c r="Z411" s="12">
        <v>0</v>
      </c>
      <c r="AA411" s="19">
        <f t="shared" si="13"/>
        <v>0</v>
      </c>
    </row>
    <row r="412" spans="1:27" ht="15.95" customHeight="1" x14ac:dyDescent="0.15">
      <c r="A412" s="1">
        <v>401</v>
      </c>
      <c r="B412" s="30">
        <v>2</v>
      </c>
      <c r="C412" s="21">
        <v>2</v>
      </c>
      <c r="D412" s="22">
        <v>1</v>
      </c>
      <c r="E412" s="22">
        <v>27</v>
      </c>
      <c r="F412" s="16" t="s">
        <v>236</v>
      </c>
      <c r="G412" s="23"/>
      <c r="H412" s="23"/>
      <c r="I412" s="16"/>
      <c r="J412" s="24"/>
      <c r="K412" s="173">
        <v>1</v>
      </c>
      <c r="L412" s="23">
        <v>5</v>
      </c>
      <c r="M412" s="5">
        <v>0</v>
      </c>
      <c r="N412" s="6">
        <v>1</v>
      </c>
      <c r="O412" s="7">
        <v>0</v>
      </c>
      <c r="P412" s="8">
        <v>0</v>
      </c>
      <c r="Q412" s="7">
        <v>0</v>
      </c>
      <c r="R412" s="19">
        <f t="shared" si="12"/>
        <v>1</v>
      </c>
      <c r="S412" s="23"/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0</v>
      </c>
      <c r="Z412" s="12">
        <v>0</v>
      </c>
      <c r="AA412" s="19">
        <f t="shared" si="13"/>
        <v>0</v>
      </c>
    </row>
    <row r="413" spans="1:27" ht="15.95" customHeight="1" x14ac:dyDescent="0.15">
      <c r="A413" s="1">
        <v>402</v>
      </c>
      <c r="B413" s="30">
        <v>2</v>
      </c>
      <c r="C413" s="21">
        <v>2</v>
      </c>
      <c r="D413" s="22">
        <v>1</v>
      </c>
      <c r="E413" s="22">
        <v>27</v>
      </c>
      <c r="F413" s="16" t="s">
        <v>236</v>
      </c>
      <c r="G413" s="23"/>
      <c r="H413" s="23"/>
      <c r="I413" s="16"/>
      <c r="J413" s="24"/>
      <c r="K413" s="173">
        <v>1</v>
      </c>
      <c r="L413" s="23">
        <v>5</v>
      </c>
      <c r="M413" s="5">
        <v>0</v>
      </c>
      <c r="N413" s="6">
        <v>1</v>
      </c>
      <c r="O413" s="7">
        <v>0</v>
      </c>
      <c r="P413" s="8">
        <v>0</v>
      </c>
      <c r="Q413" s="7">
        <v>0</v>
      </c>
      <c r="R413" s="19">
        <f t="shared" si="12"/>
        <v>1</v>
      </c>
      <c r="S413" s="23"/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0</v>
      </c>
      <c r="Z413" s="12">
        <v>0</v>
      </c>
      <c r="AA413" s="19">
        <f t="shared" si="13"/>
        <v>0</v>
      </c>
    </row>
    <row r="414" spans="1:27" ht="15.95" customHeight="1" x14ac:dyDescent="0.15">
      <c r="A414" s="1">
        <v>403</v>
      </c>
      <c r="B414" s="30">
        <v>2</v>
      </c>
      <c r="C414" s="21">
        <v>2</v>
      </c>
      <c r="D414" s="22">
        <v>1</v>
      </c>
      <c r="E414" s="22">
        <v>27</v>
      </c>
      <c r="F414" s="16" t="s">
        <v>236</v>
      </c>
      <c r="G414" s="23"/>
      <c r="H414" s="23"/>
      <c r="I414" s="16"/>
      <c r="J414" s="24"/>
      <c r="K414" s="173">
        <v>1</v>
      </c>
      <c r="L414" s="23">
        <v>5</v>
      </c>
      <c r="M414" s="5">
        <v>0</v>
      </c>
      <c r="N414" s="6">
        <v>1</v>
      </c>
      <c r="O414" s="7">
        <v>0</v>
      </c>
      <c r="P414" s="8">
        <v>0</v>
      </c>
      <c r="Q414" s="7">
        <v>0</v>
      </c>
      <c r="R414" s="19">
        <f t="shared" si="12"/>
        <v>1</v>
      </c>
      <c r="S414" s="23"/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0</v>
      </c>
      <c r="Z414" s="12">
        <v>0</v>
      </c>
      <c r="AA414" s="19">
        <f t="shared" si="13"/>
        <v>0</v>
      </c>
    </row>
    <row r="415" spans="1:27" ht="15.95" customHeight="1" x14ac:dyDescent="0.15">
      <c r="A415" s="1">
        <v>404</v>
      </c>
      <c r="B415" s="30">
        <v>2</v>
      </c>
      <c r="C415" s="21">
        <v>2</v>
      </c>
      <c r="D415" s="22">
        <v>1</v>
      </c>
      <c r="E415" s="22">
        <v>27</v>
      </c>
      <c r="F415" s="16" t="s">
        <v>236</v>
      </c>
      <c r="G415" s="23"/>
      <c r="H415" s="23"/>
      <c r="I415" s="16"/>
      <c r="J415" s="24"/>
      <c r="K415" s="173">
        <v>1</v>
      </c>
      <c r="L415" s="23">
        <v>5</v>
      </c>
      <c r="M415" s="5">
        <v>0</v>
      </c>
      <c r="N415" s="6">
        <v>1</v>
      </c>
      <c r="O415" s="7">
        <v>0</v>
      </c>
      <c r="P415" s="8">
        <v>0</v>
      </c>
      <c r="Q415" s="7">
        <v>0</v>
      </c>
      <c r="R415" s="19">
        <f t="shared" si="12"/>
        <v>1</v>
      </c>
      <c r="S415" s="23"/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0</v>
      </c>
      <c r="Z415" s="12">
        <v>0</v>
      </c>
      <c r="AA415" s="19">
        <f t="shared" si="13"/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/>
      <c r="S416" s="23"/>
      <c r="T416" s="5"/>
      <c r="U416" s="6"/>
      <c r="V416" s="7"/>
      <c r="W416" s="8"/>
      <c r="X416" s="7"/>
      <c r="Y416" s="7"/>
      <c r="Z416" s="12"/>
      <c r="AA416" s="19"/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/>
      <c r="S417" s="23"/>
      <c r="T417" s="5"/>
      <c r="U417" s="6"/>
      <c r="V417" s="7"/>
      <c r="W417" s="8"/>
      <c r="X417" s="7"/>
      <c r="Y417" s="7"/>
      <c r="Z417" s="12"/>
      <c r="AA417" s="19"/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/>
      <c r="S419" s="23"/>
      <c r="T419" s="5"/>
      <c r="U419" s="6"/>
      <c r="V419" s="7"/>
      <c r="W419" s="8"/>
      <c r="X419" s="7"/>
      <c r="Y419" s="7"/>
      <c r="Z419" s="12"/>
      <c r="AA419" s="19"/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/>
      <c r="S420" s="23"/>
      <c r="T420" s="5"/>
      <c r="U420" s="6"/>
      <c r="V420" s="7"/>
      <c r="W420" s="8"/>
      <c r="X420" s="7"/>
      <c r="Y420" s="7"/>
      <c r="Z420" s="12"/>
      <c r="AA420" s="19"/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/>
      <c r="S421" s="23"/>
      <c r="T421" s="5"/>
      <c r="U421" s="6"/>
      <c r="V421" s="7"/>
      <c r="W421" s="8"/>
      <c r="X421" s="7"/>
      <c r="Y421" s="7"/>
      <c r="Z421" s="12"/>
      <c r="AA421" s="19"/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/>
      <c r="S422" s="23"/>
      <c r="T422" s="5"/>
      <c r="U422" s="6"/>
      <c r="V422" s="7"/>
      <c r="W422" s="8"/>
      <c r="X422" s="7"/>
      <c r="Y422" s="7"/>
      <c r="Z422" s="12"/>
      <c r="AA422" s="19"/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/>
      <c r="S423" s="23"/>
      <c r="T423" s="5"/>
      <c r="U423" s="6"/>
      <c r="V423" s="7"/>
      <c r="W423" s="8"/>
      <c r="X423" s="7"/>
      <c r="Y423" s="7"/>
      <c r="Z423" s="12"/>
      <c r="AA423" s="19"/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/>
      <c r="S424" s="23"/>
      <c r="T424" s="5"/>
      <c r="U424" s="6"/>
      <c r="V424" s="7"/>
      <c r="W424" s="8"/>
      <c r="X424" s="7"/>
      <c r="Y424" s="7"/>
      <c r="Z424" s="12"/>
      <c r="AA424" s="19"/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/>
      <c r="S425" s="23"/>
      <c r="T425" s="5"/>
      <c r="U425" s="6"/>
      <c r="V425" s="7"/>
      <c r="W425" s="8"/>
      <c r="X425" s="7"/>
      <c r="Y425" s="7"/>
      <c r="Z425" s="12"/>
      <c r="AA425" s="19"/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/>
      <c r="S428" s="23"/>
      <c r="T428" s="5"/>
      <c r="U428" s="6"/>
      <c r="V428" s="7"/>
      <c r="W428" s="8"/>
      <c r="X428" s="7"/>
      <c r="Y428" s="7"/>
      <c r="Z428" s="12"/>
      <c r="AA428" s="19"/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/>
      <c r="S431" s="23"/>
      <c r="T431" s="5"/>
      <c r="U431" s="6"/>
      <c r="V431" s="7"/>
      <c r="W431" s="8"/>
      <c r="X431" s="7"/>
      <c r="Y431" s="7"/>
      <c r="Z431" s="12"/>
      <c r="AA431" s="19"/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/>
      <c r="S433" s="23"/>
      <c r="T433" s="5"/>
      <c r="U433" s="6"/>
      <c r="V433" s="7"/>
      <c r="W433" s="8"/>
      <c r="X433" s="7"/>
      <c r="Y433" s="7"/>
      <c r="Z433" s="12"/>
      <c r="AA433" s="19"/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/>
      <c r="S438" s="23"/>
      <c r="T438" s="5"/>
      <c r="U438" s="6"/>
      <c r="V438" s="7"/>
      <c r="W438" s="8"/>
      <c r="X438" s="7"/>
      <c r="Y438" s="7"/>
      <c r="Z438" s="12"/>
      <c r="AA438" s="19"/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/>
      <c r="S443" s="23"/>
      <c r="T443" s="5"/>
      <c r="U443" s="6"/>
      <c r="V443" s="7"/>
      <c r="W443" s="8"/>
      <c r="X443" s="7"/>
      <c r="Y443" s="7"/>
      <c r="Z443" s="12"/>
      <c r="AA443" s="19"/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/>
      <c r="S447" s="23"/>
      <c r="T447" s="5"/>
      <c r="U447" s="6"/>
      <c r="V447" s="7"/>
      <c r="W447" s="8"/>
      <c r="X447" s="7"/>
      <c r="Y447" s="7"/>
      <c r="Z447" s="12"/>
      <c r="AA447" s="19"/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/>
      <c r="S449" s="23"/>
      <c r="T449" s="5"/>
      <c r="U449" s="6"/>
      <c r="V449" s="7"/>
      <c r="W449" s="8"/>
      <c r="X449" s="7"/>
      <c r="Y449" s="7"/>
      <c r="Z449" s="12"/>
      <c r="AA449" s="19"/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/>
      <c r="S450" s="23"/>
      <c r="T450" s="5"/>
      <c r="U450" s="6"/>
      <c r="V450" s="7"/>
      <c r="W450" s="8"/>
      <c r="X450" s="7"/>
      <c r="Y450" s="7"/>
      <c r="Z450" s="12"/>
      <c r="AA450" s="19"/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/>
      <c r="S452" s="23"/>
      <c r="T452" s="5"/>
      <c r="U452" s="6"/>
      <c r="V452" s="7"/>
      <c r="W452" s="8"/>
      <c r="X452" s="7"/>
      <c r="Y452" s="7"/>
      <c r="Z452" s="12"/>
      <c r="AA452" s="19"/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/>
      <c r="S454" s="23"/>
      <c r="T454" s="5"/>
      <c r="U454" s="6"/>
      <c r="V454" s="7"/>
      <c r="W454" s="8"/>
      <c r="X454" s="7"/>
      <c r="Y454" s="7"/>
      <c r="Z454" s="12"/>
      <c r="AA454" s="19"/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/>
      <c r="S455" s="23"/>
      <c r="T455" s="5"/>
      <c r="U455" s="6"/>
      <c r="V455" s="7"/>
      <c r="W455" s="8"/>
      <c r="X455" s="7"/>
      <c r="Y455" s="7"/>
      <c r="Z455" s="12"/>
      <c r="AA455" s="19"/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/>
      <c r="S457" s="23"/>
      <c r="T457" s="5"/>
      <c r="U457" s="6"/>
      <c r="V457" s="7"/>
      <c r="W457" s="8"/>
      <c r="X457" s="7"/>
      <c r="Y457" s="7"/>
      <c r="Z457" s="12"/>
      <c r="AA457" s="19"/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/>
      <c r="S459" s="23"/>
      <c r="T459" s="5"/>
      <c r="U459" s="6"/>
      <c r="V459" s="7"/>
      <c r="W459" s="8"/>
      <c r="X459" s="7"/>
      <c r="Y459" s="7"/>
      <c r="Z459" s="12"/>
      <c r="AA459" s="19"/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/>
      <c r="S460" s="23"/>
      <c r="T460" s="5"/>
      <c r="U460" s="6"/>
      <c r="V460" s="7"/>
      <c r="W460" s="8"/>
      <c r="X460" s="7"/>
      <c r="Y460" s="7"/>
      <c r="Z460" s="12"/>
      <c r="AA460" s="19"/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/>
      <c r="S465" s="23"/>
      <c r="T465" s="5"/>
      <c r="U465" s="6"/>
      <c r="V465" s="7"/>
      <c r="W465" s="8"/>
      <c r="X465" s="7"/>
      <c r="Y465" s="7"/>
      <c r="Z465" s="12"/>
      <c r="AA465" s="19"/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416:J1000">
    <cfRule type="expression" dxfId="20" priority="21">
      <formula>I416=2</formula>
    </cfRule>
  </conditionalFormatting>
  <conditionalFormatting sqref="G416:I1000">
    <cfRule type="expression" dxfId="19" priority="20">
      <formula>XFD416=2</formula>
    </cfRule>
  </conditionalFormatting>
  <conditionalFormatting sqref="G416:G1000">
    <cfRule type="expression" dxfId="18" priority="19">
      <formula>B416=2</formula>
    </cfRule>
  </conditionalFormatting>
  <conditionalFormatting sqref="H416:H1000">
    <cfRule type="expression" dxfId="17" priority="18">
      <formula>B416=2</formula>
    </cfRule>
  </conditionalFormatting>
  <conditionalFormatting sqref="J416:J1000">
    <cfRule type="expression" dxfId="16" priority="17">
      <formula>B416=2</formula>
    </cfRule>
  </conditionalFormatting>
  <conditionalFormatting sqref="J12:J383">
    <cfRule type="expression" dxfId="15" priority="11">
      <formula>I12=2</formula>
    </cfRule>
  </conditionalFormatting>
  <conditionalFormatting sqref="G12:I12 G13 I13 G14:I383">
    <cfRule type="expression" dxfId="14" priority="10">
      <formula>XFD12=2</formula>
    </cfRule>
  </conditionalFormatting>
  <conditionalFormatting sqref="G12:G383">
    <cfRule type="expression" dxfId="13" priority="9">
      <formula>B12=2</formula>
    </cfRule>
  </conditionalFormatting>
  <conditionalFormatting sqref="H12 H14:H383">
    <cfRule type="expression" dxfId="12" priority="8">
      <formula>B12=2</formula>
    </cfRule>
  </conditionalFormatting>
  <conditionalFormatting sqref="H13">
    <cfRule type="expression" dxfId="11" priority="7">
      <formula>B13=2</formula>
    </cfRule>
  </conditionalFormatting>
  <conditionalFormatting sqref="J12:J383">
    <cfRule type="expression" dxfId="10" priority="6">
      <formula>B12=2</formula>
    </cfRule>
  </conditionalFormatting>
  <conditionalFormatting sqref="J384:J415">
    <cfRule type="expression" dxfId="9" priority="5">
      <formula>I384=2</formula>
    </cfRule>
  </conditionalFormatting>
  <conditionalFormatting sqref="G384:I415">
    <cfRule type="expression" dxfId="8" priority="4">
      <formula>XFD384=2</formula>
    </cfRule>
  </conditionalFormatting>
  <conditionalFormatting sqref="G384:G415">
    <cfRule type="expression" dxfId="7" priority="3">
      <formula>B384=2</formula>
    </cfRule>
  </conditionalFormatting>
  <conditionalFormatting sqref="H384:H415">
    <cfRule type="expression" dxfId="6" priority="2">
      <formula>B384=2</formula>
    </cfRule>
  </conditionalFormatting>
  <conditionalFormatting sqref="J384:J415">
    <cfRule type="expression" dxfId="5" priority="1">
      <formula>B384=2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6439DB07-EE75-4EF0-9BFC-C6CCAE115245}">
            <xm:f>'\ユーザ作業用フォルダ\32窓口業務委託\Ｒ２年度発注関係\区から回答\01北区\[【北区】資料番号01_積算標準フォーマット_R02-12月（36月）_北・旭_.xlsx]集計表（0131）'!#REF!=2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15" id="{CEF2FF13-B213-420E-A87F-FC527BDE2F49}">
            <xm:f>'\ユーザ作業用フォルダ\32窓口業務委託\Ｒ２年度発注関係\区から回答\01北区\[【北区】資料番号01_積算標準フォーマット_R02-12月（36月）_北・旭_.xlsx]集計表（0131）'!#REF!=2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14" id="{4CC7C535-5827-4644-8EFC-5966AC29D89F}">
            <xm:f>'\ユーザ作業用フォルダ\32窓口業務委託\Ｒ２年度発注関係\区から回答\01北区\[【北区】資料番号01_積算標準フォーマット_R02-12月（36月）_北・旭_.xlsx]集計表（0131）'!#REF!=2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13" id="{C469C296-2BFD-4061-B84D-10C48FA60F2A}">
            <xm:f>'\ユーザ作業用フォルダ\32窓口業務委託\Ｒ２年度発注関係\区から回答\01北区\[【北区】資料番号01_積算標準フォーマット_R02-12月（36月）_北・旭_.xlsx]集計表（0131）'!#REF!=2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12" id="{C21ECE14-DD4C-4888-B844-963EF4778870}">
            <xm:f>'\ユーザ作業用フォルダ\32窓口業務委託\Ｒ２年度発注関係\区から回答\01北区\[【北区】資料番号01_積算標準フォーマット_R02-12月（36月）_北・旭_.xlsx]集計表（0131）'!#REF!=2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6">
        <v>1</v>
      </c>
      <c r="L3" s="418" t="s">
        <v>54</v>
      </c>
      <c r="M3" s="419"/>
      <c r="N3" s="419"/>
      <c r="O3" s="420"/>
      <c r="P3" s="151">
        <v>2</v>
      </c>
      <c r="Q3" s="418" t="s">
        <v>55</v>
      </c>
      <c r="R3" s="419"/>
      <c r="S3" s="419"/>
      <c r="T3" s="420"/>
      <c r="U3" s="151">
        <v>3</v>
      </c>
      <c r="V3" s="418" t="s">
        <v>56</v>
      </c>
      <c r="W3" s="419"/>
      <c r="X3" s="419"/>
      <c r="Y3" s="420"/>
      <c r="Z3" s="151">
        <v>4</v>
      </c>
      <c r="AA3" s="418" t="s">
        <v>57</v>
      </c>
      <c r="AB3" s="419"/>
      <c r="AC3" s="419"/>
      <c r="AD3" s="420"/>
      <c r="AE3" s="151">
        <v>5</v>
      </c>
      <c r="AF3" s="418" t="s">
        <v>58</v>
      </c>
      <c r="AG3" s="419"/>
      <c r="AH3" s="419"/>
      <c r="AI3" s="420"/>
      <c r="AJ3" s="151">
        <v>6</v>
      </c>
      <c r="AK3" s="418" t="s">
        <v>134</v>
      </c>
      <c r="AL3" s="419"/>
      <c r="AM3" s="419"/>
      <c r="AN3" s="420"/>
      <c r="AO3" s="151">
        <v>7</v>
      </c>
      <c r="AP3" s="418" t="s">
        <v>135</v>
      </c>
      <c r="AQ3" s="419"/>
      <c r="AR3" s="419"/>
      <c r="AS3" s="420"/>
      <c r="AT3" s="151">
        <v>8</v>
      </c>
      <c r="AU3" s="418" t="s">
        <v>61</v>
      </c>
      <c r="AV3" s="419"/>
      <c r="AW3" s="419"/>
      <c r="AX3" s="420"/>
      <c r="AY3" s="15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6"/>
      <c r="B5" s="383" t="s">
        <v>29</v>
      </c>
      <c r="C5" s="383"/>
      <c r="D5" s="383"/>
      <c r="E5" s="383"/>
      <c r="F5" s="383"/>
      <c r="G5" s="383"/>
      <c r="H5" s="383"/>
      <c r="I5" s="383"/>
      <c r="J5" s="383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3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6"/>
      <c r="B6" s="366"/>
      <c r="C6" s="366"/>
      <c r="D6" s="366"/>
      <c r="E6" s="366" t="s">
        <v>29</v>
      </c>
      <c r="F6" s="366"/>
      <c r="G6" s="366"/>
      <c r="H6" s="366"/>
      <c r="I6" s="366"/>
      <c r="J6" s="366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29</v>
      </c>
      <c r="I7" s="366"/>
      <c r="J7" s="366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6"/>
      <c r="B8" s="366" t="s">
        <v>29</v>
      </c>
      <c r="C8" s="366"/>
      <c r="D8" s="366"/>
      <c r="E8" s="366" t="s">
        <v>29</v>
      </c>
      <c r="F8" s="366"/>
      <c r="G8" s="366"/>
      <c r="H8" s="366"/>
      <c r="I8" s="366"/>
      <c r="J8" s="366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6"/>
      <c r="B9" s="366" t="s">
        <v>29</v>
      </c>
      <c r="C9" s="366"/>
      <c r="D9" s="366"/>
      <c r="E9" s="366"/>
      <c r="F9" s="366"/>
      <c r="G9" s="366"/>
      <c r="H9" s="366" t="s">
        <v>29</v>
      </c>
      <c r="I9" s="366"/>
      <c r="J9" s="366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6"/>
      <c r="B10" s="366"/>
      <c r="C10" s="366"/>
      <c r="D10" s="366"/>
      <c r="E10" s="366" t="s">
        <v>29</v>
      </c>
      <c r="F10" s="366"/>
      <c r="G10" s="366"/>
      <c r="H10" s="366" t="s">
        <v>29</v>
      </c>
      <c r="I10" s="366"/>
      <c r="J10" s="366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6"/>
      <c r="B11" s="366" t="s">
        <v>29</v>
      </c>
      <c r="C11" s="366"/>
      <c r="D11" s="366"/>
      <c r="E11" s="366" t="s">
        <v>29</v>
      </c>
      <c r="F11" s="366"/>
      <c r="G11" s="366"/>
      <c r="H11" s="366" t="s">
        <v>29</v>
      </c>
      <c r="I11" s="366"/>
      <c r="J11" s="366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6">
        <v>1</v>
      </c>
      <c r="L13" s="418" t="s">
        <v>54</v>
      </c>
      <c r="M13" s="419"/>
      <c r="N13" s="419"/>
      <c r="O13" s="420"/>
      <c r="P13" s="151">
        <v>2</v>
      </c>
      <c r="Q13" s="418" t="s">
        <v>55</v>
      </c>
      <c r="R13" s="419"/>
      <c r="S13" s="419"/>
      <c r="T13" s="420"/>
      <c r="U13" s="151">
        <v>3</v>
      </c>
      <c r="V13" s="418" t="s">
        <v>56</v>
      </c>
      <c r="W13" s="419"/>
      <c r="X13" s="419"/>
      <c r="Y13" s="420"/>
      <c r="Z13" s="151">
        <v>4</v>
      </c>
      <c r="AA13" s="418" t="s">
        <v>57</v>
      </c>
      <c r="AB13" s="419"/>
      <c r="AC13" s="419"/>
      <c r="AD13" s="420"/>
      <c r="AE13" s="151">
        <v>5</v>
      </c>
      <c r="AF13" s="418" t="s">
        <v>58</v>
      </c>
      <c r="AG13" s="419"/>
      <c r="AH13" s="419"/>
      <c r="AI13" s="420"/>
      <c r="AJ13" s="151">
        <v>6</v>
      </c>
      <c r="AK13" s="418" t="s">
        <v>134</v>
      </c>
      <c r="AL13" s="419"/>
      <c r="AM13" s="419"/>
      <c r="AN13" s="420"/>
      <c r="AO13" s="151">
        <v>7</v>
      </c>
      <c r="AP13" s="418" t="s">
        <v>135</v>
      </c>
      <c r="AQ13" s="419"/>
      <c r="AR13" s="419"/>
      <c r="AS13" s="420"/>
      <c r="AT13" s="151">
        <v>8</v>
      </c>
      <c r="AU13" s="418" t="s">
        <v>61</v>
      </c>
      <c r="AV13" s="419"/>
      <c r="AW13" s="419"/>
      <c r="AX13" s="420"/>
      <c r="AY13" s="15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3"/>
      <c r="B15" s="383" t="s">
        <v>29</v>
      </c>
      <c r="C15" s="383"/>
      <c r="D15" s="383"/>
      <c r="E15" s="383"/>
      <c r="F15" s="383"/>
      <c r="G15" s="383"/>
      <c r="H15" s="383"/>
      <c r="I15" s="383"/>
      <c r="J15" s="383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3"/>
      <c r="B16" s="366"/>
      <c r="C16" s="366"/>
      <c r="D16" s="366"/>
      <c r="E16" s="366" t="s">
        <v>29</v>
      </c>
      <c r="F16" s="366"/>
      <c r="G16" s="366"/>
      <c r="H16" s="366"/>
      <c r="I16" s="366"/>
      <c r="J16" s="366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29</v>
      </c>
      <c r="I17" s="366"/>
      <c r="J17" s="366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3"/>
      <c r="B18" s="366" t="s">
        <v>29</v>
      </c>
      <c r="C18" s="366"/>
      <c r="D18" s="366"/>
      <c r="E18" s="366" t="s">
        <v>29</v>
      </c>
      <c r="F18" s="366"/>
      <c r="G18" s="366"/>
      <c r="H18" s="366"/>
      <c r="I18" s="366"/>
      <c r="J18" s="366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3"/>
      <c r="B19" s="366" t="s">
        <v>29</v>
      </c>
      <c r="C19" s="366"/>
      <c r="D19" s="366"/>
      <c r="E19" s="366"/>
      <c r="F19" s="366"/>
      <c r="G19" s="366"/>
      <c r="H19" s="366" t="s">
        <v>29</v>
      </c>
      <c r="I19" s="366"/>
      <c r="J19" s="366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3"/>
      <c r="B20" s="366"/>
      <c r="C20" s="366"/>
      <c r="D20" s="366"/>
      <c r="E20" s="366" t="s">
        <v>29</v>
      </c>
      <c r="F20" s="366"/>
      <c r="G20" s="366"/>
      <c r="H20" s="366" t="s">
        <v>29</v>
      </c>
      <c r="I20" s="366"/>
      <c r="J20" s="366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3"/>
      <c r="B21" s="366" t="s">
        <v>29</v>
      </c>
      <c r="C21" s="366"/>
      <c r="D21" s="366"/>
      <c r="E21" s="366" t="s">
        <v>29</v>
      </c>
      <c r="F21" s="366"/>
      <c r="G21" s="366"/>
      <c r="H21" s="366" t="s">
        <v>29</v>
      </c>
      <c r="I21" s="366"/>
      <c r="J21" s="366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6">
        <v>1</v>
      </c>
      <c r="L23" s="418" t="s">
        <v>54</v>
      </c>
      <c r="M23" s="419"/>
      <c r="N23" s="419"/>
      <c r="O23" s="420"/>
      <c r="P23" s="151">
        <v>2</v>
      </c>
      <c r="Q23" s="418" t="s">
        <v>55</v>
      </c>
      <c r="R23" s="419"/>
      <c r="S23" s="419"/>
      <c r="T23" s="420"/>
      <c r="U23" s="151">
        <v>3</v>
      </c>
      <c r="V23" s="418" t="s">
        <v>56</v>
      </c>
      <c r="W23" s="419"/>
      <c r="X23" s="419"/>
      <c r="Y23" s="420"/>
      <c r="Z23" s="151">
        <v>4</v>
      </c>
      <c r="AA23" s="418" t="s">
        <v>57</v>
      </c>
      <c r="AB23" s="419"/>
      <c r="AC23" s="419"/>
      <c r="AD23" s="420"/>
      <c r="AE23" s="151">
        <v>5</v>
      </c>
      <c r="AF23" s="418" t="s">
        <v>58</v>
      </c>
      <c r="AG23" s="419"/>
      <c r="AH23" s="419"/>
      <c r="AI23" s="420"/>
      <c r="AJ23" s="151">
        <v>6</v>
      </c>
      <c r="AK23" s="418" t="s">
        <v>134</v>
      </c>
      <c r="AL23" s="419"/>
      <c r="AM23" s="419"/>
      <c r="AN23" s="420"/>
      <c r="AO23" s="151">
        <v>7</v>
      </c>
      <c r="AP23" s="418" t="s">
        <v>135</v>
      </c>
      <c r="AQ23" s="419"/>
      <c r="AR23" s="419"/>
      <c r="AS23" s="420"/>
      <c r="AT23" s="151">
        <v>8</v>
      </c>
      <c r="AU23" s="418" t="s">
        <v>61</v>
      </c>
      <c r="AV23" s="419"/>
      <c r="AW23" s="419"/>
      <c r="AX23" s="420"/>
      <c r="AY23" s="15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6"/>
      <c r="B25" s="383" t="s">
        <v>29</v>
      </c>
      <c r="C25" s="383"/>
      <c r="D25" s="383"/>
      <c r="E25" s="383"/>
      <c r="F25" s="383"/>
      <c r="G25" s="383"/>
      <c r="H25" s="383"/>
      <c r="I25" s="383"/>
      <c r="J25" s="383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6"/>
      <c r="B26" s="366"/>
      <c r="C26" s="366"/>
      <c r="D26" s="366"/>
      <c r="E26" s="366" t="s">
        <v>29</v>
      </c>
      <c r="F26" s="366"/>
      <c r="G26" s="366"/>
      <c r="H26" s="366"/>
      <c r="I26" s="366"/>
      <c r="J26" s="366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29</v>
      </c>
      <c r="I27" s="366"/>
      <c r="J27" s="366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6"/>
      <c r="B28" s="366" t="s">
        <v>29</v>
      </c>
      <c r="C28" s="366"/>
      <c r="D28" s="366"/>
      <c r="E28" s="366" t="s">
        <v>29</v>
      </c>
      <c r="F28" s="366"/>
      <c r="G28" s="366"/>
      <c r="H28" s="366"/>
      <c r="I28" s="366"/>
      <c r="J28" s="366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6"/>
      <c r="B29" s="366" t="s">
        <v>29</v>
      </c>
      <c r="C29" s="366"/>
      <c r="D29" s="366"/>
      <c r="E29" s="366"/>
      <c r="F29" s="366"/>
      <c r="G29" s="366"/>
      <c r="H29" s="366" t="s">
        <v>29</v>
      </c>
      <c r="I29" s="366"/>
      <c r="J29" s="366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6"/>
      <c r="B30" s="366"/>
      <c r="C30" s="366"/>
      <c r="D30" s="366"/>
      <c r="E30" s="366" t="s">
        <v>29</v>
      </c>
      <c r="F30" s="366"/>
      <c r="G30" s="366"/>
      <c r="H30" s="366" t="s">
        <v>29</v>
      </c>
      <c r="I30" s="366"/>
      <c r="J30" s="366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7"/>
      <c r="B31" s="366" t="s">
        <v>29</v>
      </c>
      <c r="C31" s="366"/>
      <c r="D31" s="366"/>
      <c r="E31" s="366" t="s">
        <v>29</v>
      </c>
      <c r="F31" s="366"/>
      <c r="G31" s="366"/>
      <c r="H31" s="366" t="s">
        <v>29</v>
      </c>
      <c r="I31" s="366"/>
      <c r="J31" s="366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6">
        <v>1</v>
      </c>
      <c r="L33" s="418" t="s">
        <v>54</v>
      </c>
      <c r="M33" s="419"/>
      <c r="N33" s="419"/>
      <c r="O33" s="420"/>
      <c r="P33" s="151">
        <v>2</v>
      </c>
      <c r="Q33" s="418" t="s">
        <v>55</v>
      </c>
      <c r="R33" s="419"/>
      <c r="S33" s="419"/>
      <c r="T33" s="420"/>
      <c r="U33" s="151">
        <v>3</v>
      </c>
      <c r="V33" s="418" t="s">
        <v>56</v>
      </c>
      <c r="W33" s="419"/>
      <c r="X33" s="419"/>
      <c r="Y33" s="420"/>
      <c r="Z33" s="151">
        <v>4</v>
      </c>
      <c r="AA33" s="418" t="s">
        <v>57</v>
      </c>
      <c r="AB33" s="419"/>
      <c r="AC33" s="419"/>
      <c r="AD33" s="420"/>
      <c r="AE33" s="151">
        <v>5</v>
      </c>
      <c r="AF33" s="418" t="s">
        <v>58</v>
      </c>
      <c r="AG33" s="419"/>
      <c r="AH33" s="419"/>
      <c r="AI33" s="420"/>
      <c r="AJ33" s="151">
        <v>6</v>
      </c>
      <c r="AK33" s="418" t="s">
        <v>134</v>
      </c>
      <c r="AL33" s="419"/>
      <c r="AM33" s="419"/>
      <c r="AN33" s="420"/>
      <c r="AO33" s="151">
        <v>7</v>
      </c>
      <c r="AP33" s="418" t="s">
        <v>135</v>
      </c>
      <c r="AQ33" s="419"/>
      <c r="AR33" s="419"/>
      <c r="AS33" s="420"/>
      <c r="AT33" s="151">
        <v>8</v>
      </c>
      <c r="AU33" s="418" t="s">
        <v>61</v>
      </c>
      <c r="AV33" s="419"/>
      <c r="AW33" s="419"/>
      <c r="AX33" s="420"/>
      <c r="AY33" s="15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6"/>
      <c r="B35" s="383" t="s">
        <v>29</v>
      </c>
      <c r="C35" s="383"/>
      <c r="D35" s="383"/>
      <c r="E35" s="383"/>
      <c r="F35" s="383"/>
      <c r="G35" s="383"/>
      <c r="H35" s="383"/>
      <c r="I35" s="383"/>
      <c r="J35" s="383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6"/>
      <c r="B36" s="366"/>
      <c r="C36" s="366"/>
      <c r="D36" s="366"/>
      <c r="E36" s="366" t="s">
        <v>29</v>
      </c>
      <c r="F36" s="366"/>
      <c r="G36" s="366"/>
      <c r="H36" s="366"/>
      <c r="I36" s="366"/>
      <c r="J36" s="366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29</v>
      </c>
      <c r="I37" s="366"/>
      <c r="J37" s="366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6"/>
      <c r="B38" s="366" t="s">
        <v>29</v>
      </c>
      <c r="C38" s="366"/>
      <c r="D38" s="366"/>
      <c r="E38" s="366" t="s">
        <v>29</v>
      </c>
      <c r="F38" s="366"/>
      <c r="G38" s="366"/>
      <c r="H38" s="366"/>
      <c r="I38" s="366"/>
      <c r="J38" s="366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6"/>
      <c r="B39" s="366" t="s">
        <v>29</v>
      </c>
      <c r="C39" s="366"/>
      <c r="D39" s="366"/>
      <c r="E39" s="366"/>
      <c r="F39" s="366"/>
      <c r="G39" s="366"/>
      <c r="H39" s="366" t="s">
        <v>29</v>
      </c>
      <c r="I39" s="366"/>
      <c r="J39" s="366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6"/>
      <c r="B40" s="366"/>
      <c r="C40" s="366"/>
      <c r="D40" s="366"/>
      <c r="E40" s="366" t="s">
        <v>29</v>
      </c>
      <c r="F40" s="366"/>
      <c r="G40" s="366"/>
      <c r="H40" s="366" t="s">
        <v>29</v>
      </c>
      <c r="I40" s="366"/>
      <c r="J40" s="366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7"/>
      <c r="B41" s="366" t="s">
        <v>29</v>
      </c>
      <c r="C41" s="366"/>
      <c r="D41" s="366"/>
      <c r="E41" s="366" t="s">
        <v>29</v>
      </c>
      <c r="F41" s="366"/>
      <c r="G41" s="366"/>
      <c r="H41" s="366" t="s">
        <v>29</v>
      </c>
      <c r="I41" s="366"/>
      <c r="J41" s="366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6">
        <v>1</v>
      </c>
      <c r="L43" s="418" t="s">
        <v>54</v>
      </c>
      <c r="M43" s="419"/>
      <c r="N43" s="419"/>
      <c r="O43" s="420"/>
      <c r="P43" s="151">
        <v>2</v>
      </c>
      <c r="Q43" s="418" t="s">
        <v>55</v>
      </c>
      <c r="R43" s="419"/>
      <c r="S43" s="419"/>
      <c r="T43" s="420"/>
      <c r="U43" s="151">
        <v>3</v>
      </c>
      <c r="V43" s="418" t="s">
        <v>56</v>
      </c>
      <c r="W43" s="419"/>
      <c r="X43" s="419"/>
      <c r="Y43" s="420"/>
      <c r="Z43" s="151">
        <v>4</v>
      </c>
      <c r="AA43" s="418" t="s">
        <v>57</v>
      </c>
      <c r="AB43" s="419"/>
      <c r="AC43" s="419"/>
      <c r="AD43" s="420"/>
      <c r="AE43" s="151">
        <v>5</v>
      </c>
      <c r="AF43" s="418" t="s">
        <v>58</v>
      </c>
      <c r="AG43" s="419"/>
      <c r="AH43" s="419"/>
      <c r="AI43" s="420"/>
      <c r="AJ43" s="151">
        <v>6</v>
      </c>
      <c r="AK43" s="418" t="s">
        <v>134</v>
      </c>
      <c r="AL43" s="419"/>
      <c r="AM43" s="419"/>
      <c r="AN43" s="420"/>
      <c r="AO43" s="151">
        <v>7</v>
      </c>
      <c r="AP43" s="418" t="s">
        <v>135</v>
      </c>
      <c r="AQ43" s="419"/>
      <c r="AR43" s="419"/>
      <c r="AS43" s="420"/>
      <c r="AT43" s="151">
        <v>8</v>
      </c>
      <c r="AU43" s="418" t="s">
        <v>61</v>
      </c>
      <c r="AV43" s="419"/>
      <c r="AW43" s="419"/>
      <c r="AX43" s="420"/>
      <c r="AY43" s="15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6"/>
      <c r="B45" s="383" t="s">
        <v>29</v>
      </c>
      <c r="C45" s="383"/>
      <c r="D45" s="383"/>
      <c r="E45" s="383"/>
      <c r="F45" s="383"/>
      <c r="G45" s="383"/>
      <c r="H45" s="383"/>
      <c r="I45" s="383"/>
      <c r="J45" s="383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6"/>
      <c r="B46" s="366"/>
      <c r="C46" s="366"/>
      <c r="D46" s="366"/>
      <c r="E46" s="366" t="s">
        <v>29</v>
      </c>
      <c r="F46" s="366"/>
      <c r="G46" s="366"/>
      <c r="H46" s="366"/>
      <c r="I46" s="366"/>
      <c r="J46" s="366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29</v>
      </c>
      <c r="I47" s="366"/>
      <c r="J47" s="366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6"/>
      <c r="B48" s="366" t="s">
        <v>29</v>
      </c>
      <c r="C48" s="366"/>
      <c r="D48" s="366"/>
      <c r="E48" s="366" t="s">
        <v>29</v>
      </c>
      <c r="F48" s="366"/>
      <c r="G48" s="366"/>
      <c r="H48" s="366"/>
      <c r="I48" s="366"/>
      <c r="J48" s="366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6"/>
      <c r="B49" s="366" t="s">
        <v>29</v>
      </c>
      <c r="C49" s="366"/>
      <c r="D49" s="366"/>
      <c r="E49" s="366"/>
      <c r="F49" s="366"/>
      <c r="G49" s="366"/>
      <c r="H49" s="366" t="s">
        <v>29</v>
      </c>
      <c r="I49" s="366"/>
      <c r="J49" s="366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6"/>
      <c r="B50" s="366"/>
      <c r="C50" s="366"/>
      <c r="D50" s="366"/>
      <c r="E50" s="366" t="s">
        <v>29</v>
      </c>
      <c r="F50" s="366"/>
      <c r="G50" s="366"/>
      <c r="H50" s="366" t="s">
        <v>29</v>
      </c>
      <c r="I50" s="366"/>
      <c r="J50" s="366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6"/>
      <c r="B51" s="366" t="s">
        <v>29</v>
      </c>
      <c r="C51" s="366"/>
      <c r="D51" s="366"/>
      <c r="E51" s="366" t="s">
        <v>29</v>
      </c>
      <c r="F51" s="366"/>
      <c r="G51" s="366"/>
      <c r="H51" s="366" t="s">
        <v>29</v>
      </c>
      <c r="I51" s="366"/>
      <c r="J51" s="366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6">
        <v>1</v>
      </c>
      <c r="L53" s="418" t="s">
        <v>54</v>
      </c>
      <c r="M53" s="419"/>
      <c r="N53" s="419"/>
      <c r="O53" s="420"/>
      <c r="P53" s="151">
        <v>2</v>
      </c>
      <c r="Q53" s="418" t="s">
        <v>55</v>
      </c>
      <c r="R53" s="419"/>
      <c r="S53" s="419"/>
      <c r="T53" s="420"/>
      <c r="U53" s="151">
        <v>3</v>
      </c>
      <c r="V53" s="418" t="s">
        <v>56</v>
      </c>
      <c r="W53" s="419"/>
      <c r="X53" s="419"/>
      <c r="Y53" s="420"/>
      <c r="Z53" s="151">
        <v>4</v>
      </c>
      <c r="AA53" s="418" t="s">
        <v>57</v>
      </c>
      <c r="AB53" s="419"/>
      <c r="AC53" s="419"/>
      <c r="AD53" s="420"/>
      <c r="AE53" s="151">
        <v>5</v>
      </c>
      <c r="AF53" s="418" t="s">
        <v>58</v>
      </c>
      <c r="AG53" s="419"/>
      <c r="AH53" s="419"/>
      <c r="AI53" s="420"/>
      <c r="AJ53" s="151">
        <v>6</v>
      </c>
      <c r="AK53" s="418" t="s">
        <v>134</v>
      </c>
      <c r="AL53" s="419"/>
      <c r="AM53" s="419"/>
      <c r="AN53" s="420"/>
      <c r="AO53" s="151">
        <v>7</v>
      </c>
      <c r="AP53" s="418" t="s">
        <v>135</v>
      </c>
      <c r="AQ53" s="419"/>
      <c r="AR53" s="419"/>
      <c r="AS53" s="420"/>
      <c r="AT53" s="151">
        <v>8</v>
      </c>
      <c r="AU53" s="418" t="s">
        <v>61</v>
      </c>
      <c r="AV53" s="419"/>
      <c r="AW53" s="419"/>
      <c r="AX53" s="420"/>
      <c r="AY53" s="15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3"/>
      <c r="B55" s="383" t="s">
        <v>29</v>
      </c>
      <c r="C55" s="383"/>
      <c r="D55" s="383"/>
      <c r="E55" s="383"/>
      <c r="F55" s="383"/>
      <c r="G55" s="383"/>
      <c r="H55" s="383"/>
      <c r="I55" s="383"/>
      <c r="J55" s="383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3"/>
      <c r="B56" s="366"/>
      <c r="C56" s="366"/>
      <c r="D56" s="366"/>
      <c r="E56" s="366" t="s">
        <v>29</v>
      </c>
      <c r="F56" s="366"/>
      <c r="G56" s="366"/>
      <c r="H56" s="366"/>
      <c r="I56" s="366"/>
      <c r="J56" s="366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29</v>
      </c>
      <c r="I57" s="366"/>
      <c r="J57" s="366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3"/>
      <c r="B58" s="366" t="s">
        <v>29</v>
      </c>
      <c r="C58" s="366"/>
      <c r="D58" s="366"/>
      <c r="E58" s="366" t="s">
        <v>29</v>
      </c>
      <c r="F58" s="366"/>
      <c r="G58" s="366"/>
      <c r="H58" s="366"/>
      <c r="I58" s="366"/>
      <c r="J58" s="366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3"/>
      <c r="B59" s="366" t="s">
        <v>29</v>
      </c>
      <c r="C59" s="366"/>
      <c r="D59" s="366"/>
      <c r="E59" s="366"/>
      <c r="F59" s="366"/>
      <c r="G59" s="366"/>
      <c r="H59" s="366" t="s">
        <v>29</v>
      </c>
      <c r="I59" s="366"/>
      <c r="J59" s="366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3"/>
      <c r="B60" s="366"/>
      <c r="C60" s="366"/>
      <c r="D60" s="366"/>
      <c r="E60" s="366" t="s">
        <v>29</v>
      </c>
      <c r="F60" s="366"/>
      <c r="G60" s="366"/>
      <c r="H60" s="366" t="s">
        <v>29</v>
      </c>
      <c r="I60" s="366"/>
      <c r="J60" s="366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3"/>
      <c r="B61" s="366" t="s">
        <v>29</v>
      </c>
      <c r="C61" s="366"/>
      <c r="D61" s="366"/>
      <c r="E61" s="366" t="s">
        <v>29</v>
      </c>
      <c r="F61" s="366"/>
      <c r="G61" s="366"/>
      <c r="H61" s="366" t="s">
        <v>29</v>
      </c>
      <c r="I61" s="366"/>
      <c r="J61" s="366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6">
        <v>1</v>
      </c>
      <c r="L63" s="418" t="s">
        <v>54</v>
      </c>
      <c r="M63" s="419"/>
      <c r="N63" s="419"/>
      <c r="O63" s="420"/>
      <c r="P63" s="151">
        <v>2</v>
      </c>
      <c r="Q63" s="418" t="s">
        <v>55</v>
      </c>
      <c r="R63" s="419"/>
      <c r="S63" s="419"/>
      <c r="T63" s="420"/>
      <c r="U63" s="151">
        <v>3</v>
      </c>
      <c r="V63" s="418" t="s">
        <v>56</v>
      </c>
      <c r="W63" s="419"/>
      <c r="X63" s="419"/>
      <c r="Y63" s="420"/>
      <c r="Z63" s="151">
        <v>4</v>
      </c>
      <c r="AA63" s="418" t="s">
        <v>57</v>
      </c>
      <c r="AB63" s="419"/>
      <c r="AC63" s="419"/>
      <c r="AD63" s="420"/>
      <c r="AE63" s="151">
        <v>5</v>
      </c>
      <c r="AF63" s="418" t="s">
        <v>58</v>
      </c>
      <c r="AG63" s="419"/>
      <c r="AH63" s="419"/>
      <c r="AI63" s="420"/>
      <c r="AJ63" s="151">
        <v>6</v>
      </c>
      <c r="AK63" s="418" t="s">
        <v>134</v>
      </c>
      <c r="AL63" s="419"/>
      <c r="AM63" s="419"/>
      <c r="AN63" s="420"/>
      <c r="AO63" s="151">
        <v>7</v>
      </c>
      <c r="AP63" s="418" t="s">
        <v>135</v>
      </c>
      <c r="AQ63" s="419"/>
      <c r="AR63" s="419"/>
      <c r="AS63" s="420"/>
      <c r="AT63" s="151">
        <v>8</v>
      </c>
      <c r="AU63" s="418" t="s">
        <v>61</v>
      </c>
      <c r="AV63" s="419"/>
      <c r="AW63" s="419"/>
      <c r="AX63" s="420"/>
      <c r="AY63" s="15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6"/>
      <c r="B65" s="383" t="s">
        <v>29</v>
      </c>
      <c r="C65" s="383"/>
      <c r="D65" s="383"/>
      <c r="E65" s="383"/>
      <c r="F65" s="383"/>
      <c r="G65" s="383"/>
      <c r="H65" s="383"/>
      <c r="I65" s="383"/>
      <c r="J65" s="383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6"/>
      <c r="B66" s="366"/>
      <c r="C66" s="366"/>
      <c r="D66" s="366"/>
      <c r="E66" s="366" t="s">
        <v>29</v>
      </c>
      <c r="F66" s="366"/>
      <c r="G66" s="366"/>
      <c r="H66" s="366"/>
      <c r="I66" s="366"/>
      <c r="J66" s="366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29</v>
      </c>
      <c r="I67" s="366"/>
      <c r="J67" s="366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6"/>
      <c r="B68" s="366" t="s">
        <v>29</v>
      </c>
      <c r="C68" s="366"/>
      <c r="D68" s="366"/>
      <c r="E68" s="366" t="s">
        <v>29</v>
      </c>
      <c r="F68" s="366"/>
      <c r="G68" s="366"/>
      <c r="H68" s="366"/>
      <c r="I68" s="366"/>
      <c r="J68" s="366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6"/>
      <c r="B69" s="366" t="s">
        <v>29</v>
      </c>
      <c r="C69" s="366"/>
      <c r="D69" s="366"/>
      <c r="E69" s="366"/>
      <c r="F69" s="366"/>
      <c r="G69" s="366"/>
      <c r="H69" s="366" t="s">
        <v>29</v>
      </c>
      <c r="I69" s="366"/>
      <c r="J69" s="366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6"/>
      <c r="B70" s="366"/>
      <c r="C70" s="366"/>
      <c r="D70" s="366"/>
      <c r="E70" s="366" t="s">
        <v>29</v>
      </c>
      <c r="F70" s="366"/>
      <c r="G70" s="366"/>
      <c r="H70" s="366" t="s">
        <v>29</v>
      </c>
      <c r="I70" s="366"/>
      <c r="J70" s="366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7"/>
      <c r="B71" s="366" t="s">
        <v>29</v>
      </c>
      <c r="C71" s="366"/>
      <c r="D71" s="366"/>
      <c r="E71" s="366" t="s">
        <v>29</v>
      </c>
      <c r="F71" s="366"/>
      <c r="G71" s="366"/>
      <c r="H71" s="366" t="s">
        <v>29</v>
      </c>
      <c r="I71" s="366"/>
      <c r="J71" s="366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6">
        <v>1</v>
      </c>
      <c r="L73" s="418" t="s">
        <v>54</v>
      </c>
      <c r="M73" s="419"/>
      <c r="N73" s="419"/>
      <c r="O73" s="420"/>
      <c r="P73" s="151">
        <v>2</v>
      </c>
      <c r="Q73" s="418" t="s">
        <v>55</v>
      </c>
      <c r="R73" s="419"/>
      <c r="S73" s="419"/>
      <c r="T73" s="420"/>
      <c r="U73" s="151">
        <v>3</v>
      </c>
      <c r="V73" s="418" t="s">
        <v>56</v>
      </c>
      <c r="W73" s="419"/>
      <c r="X73" s="419"/>
      <c r="Y73" s="420"/>
      <c r="Z73" s="151">
        <v>4</v>
      </c>
      <c r="AA73" s="418" t="s">
        <v>57</v>
      </c>
      <c r="AB73" s="419"/>
      <c r="AC73" s="419"/>
      <c r="AD73" s="420"/>
      <c r="AE73" s="151">
        <v>5</v>
      </c>
      <c r="AF73" s="418" t="s">
        <v>58</v>
      </c>
      <c r="AG73" s="419"/>
      <c r="AH73" s="419"/>
      <c r="AI73" s="420"/>
      <c r="AJ73" s="151">
        <v>6</v>
      </c>
      <c r="AK73" s="418" t="s">
        <v>134</v>
      </c>
      <c r="AL73" s="419"/>
      <c r="AM73" s="419"/>
      <c r="AN73" s="420"/>
      <c r="AO73" s="151">
        <v>7</v>
      </c>
      <c r="AP73" s="418" t="s">
        <v>135</v>
      </c>
      <c r="AQ73" s="419"/>
      <c r="AR73" s="419"/>
      <c r="AS73" s="420"/>
      <c r="AT73" s="151">
        <v>8</v>
      </c>
      <c r="AU73" s="418" t="s">
        <v>61</v>
      </c>
      <c r="AV73" s="419"/>
      <c r="AW73" s="419"/>
      <c r="AX73" s="420"/>
      <c r="AY73" s="15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6"/>
      <c r="B75" s="383" t="s">
        <v>29</v>
      </c>
      <c r="C75" s="383"/>
      <c r="D75" s="383"/>
      <c r="E75" s="383"/>
      <c r="F75" s="383"/>
      <c r="G75" s="383"/>
      <c r="H75" s="383"/>
      <c r="I75" s="383"/>
      <c r="J75" s="383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6"/>
      <c r="B76" s="366"/>
      <c r="C76" s="366"/>
      <c r="D76" s="366"/>
      <c r="E76" s="366" t="s">
        <v>29</v>
      </c>
      <c r="F76" s="366"/>
      <c r="G76" s="366"/>
      <c r="H76" s="366"/>
      <c r="I76" s="366"/>
      <c r="J76" s="366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29</v>
      </c>
      <c r="I77" s="366"/>
      <c r="J77" s="366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6"/>
      <c r="B78" s="366" t="s">
        <v>29</v>
      </c>
      <c r="C78" s="366"/>
      <c r="D78" s="366"/>
      <c r="E78" s="366" t="s">
        <v>29</v>
      </c>
      <c r="F78" s="366"/>
      <c r="G78" s="366"/>
      <c r="H78" s="366"/>
      <c r="I78" s="366"/>
      <c r="J78" s="366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6"/>
      <c r="B79" s="366" t="s">
        <v>29</v>
      </c>
      <c r="C79" s="366"/>
      <c r="D79" s="366"/>
      <c r="E79" s="366"/>
      <c r="F79" s="366"/>
      <c r="G79" s="366"/>
      <c r="H79" s="366" t="s">
        <v>29</v>
      </c>
      <c r="I79" s="366"/>
      <c r="J79" s="366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6"/>
      <c r="B80" s="366"/>
      <c r="C80" s="366"/>
      <c r="D80" s="366"/>
      <c r="E80" s="366" t="s">
        <v>29</v>
      </c>
      <c r="F80" s="366"/>
      <c r="G80" s="366"/>
      <c r="H80" s="366" t="s">
        <v>29</v>
      </c>
      <c r="I80" s="366"/>
      <c r="J80" s="366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7"/>
      <c r="B81" s="366" t="s">
        <v>29</v>
      </c>
      <c r="C81" s="366"/>
      <c r="D81" s="366"/>
      <c r="E81" s="366" t="s">
        <v>29</v>
      </c>
      <c r="F81" s="366"/>
      <c r="G81" s="366"/>
      <c r="H81" s="366" t="s">
        <v>29</v>
      </c>
      <c r="I81" s="366"/>
      <c r="J81" s="366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6">
        <v>1</v>
      </c>
      <c r="L84" s="418" t="s">
        <v>54</v>
      </c>
      <c r="M84" s="419"/>
      <c r="N84" s="419"/>
      <c r="O84" s="420"/>
      <c r="P84" s="151">
        <v>2</v>
      </c>
      <c r="Q84" s="418" t="s">
        <v>55</v>
      </c>
      <c r="R84" s="419"/>
      <c r="S84" s="419"/>
      <c r="T84" s="420"/>
      <c r="U84" s="151">
        <v>3</v>
      </c>
      <c r="V84" s="418" t="s">
        <v>56</v>
      </c>
      <c r="W84" s="419"/>
      <c r="X84" s="419"/>
      <c r="Y84" s="420"/>
      <c r="Z84" s="151">
        <v>4</v>
      </c>
      <c r="AA84" s="418" t="s">
        <v>57</v>
      </c>
      <c r="AB84" s="419"/>
      <c r="AC84" s="419"/>
      <c r="AD84" s="420"/>
      <c r="AE84" s="151">
        <v>5</v>
      </c>
      <c r="AF84" s="418" t="s">
        <v>58</v>
      </c>
      <c r="AG84" s="419"/>
      <c r="AH84" s="419"/>
      <c r="AI84" s="420"/>
      <c r="AJ84" s="151">
        <v>6</v>
      </c>
      <c r="AK84" s="418" t="s">
        <v>134</v>
      </c>
      <c r="AL84" s="419"/>
      <c r="AM84" s="419"/>
      <c r="AN84" s="420"/>
      <c r="AO84" s="151">
        <v>7</v>
      </c>
      <c r="AP84" s="418" t="s">
        <v>135</v>
      </c>
      <c r="AQ84" s="419"/>
      <c r="AR84" s="419"/>
      <c r="AS84" s="420"/>
      <c r="AT84" s="151">
        <v>8</v>
      </c>
      <c r="AU84" s="418" t="s">
        <v>61</v>
      </c>
      <c r="AV84" s="419"/>
      <c r="AW84" s="419"/>
      <c r="AX84" s="420"/>
      <c r="AY84" s="15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6"/>
      <c r="B86" s="383" t="s">
        <v>29</v>
      </c>
      <c r="C86" s="383"/>
      <c r="D86" s="383"/>
      <c r="E86" s="383"/>
      <c r="F86" s="383"/>
      <c r="G86" s="383"/>
      <c r="H86" s="383"/>
      <c r="I86" s="383"/>
      <c r="J86" s="383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6"/>
      <c r="B87" s="366"/>
      <c r="C87" s="366"/>
      <c r="D87" s="366"/>
      <c r="E87" s="366" t="s">
        <v>29</v>
      </c>
      <c r="F87" s="366"/>
      <c r="G87" s="366"/>
      <c r="H87" s="366"/>
      <c r="I87" s="366"/>
      <c r="J87" s="366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29</v>
      </c>
      <c r="I88" s="366"/>
      <c r="J88" s="366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6"/>
      <c r="B89" s="366" t="s">
        <v>29</v>
      </c>
      <c r="C89" s="366"/>
      <c r="D89" s="366"/>
      <c r="E89" s="366" t="s">
        <v>29</v>
      </c>
      <c r="F89" s="366"/>
      <c r="G89" s="366"/>
      <c r="H89" s="366"/>
      <c r="I89" s="366"/>
      <c r="J89" s="366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6"/>
      <c r="B90" s="366" t="s">
        <v>29</v>
      </c>
      <c r="C90" s="366"/>
      <c r="D90" s="366"/>
      <c r="E90" s="366"/>
      <c r="F90" s="366"/>
      <c r="G90" s="366"/>
      <c r="H90" s="366" t="s">
        <v>29</v>
      </c>
      <c r="I90" s="366"/>
      <c r="J90" s="366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6"/>
      <c r="B91" s="366"/>
      <c r="C91" s="366"/>
      <c r="D91" s="366"/>
      <c r="E91" s="366" t="s">
        <v>29</v>
      </c>
      <c r="F91" s="366"/>
      <c r="G91" s="366"/>
      <c r="H91" s="366" t="s">
        <v>29</v>
      </c>
      <c r="I91" s="366"/>
      <c r="J91" s="366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6"/>
      <c r="B92" s="366" t="s">
        <v>29</v>
      </c>
      <c r="C92" s="366"/>
      <c r="D92" s="366"/>
      <c r="E92" s="366" t="s">
        <v>29</v>
      </c>
      <c r="F92" s="366"/>
      <c r="G92" s="366"/>
      <c r="H92" s="366" t="s">
        <v>29</v>
      </c>
      <c r="I92" s="366"/>
      <c r="J92" s="366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6">
        <v>1</v>
      </c>
      <c r="L94" s="418" t="s">
        <v>54</v>
      </c>
      <c r="M94" s="419"/>
      <c r="N94" s="419"/>
      <c r="O94" s="420"/>
      <c r="P94" s="151">
        <v>2</v>
      </c>
      <c r="Q94" s="418" t="s">
        <v>55</v>
      </c>
      <c r="R94" s="419"/>
      <c r="S94" s="419"/>
      <c r="T94" s="420"/>
      <c r="U94" s="151">
        <v>3</v>
      </c>
      <c r="V94" s="418" t="s">
        <v>56</v>
      </c>
      <c r="W94" s="419"/>
      <c r="X94" s="419"/>
      <c r="Y94" s="420"/>
      <c r="Z94" s="151">
        <v>4</v>
      </c>
      <c r="AA94" s="418" t="s">
        <v>57</v>
      </c>
      <c r="AB94" s="419"/>
      <c r="AC94" s="419"/>
      <c r="AD94" s="420"/>
      <c r="AE94" s="151">
        <v>5</v>
      </c>
      <c r="AF94" s="418" t="s">
        <v>58</v>
      </c>
      <c r="AG94" s="419"/>
      <c r="AH94" s="419"/>
      <c r="AI94" s="420"/>
      <c r="AJ94" s="151">
        <v>6</v>
      </c>
      <c r="AK94" s="418" t="s">
        <v>134</v>
      </c>
      <c r="AL94" s="419"/>
      <c r="AM94" s="419"/>
      <c r="AN94" s="420"/>
      <c r="AO94" s="151">
        <v>7</v>
      </c>
      <c r="AP94" s="418" t="s">
        <v>135</v>
      </c>
      <c r="AQ94" s="419"/>
      <c r="AR94" s="419"/>
      <c r="AS94" s="420"/>
      <c r="AT94" s="151">
        <v>8</v>
      </c>
      <c r="AU94" s="418" t="s">
        <v>61</v>
      </c>
      <c r="AV94" s="419"/>
      <c r="AW94" s="419"/>
      <c r="AX94" s="420"/>
      <c r="AY94" s="15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3"/>
      <c r="B96" s="383" t="s">
        <v>29</v>
      </c>
      <c r="C96" s="383"/>
      <c r="D96" s="383"/>
      <c r="E96" s="383"/>
      <c r="F96" s="383"/>
      <c r="G96" s="383"/>
      <c r="H96" s="383"/>
      <c r="I96" s="383"/>
      <c r="J96" s="383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3"/>
      <c r="B97" s="366"/>
      <c r="C97" s="366"/>
      <c r="D97" s="366"/>
      <c r="E97" s="366" t="s">
        <v>29</v>
      </c>
      <c r="F97" s="366"/>
      <c r="G97" s="366"/>
      <c r="H97" s="366"/>
      <c r="I97" s="366"/>
      <c r="J97" s="366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29</v>
      </c>
      <c r="I98" s="366"/>
      <c r="J98" s="366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3"/>
      <c r="B99" s="366" t="s">
        <v>29</v>
      </c>
      <c r="C99" s="366"/>
      <c r="D99" s="366"/>
      <c r="E99" s="366" t="s">
        <v>29</v>
      </c>
      <c r="F99" s="366"/>
      <c r="G99" s="366"/>
      <c r="H99" s="366"/>
      <c r="I99" s="366"/>
      <c r="J99" s="366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3"/>
      <c r="B100" s="366" t="s">
        <v>29</v>
      </c>
      <c r="C100" s="366"/>
      <c r="D100" s="366"/>
      <c r="E100" s="366"/>
      <c r="F100" s="366"/>
      <c r="G100" s="366"/>
      <c r="H100" s="366" t="s">
        <v>29</v>
      </c>
      <c r="I100" s="366"/>
      <c r="J100" s="366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29</v>
      </c>
      <c r="F101" s="366"/>
      <c r="G101" s="366"/>
      <c r="H101" s="366" t="s">
        <v>29</v>
      </c>
      <c r="I101" s="366"/>
      <c r="J101" s="366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3"/>
      <c r="B102" s="366" t="s">
        <v>29</v>
      </c>
      <c r="C102" s="366"/>
      <c r="D102" s="366"/>
      <c r="E102" s="366" t="s">
        <v>29</v>
      </c>
      <c r="F102" s="366"/>
      <c r="G102" s="366"/>
      <c r="H102" s="366" t="s">
        <v>29</v>
      </c>
      <c r="I102" s="366"/>
      <c r="J102" s="366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8" t="s">
        <v>54</v>
      </c>
      <c r="M104" s="419"/>
      <c r="N104" s="419"/>
      <c r="O104" s="420"/>
      <c r="P104" s="151">
        <v>2</v>
      </c>
      <c r="Q104" s="418" t="s">
        <v>55</v>
      </c>
      <c r="R104" s="419"/>
      <c r="S104" s="419"/>
      <c r="T104" s="420"/>
      <c r="U104" s="151">
        <v>3</v>
      </c>
      <c r="V104" s="418" t="s">
        <v>56</v>
      </c>
      <c r="W104" s="419"/>
      <c r="X104" s="419"/>
      <c r="Y104" s="420"/>
      <c r="Z104" s="151">
        <v>4</v>
      </c>
      <c r="AA104" s="418" t="s">
        <v>57</v>
      </c>
      <c r="AB104" s="419"/>
      <c r="AC104" s="419"/>
      <c r="AD104" s="420"/>
      <c r="AE104" s="151">
        <v>5</v>
      </c>
      <c r="AF104" s="418" t="s">
        <v>58</v>
      </c>
      <c r="AG104" s="419"/>
      <c r="AH104" s="419"/>
      <c r="AI104" s="420"/>
      <c r="AJ104" s="151">
        <v>6</v>
      </c>
      <c r="AK104" s="418" t="s">
        <v>134</v>
      </c>
      <c r="AL104" s="419"/>
      <c r="AM104" s="419"/>
      <c r="AN104" s="420"/>
      <c r="AO104" s="151">
        <v>7</v>
      </c>
      <c r="AP104" s="418" t="s">
        <v>135</v>
      </c>
      <c r="AQ104" s="419"/>
      <c r="AR104" s="419"/>
      <c r="AS104" s="420"/>
      <c r="AT104" s="151">
        <v>8</v>
      </c>
      <c r="AU104" s="418" t="s">
        <v>61</v>
      </c>
      <c r="AV104" s="419"/>
      <c r="AW104" s="419"/>
      <c r="AX104" s="420"/>
      <c r="AY104" s="15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7"/>
      <c r="B106" s="429" t="s">
        <v>29</v>
      </c>
      <c r="C106" s="429"/>
      <c r="D106" s="429"/>
      <c r="E106" s="429"/>
      <c r="F106" s="429"/>
      <c r="G106" s="429"/>
      <c r="H106" s="429"/>
      <c r="I106" s="429"/>
      <c r="J106" s="429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7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7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8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8" t="s">
        <v>54</v>
      </c>
      <c r="M114" s="419"/>
      <c r="N114" s="419"/>
      <c r="O114" s="420"/>
      <c r="P114" s="151">
        <v>2</v>
      </c>
      <c r="Q114" s="418" t="s">
        <v>55</v>
      </c>
      <c r="R114" s="419"/>
      <c r="S114" s="419"/>
      <c r="T114" s="420"/>
      <c r="U114" s="151">
        <v>3</v>
      </c>
      <c r="V114" s="418" t="s">
        <v>56</v>
      </c>
      <c r="W114" s="419"/>
      <c r="X114" s="419"/>
      <c r="Y114" s="420"/>
      <c r="Z114" s="151">
        <v>4</v>
      </c>
      <c r="AA114" s="418" t="s">
        <v>57</v>
      </c>
      <c r="AB114" s="419"/>
      <c r="AC114" s="419"/>
      <c r="AD114" s="420"/>
      <c r="AE114" s="151">
        <v>5</v>
      </c>
      <c r="AF114" s="418" t="s">
        <v>58</v>
      </c>
      <c r="AG114" s="419"/>
      <c r="AH114" s="419"/>
      <c r="AI114" s="420"/>
      <c r="AJ114" s="151">
        <v>6</v>
      </c>
      <c r="AK114" s="418" t="s">
        <v>134</v>
      </c>
      <c r="AL114" s="419"/>
      <c r="AM114" s="419"/>
      <c r="AN114" s="420"/>
      <c r="AO114" s="151">
        <v>7</v>
      </c>
      <c r="AP114" s="418" t="s">
        <v>135</v>
      </c>
      <c r="AQ114" s="419"/>
      <c r="AR114" s="419"/>
      <c r="AS114" s="420"/>
      <c r="AT114" s="151">
        <v>8</v>
      </c>
      <c r="AU114" s="418" t="s">
        <v>61</v>
      </c>
      <c r="AV114" s="419"/>
      <c r="AW114" s="419"/>
      <c r="AX114" s="420"/>
      <c r="AY114" s="15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7"/>
      <c r="B116" s="429" t="s">
        <v>29</v>
      </c>
      <c r="C116" s="429"/>
      <c r="D116" s="429"/>
      <c r="E116" s="429"/>
      <c r="F116" s="429"/>
      <c r="G116" s="429"/>
      <c r="H116" s="429"/>
      <c r="I116" s="429"/>
      <c r="J116" s="429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7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7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8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9" t="str">
        <f>ローデータ!B2</f>
        <v>北区</v>
      </c>
      <c r="C2" s="291"/>
      <c r="D2" s="291"/>
      <c r="E2" s="290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67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4"/>
      <c r="H3" s="304"/>
      <c r="K3" s="304"/>
      <c r="L3" s="304"/>
    </row>
    <row r="4" spans="1:19" ht="14.1" customHeight="1" x14ac:dyDescent="0.15">
      <c r="A4" s="268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11</v>
      </c>
      <c r="H4" s="147" t="s">
        <v>53</v>
      </c>
      <c r="K4" s="300">
        <f>COUNTIFS(ローデータ!B12:B1011,1,ローデータ!G12:G1011,$G$4)</f>
        <v>48</v>
      </c>
      <c r="L4" s="30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1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7" t="s">
        <v>50</v>
      </c>
    </row>
    <row r="9" spans="1:19" ht="14.1" customHeight="1" x14ac:dyDescent="0.15">
      <c r="A9" s="233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8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12</v>
      </c>
      <c r="D10" s="56">
        <f>COUNTIFS(ローデータ!$B$12:$B$1011,1,ローデータ!$G$12:$G$1011,$G$4,ローデータ!$H$12:$H$1011,D8)</f>
        <v>9</v>
      </c>
      <c r="E10" s="56">
        <f>COUNTIFS(ローデータ!$B$12:$B$1011,1,ローデータ!$G$12:$G$1011,$G$4,ローデータ!$H$12:$H$1011,E8)</f>
        <v>10</v>
      </c>
      <c r="F10" s="56">
        <f>COUNTIFS(ローデータ!$B$12:$B$1011,1,ローデータ!$G$12:$G$1011,$G$4,ローデータ!$H$12:$H$1011,F8)</f>
        <v>6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3</v>
      </c>
      <c r="K10" s="56">
        <f>SUM(B10:J10)</f>
        <v>48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1"/>
      <c r="B14" s="144">
        <v>1</v>
      </c>
      <c r="C14" s="144">
        <v>2</v>
      </c>
      <c r="D14" s="267" t="s">
        <v>50</v>
      </c>
      <c r="F14" s="231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0" t="s">
        <v>50</v>
      </c>
    </row>
    <row r="15" spans="1:19" ht="14.1" customHeight="1" x14ac:dyDescent="0.15">
      <c r="A15" s="233"/>
      <c r="B15" s="147" t="s">
        <v>63</v>
      </c>
      <c r="C15" s="147" t="s">
        <v>64</v>
      </c>
      <c r="D15" s="268"/>
      <c r="F15" s="232"/>
      <c r="G15" s="278" t="s">
        <v>95</v>
      </c>
      <c r="H15" s="248" t="s">
        <v>76</v>
      </c>
      <c r="I15" s="248" t="s">
        <v>77</v>
      </c>
      <c r="J15" s="278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73" t="s">
        <v>111</v>
      </c>
      <c r="Q15" s="248" t="s">
        <v>83</v>
      </c>
      <c r="R15" s="292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48</v>
      </c>
      <c r="D16" s="56">
        <f>SUM(B16:C16)</f>
        <v>48</v>
      </c>
      <c r="F16" s="232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92"/>
    </row>
    <row r="17" spans="1:19" ht="14.1" customHeight="1" x14ac:dyDescent="0.15">
      <c r="A17" s="152"/>
      <c r="B17" s="9"/>
      <c r="C17" s="9"/>
      <c r="D17" s="9"/>
      <c r="F17" s="233"/>
      <c r="G17" s="282"/>
      <c r="H17" s="249"/>
      <c r="I17" s="249"/>
      <c r="J17" s="282"/>
      <c r="K17" s="249"/>
      <c r="L17" s="249"/>
      <c r="M17" s="249"/>
      <c r="N17" s="249"/>
      <c r="O17" s="249"/>
      <c r="P17" s="274"/>
      <c r="Q17" s="249"/>
      <c r="R17" s="251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1"/>
      <c r="B21" s="293">
        <v>1</v>
      </c>
      <c r="C21" s="242"/>
      <c r="D21" s="293">
        <v>2</v>
      </c>
      <c r="E21" s="242"/>
      <c r="F21" s="293">
        <v>3</v>
      </c>
      <c r="G21" s="241"/>
      <c r="H21" s="242"/>
      <c r="I21" s="26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301" t="s">
        <v>72</v>
      </c>
      <c r="C22" s="302"/>
      <c r="D22" s="301" t="s">
        <v>74</v>
      </c>
      <c r="E22" s="302"/>
      <c r="F22" s="301" t="s">
        <v>84</v>
      </c>
      <c r="G22" s="303"/>
      <c r="H22" s="302"/>
      <c r="I22" s="26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9">
        <f>COUNTIFS(ローデータ!$B$12:$B$1011,1,ローデータ!$G$12:$G$1011,$G$4,ローデータ!$K$12:$K$1011,B21)</f>
        <v>31</v>
      </c>
      <c r="C23" s="290"/>
      <c r="D23" s="289">
        <f>COUNTIFS(ローデータ!$B$12:$B$1011,1,ローデータ!$G$12:$G$1011,$G$4,ローデータ!$K$12:$K$1011,D21)</f>
        <v>10</v>
      </c>
      <c r="E23" s="290"/>
      <c r="F23" s="289">
        <f>COUNTIFS(ローデータ!$B$12:$B$1011,1,ローデータ!$G$12:$G$1011,$G$4,ローデータ!$K$12:$K$1011,F21)</f>
        <v>7</v>
      </c>
      <c r="G23" s="291"/>
      <c r="H23" s="290"/>
      <c r="I23" s="56">
        <f>SUM(B23:H23)</f>
        <v>48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1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0" t="s">
        <v>50</v>
      </c>
      <c r="I27" s="269"/>
      <c r="J27" s="285" t="s">
        <v>96</v>
      </c>
      <c r="K27" s="287" t="s">
        <v>97</v>
      </c>
      <c r="L27" s="283" t="s">
        <v>98</v>
      </c>
      <c r="M27" s="287" t="s">
        <v>99</v>
      </c>
      <c r="N27" s="283" t="s">
        <v>100</v>
      </c>
      <c r="O27" s="277" t="s">
        <v>50</v>
      </c>
    </row>
    <row r="28" spans="1:19" ht="14.1" customHeight="1" x14ac:dyDescent="0.15">
      <c r="A28" s="232"/>
      <c r="B28" s="248" t="s">
        <v>65</v>
      </c>
      <c r="C28" s="248" t="s">
        <v>66</v>
      </c>
      <c r="D28" s="278" t="s">
        <v>101</v>
      </c>
      <c r="E28" s="280" t="s">
        <v>102</v>
      </c>
      <c r="F28" s="281" t="s">
        <v>103</v>
      </c>
      <c r="G28" s="292"/>
      <c r="H28" s="39"/>
      <c r="I28" s="270"/>
      <c r="J28" s="286"/>
      <c r="K28" s="288"/>
      <c r="L28" s="284"/>
      <c r="M28" s="288"/>
      <c r="N28" s="284"/>
      <c r="O28" s="277"/>
    </row>
    <row r="29" spans="1:19" ht="14.1" customHeight="1" x14ac:dyDescent="0.15">
      <c r="A29" s="233"/>
      <c r="B29" s="249"/>
      <c r="C29" s="249"/>
      <c r="D29" s="279"/>
      <c r="E29" s="244"/>
      <c r="F29" s="282"/>
      <c r="G29" s="251"/>
      <c r="H29" s="39"/>
      <c r="I29" s="148" t="s">
        <v>51</v>
      </c>
      <c r="J29" s="86">
        <f>SUMIFS(ローデータ!M12:M1011,ローデータ!$B$12:$B$1011,1,ローデータ!$G$12:$G$1011,$G$4,ローデータ!$K$12:$K$1011,$B$21)</f>
        <v>7</v>
      </c>
      <c r="K29" s="86">
        <f>SUMIFS(ローデータ!N12:N1011,ローデータ!$B$12:$B$1011,1,ローデータ!$G$12:$G$1011,$G$4,ローデータ!$K$12:$K$1011,$B$21)</f>
        <v>17</v>
      </c>
      <c r="L29" s="86">
        <f>SUMIFS(ローデータ!O12:O1011,ローデータ!$B$12:$B$1011,1,ローデータ!$G$12:$G$1011,$G$4,ローデータ!$K$12:$K$1011,$B$21)</f>
        <v>5</v>
      </c>
      <c r="M29" s="86">
        <f>SUMIFS(ローデータ!P12:P1011,ローデータ!$B$12:$B$1011,1,ローデータ!$G$12:$G$1011,$G$4,ローデータ!$K$12:$K$1011,$B$21)</f>
        <v>23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52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26</v>
      </c>
      <c r="C30" s="56">
        <f>COUNTIFS(ローデータ!$B$12:$B$1011,1,ローデータ!$G$12:$G$1011,$G$4,ローデータ!$K$12:$K$1011,$B$21,ローデータ!$L$12:$L$1011,C27)</f>
        <v>3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1</v>
      </c>
      <c r="G30" s="56">
        <f>SUM(B30:F30)</f>
        <v>31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1"/>
      <c r="B34" s="144">
        <v>1</v>
      </c>
      <c r="C34" s="144">
        <v>2</v>
      </c>
      <c r="D34" s="144">
        <v>3</v>
      </c>
      <c r="E34" s="267" t="s">
        <v>50</v>
      </c>
      <c r="F34" s="39"/>
      <c r="I34" s="269"/>
      <c r="J34" s="271" t="s">
        <v>104</v>
      </c>
      <c r="K34" s="229" t="s">
        <v>105</v>
      </c>
      <c r="L34" s="229" t="s">
        <v>98</v>
      </c>
      <c r="M34" s="229" t="s">
        <v>106</v>
      </c>
      <c r="N34" s="245" t="s">
        <v>107</v>
      </c>
      <c r="O34" s="229" t="s">
        <v>36</v>
      </c>
      <c r="P34" s="245" t="s">
        <v>30</v>
      </c>
      <c r="Q34" s="250" t="s">
        <v>50</v>
      </c>
    </row>
    <row r="35" spans="1:17" ht="14.1" customHeight="1" x14ac:dyDescent="0.15">
      <c r="A35" s="233"/>
      <c r="B35" s="147" t="s">
        <v>67</v>
      </c>
      <c r="C35" s="147" t="s">
        <v>66</v>
      </c>
      <c r="D35" s="147" t="s">
        <v>68</v>
      </c>
      <c r="E35" s="268"/>
      <c r="G35" s="39"/>
      <c r="I35" s="270"/>
      <c r="J35" s="272"/>
      <c r="K35" s="230"/>
      <c r="L35" s="230"/>
      <c r="M35" s="230"/>
      <c r="N35" s="246"/>
      <c r="O35" s="230"/>
      <c r="P35" s="246"/>
      <c r="Q35" s="251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10</v>
      </c>
      <c r="I36" s="148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1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3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12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2"/>
      <c r="B40" s="255" t="s">
        <v>16</v>
      </c>
      <c r="C40" s="256"/>
      <c r="D40" s="256"/>
      <c r="E40" s="256"/>
      <c r="F40" s="257"/>
      <c r="G40" s="258" t="s">
        <v>50</v>
      </c>
      <c r="H40" s="261" t="s">
        <v>13</v>
      </c>
      <c r="I40" s="262"/>
      <c r="J40" s="263"/>
      <c r="K40" s="264" t="s">
        <v>50</v>
      </c>
    </row>
    <row r="41" spans="1:17" ht="14.1" customHeight="1" x14ac:dyDescent="0.15">
      <c r="A41" s="253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9"/>
      <c r="H41" s="64">
        <v>1</v>
      </c>
      <c r="I41" s="63">
        <v>2</v>
      </c>
      <c r="J41" s="63">
        <v>3</v>
      </c>
      <c r="K41" s="265"/>
      <c r="M41" s="39"/>
      <c r="N41" s="39"/>
      <c r="O41" s="39"/>
      <c r="P41" s="39"/>
    </row>
    <row r="42" spans="1:17" ht="14.1" customHeight="1" x14ac:dyDescent="0.15">
      <c r="A42" s="253"/>
      <c r="B42" s="248" t="s">
        <v>65</v>
      </c>
      <c r="C42" s="248" t="s">
        <v>66</v>
      </c>
      <c r="D42" s="273" t="s">
        <v>101</v>
      </c>
      <c r="E42" s="275" t="s">
        <v>102</v>
      </c>
      <c r="F42" s="225" t="s">
        <v>103</v>
      </c>
      <c r="G42" s="259"/>
      <c r="H42" s="227" t="s">
        <v>67</v>
      </c>
      <c r="I42" s="247" t="s">
        <v>66</v>
      </c>
      <c r="J42" s="247" t="s">
        <v>68</v>
      </c>
      <c r="K42" s="265"/>
      <c r="M42" s="39"/>
      <c r="N42" s="39"/>
      <c r="O42" s="39"/>
      <c r="P42" s="39"/>
    </row>
    <row r="43" spans="1:17" ht="14.1" customHeight="1" x14ac:dyDescent="0.15">
      <c r="A43" s="254"/>
      <c r="B43" s="249"/>
      <c r="C43" s="249"/>
      <c r="D43" s="274"/>
      <c r="E43" s="276"/>
      <c r="F43" s="226"/>
      <c r="G43" s="260"/>
      <c r="H43" s="228"/>
      <c r="I43" s="226"/>
      <c r="J43" s="226"/>
      <c r="K43" s="266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7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7</v>
      </c>
      <c r="H44" s="89">
        <f>COUNTIFS(ローデータ!$B$12:$B$1011,1,ローデータ!$G$12:$G$1011,$G$4,ローデータ!$K$12:$K$1011,$F$21,ローデータ!$S$12:$S$1011,H41)</f>
        <v>7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7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1"/>
      <c r="B47" s="234" t="s">
        <v>165</v>
      </c>
      <c r="C47" s="235"/>
      <c r="D47" s="235"/>
      <c r="E47" s="235"/>
      <c r="F47" s="236"/>
      <c r="G47" s="237" t="s">
        <v>50</v>
      </c>
      <c r="H47" s="240" t="s">
        <v>71</v>
      </c>
      <c r="I47" s="241"/>
      <c r="J47" s="241"/>
      <c r="K47" s="241"/>
      <c r="L47" s="241"/>
      <c r="M47" s="241"/>
      <c r="N47" s="242"/>
      <c r="O47" s="212" t="s">
        <v>50</v>
      </c>
    </row>
    <row r="48" spans="1:17" ht="14.1" customHeight="1" x14ac:dyDescent="0.15">
      <c r="A48" s="232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38"/>
      <c r="H48" s="221" t="s">
        <v>104</v>
      </c>
      <c r="I48" s="223" t="s">
        <v>105</v>
      </c>
      <c r="J48" s="223" t="s">
        <v>98</v>
      </c>
      <c r="K48" s="223" t="s">
        <v>106</v>
      </c>
      <c r="L48" s="243" t="s">
        <v>107</v>
      </c>
      <c r="M48" s="223" t="s">
        <v>36</v>
      </c>
      <c r="N48" s="243" t="s">
        <v>30</v>
      </c>
      <c r="O48" s="213"/>
    </row>
    <row r="49" spans="1:15" ht="14.1" customHeight="1" x14ac:dyDescent="0.15">
      <c r="A49" s="233"/>
      <c r="B49" s="216"/>
      <c r="C49" s="218"/>
      <c r="D49" s="220"/>
      <c r="E49" s="218"/>
      <c r="F49" s="220"/>
      <c r="G49" s="239"/>
      <c r="H49" s="222"/>
      <c r="I49" s="224"/>
      <c r="J49" s="224"/>
      <c r="K49" s="224"/>
      <c r="L49" s="244"/>
      <c r="M49" s="224"/>
      <c r="N49" s="244"/>
      <c r="O49" s="214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9</v>
      </c>
      <c r="D50" s="91">
        <f>SUMIFS(ローデータ!O12:O1011,ローデータ!$B$12:$B$1011,1,ローデータ!$G$12:$G$1011,$G$4,ローデータ!$K$12:$K$1011,$F$21)</f>
        <v>7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16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3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5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11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3"/>
      <c r="B54" s="314"/>
      <c r="C54" s="69" t="s">
        <v>85</v>
      </c>
      <c r="D54" s="319" t="s">
        <v>86</v>
      </c>
      <c r="E54" s="262"/>
      <c r="F54" s="262"/>
      <c r="G54" s="262"/>
      <c r="H54" s="262"/>
      <c r="I54" s="262"/>
      <c r="J54" s="262"/>
      <c r="K54" s="262"/>
      <c r="L54" s="262"/>
      <c r="M54" s="262"/>
      <c r="N54" s="320"/>
      <c r="O54" s="264" t="s">
        <v>50</v>
      </c>
    </row>
    <row r="55" spans="1:15" ht="14.1" customHeight="1" x14ac:dyDescent="0.15">
      <c r="A55" s="315"/>
      <c r="B55" s="316"/>
      <c r="C55" s="267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5"/>
    </row>
    <row r="56" spans="1:15" ht="14.1" customHeight="1" x14ac:dyDescent="0.15">
      <c r="A56" s="315"/>
      <c r="B56" s="316"/>
      <c r="C56" s="321"/>
      <c r="D56" s="278" t="s">
        <v>95</v>
      </c>
      <c r="E56" s="248" t="s">
        <v>76</v>
      </c>
      <c r="F56" s="248" t="s">
        <v>77</v>
      </c>
      <c r="G56" s="278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73" t="s">
        <v>111</v>
      </c>
      <c r="N56" s="308" t="s">
        <v>83</v>
      </c>
      <c r="O56" s="265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65"/>
    </row>
    <row r="58" spans="1:15" ht="14.1" customHeight="1" x14ac:dyDescent="0.15">
      <c r="A58" s="317"/>
      <c r="B58" s="318"/>
      <c r="C58" s="268"/>
      <c r="D58" s="282"/>
      <c r="E58" s="249"/>
      <c r="F58" s="249"/>
      <c r="G58" s="282"/>
      <c r="H58" s="249"/>
      <c r="I58" s="249"/>
      <c r="J58" s="249"/>
      <c r="K58" s="249"/>
      <c r="L58" s="249"/>
      <c r="M58" s="274"/>
      <c r="N58" s="310"/>
      <c r="O58" s="266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12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12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9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9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6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6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4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3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3</v>
      </c>
    </row>
    <row r="68" spans="1:15" ht="14.1" customHeight="1" thickTop="1" x14ac:dyDescent="0.15">
      <c r="A68" s="311" t="s">
        <v>50</v>
      </c>
      <c r="B68" s="312"/>
      <c r="C68" s="100">
        <f>SUM(C59:C67)</f>
        <v>48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48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3"/>
      <c r="B72" s="314"/>
      <c r="C72" s="322" t="s">
        <v>25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3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48">
        <v>1</v>
      </c>
      <c r="B75" s="50" t="s">
        <v>54</v>
      </c>
      <c r="C75" s="289">
        <f>COUNTIFS(ローデータ!$B$12:$B$1011,1,ローデータ!$G$12:$G$1011,$G$4,ローデータ!$H$12:$H$1011,$A$75,ローデータ!$K$12:$K$1011,C73)</f>
        <v>0</v>
      </c>
      <c r="D75" s="290"/>
      <c r="E75" s="289">
        <f>COUNTIFS(ローデータ!$B$12:$B$1011,1,ローデータ!$G$12:$G$1011,$G$4,ローデータ!$H$12:$H$1011,$A$75,ローデータ!$K$12:$K$1011,E73)</f>
        <v>0</v>
      </c>
      <c r="F75" s="290"/>
      <c r="G75" s="289">
        <f>COUNTIFS(ローデータ!$B$12:$B$1011,1,ローデータ!$G$12:$G$1011,$G$4,ローデータ!$H$12:$H$1011,$A$75,ローデータ!$K$12:$K$1011,G73)</f>
        <v>0</v>
      </c>
      <c r="H75" s="291"/>
      <c r="I75" s="291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9">
        <f>COUNTIFS(ローデータ!$B$12:$B$1011,1,ローデータ!$G$12:$G$1011,$G$4,ローデータ!$H$12:$H$1011,$A$76,ローデータ!$K$12:$K$1011,C73)</f>
        <v>6</v>
      </c>
      <c r="D76" s="290"/>
      <c r="E76" s="289">
        <f>COUNTIFS(ローデータ!$B$12:$B$1011,1,ローデータ!$G$12:$G$1011,$G$4,ローデータ!$H$12:$H$1011,$A$76,ローデータ!$K$12:$K$1011,E73)</f>
        <v>4</v>
      </c>
      <c r="F76" s="290"/>
      <c r="G76" s="289">
        <f>COUNTIFS(ローデータ!$B$12:$B$1011,1,ローデータ!$G$12:$G$1011,$G$4,ローデータ!$H$12:$H$1011,$A$76,ローデータ!$K$12:$K$1011,G73)</f>
        <v>2</v>
      </c>
      <c r="H76" s="291"/>
      <c r="I76" s="291"/>
      <c r="J76" s="104">
        <f t="shared" si="2"/>
        <v>12</v>
      </c>
    </row>
    <row r="77" spans="1:15" ht="14.1" customHeight="1" x14ac:dyDescent="0.15">
      <c r="A77" s="148">
        <v>3</v>
      </c>
      <c r="B77" s="50" t="s">
        <v>56</v>
      </c>
      <c r="C77" s="289">
        <f>COUNTIFS(ローデータ!$B$12:$B$1011,1,ローデータ!$G$12:$G$1011,$G$4,ローデータ!$H$12:$H$1011,$A$77,ローデータ!$K$12:$K$1011,C73)</f>
        <v>4</v>
      </c>
      <c r="D77" s="290"/>
      <c r="E77" s="289">
        <f>COUNTIFS(ローデータ!$B$12:$B$1011,1,ローデータ!$G$12:$G$1011,$G$4,ローデータ!$H$12:$H$1011,$A$77,ローデータ!$K$12:$K$1011,E73)</f>
        <v>2</v>
      </c>
      <c r="F77" s="290"/>
      <c r="G77" s="289">
        <f>COUNTIFS(ローデータ!$B$12:$B$1011,1,ローデータ!$G$12:$G$1011,$G$4,ローデータ!$H$12:$H$1011,$A$77,ローデータ!$K$12:$K$1011,G73)</f>
        <v>3</v>
      </c>
      <c r="H77" s="291"/>
      <c r="I77" s="291"/>
      <c r="J77" s="104">
        <f t="shared" si="2"/>
        <v>9</v>
      </c>
    </row>
    <row r="78" spans="1:15" ht="14.1" customHeight="1" x14ac:dyDescent="0.15">
      <c r="A78" s="148">
        <v>4</v>
      </c>
      <c r="B78" s="50" t="s">
        <v>57</v>
      </c>
      <c r="C78" s="289">
        <f>COUNTIFS(ローデータ!$B$12:$B$1011,1,ローデータ!$G$12:$G$1011,$G$4,ローデータ!$H$12:$H$1011,$A$78,ローデータ!$K$12:$K$1011,C73)</f>
        <v>8</v>
      </c>
      <c r="D78" s="290"/>
      <c r="E78" s="289">
        <f>COUNTIFS(ローデータ!$B$12:$B$1011,1,ローデータ!$G$12:$G$1011,$G$4,ローデータ!$H$12:$H$1011,$A$78,ローデータ!$K$12:$K$1011,E73)</f>
        <v>1</v>
      </c>
      <c r="F78" s="290"/>
      <c r="G78" s="289">
        <f>COUNTIFS(ローデータ!$B$12:$B$1011,1,ローデータ!$G$12:$G$1011,$G$4,ローデータ!$H$12:$H$1011,$A$78,ローデータ!$K$12:$K$1011,G73)</f>
        <v>1</v>
      </c>
      <c r="H78" s="291"/>
      <c r="I78" s="291"/>
      <c r="J78" s="104">
        <f t="shared" si="2"/>
        <v>10</v>
      </c>
    </row>
    <row r="79" spans="1:15" ht="14.1" customHeight="1" x14ac:dyDescent="0.15">
      <c r="A79" s="148">
        <v>5</v>
      </c>
      <c r="B79" s="50" t="s">
        <v>58</v>
      </c>
      <c r="C79" s="289">
        <f>COUNTIFS(ローデータ!$B$12:$B$1011,1,ローデータ!$G$12:$G$1011,$G$4,ローデータ!$H$12:$H$1011,$A$79,ローデータ!$K$12:$K$1011,C73)</f>
        <v>4</v>
      </c>
      <c r="D79" s="290"/>
      <c r="E79" s="289">
        <f>COUNTIFS(ローデータ!$B$12:$B$1011,1,ローデータ!$G$12:$G$1011,$G$4,ローデータ!$H$12:$H$1011,$A$79,ローデータ!$K$12:$K$1011,E73)</f>
        <v>1</v>
      </c>
      <c r="F79" s="290"/>
      <c r="G79" s="289">
        <f>COUNTIFS(ローデータ!$B$12:$B$1011,1,ローデータ!$G$12:$G$1011,$G$4,ローデータ!$H$12:$H$1011,$A$79,ローデータ!$K$12:$K$1011,G73)</f>
        <v>1</v>
      </c>
      <c r="H79" s="291"/>
      <c r="I79" s="291"/>
      <c r="J79" s="104">
        <f t="shared" si="2"/>
        <v>6</v>
      </c>
    </row>
    <row r="80" spans="1:15" ht="14.1" customHeight="1" x14ac:dyDescent="0.15">
      <c r="A80" s="148">
        <v>6</v>
      </c>
      <c r="B80" s="50" t="s">
        <v>59</v>
      </c>
      <c r="C80" s="289">
        <f>COUNTIFS(ローデータ!$B$12:$B$1011,1,ローデータ!$G$12:$G$1011,$G$4,ローデータ!$H$12:$H$1011,$A$80,ローデータ!$K$12:$K$1011,C73)</f>
        <v>3</v>
      </c>
      <c r="D80" s="290"/>
      <c r="E80" s="289">
        <f>COUNTIFS(ローデータ!$B$12:$B$1011,1,ローデータ!$G$12:$G$1011,$G$4,ローデータ!$H$12:$H$1011,$A$80,ローデータ!$K$12:$K$1011,E73)</f>
        <v>1</v>
      </c>
      <c r="F80" s="290"/>
      <c r="G80" s="289">
        <f>COUNTIFS(ローデータ!$B$12:$B$1011,1,ローデータ!$G$12:$G$1011,$G$4,ローデータ!$H$12:$H$1011,$A$80,ローデータ!$K$12:$K$1011,G73)</f>
        <v>0</v>
      </c>
      <c r="H80" s="291"/>
      <c r="I80" s="291"/>
      <c r="J80" s="104">
        <f t="shared" si="2"/>
        <v>4</v>
      </c>
    </row>
    <row r="81" spans="1:17" ht="14.1" customHeight="1" x14ac:dyDescent="0.15">
      <c r="A81" s="148">
        <v>7</v>
      </c>
      <c r="B81" s="50" t="s">
        <v>60</v>
      </c>
      <c r="C81" s="289">
        <f>COUNTIFS(ローデータ!$B$12:$B$1011,1,ローデータ!$G$12:$G$1011,$G$4,ローデータ!$H$12:$H$1011,$A$81,ローデータ!$K$12:$K$1011,C73)</f>
        <v>2</v>
      </c>
      <c r="D81" s="290"/>
      <c r="E81" s="289">
        <f>COUNTIFS(ローデータ!$B$12:$B$1011,1,ローデータ!$G$12:$G$1011,$G$4,ローデータ!$H$12:$H$1011,$A$81,ローデータ!$K$12:$K$1011,E73)</f>
        <v>0</v>
      </c>
      <c r="F81" s="290"/>
      <c r="G81" s="289">
        <f>COUNTIFS(ローデータ!$B$12:$B$1011,1,ローデータ!$G$12:$G$1011,$G$4,ローデータ!$H$12:$H$1011,$A$81,ローデータ!$K$12:$K$1011,G73)</f>
        <v>0</v>
      </c>
      <c r="H81" s="291"/>
      <c r="I81" s="291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89">
        <f>COUNTIFS(ローデータ!$B$12:$B$1011,1,ローデータ!$G$12:$G$1011,$G$4,ローデータ!$H$12:$H$1011,$A$82,ローデータ!$K$12:$K$1011,C73)</f>
        <v>1</v>
      </c>
      <c r="D82" s="290"/>
      <c r="E82" s="289">
        <f>COUNTIFS(ローデータ!$B$12:$B$1011,1,ローデータ!$G$12:$G$1011,$G$4,ローデータ!$H$12:$H$1011,$A$82,ローデータ!$K$12:$K$1011,E73)</f>
        <v>1</v>
      </c>
      <c r="F82" s="290"/>
      <c r="G82" s="289">
        <f>COUNTIFS(ローデータ!$B$12:$B$1011,1,ローデータ!$G$12:$G$1011,$G$4,ローデータ!$H$12:$H$1011,$A$82,ローデータ!$K$12:$K$1011,G73)</f>
        <v>0</v>
      </c>
      <c r="H82" s="291"/>
      <c r="I82" s="291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29">
        <f>COUNTIFS(ローデータ!$B$12:$B$1011,1,ローデータ!$G$12:$G$1011,$G$4,ローデータ!$H$12:$H$1011,$A$83,ローデータ!$K$12:$K$1011,C73)</f>
        <v>3</v>
      </c>
      <c r="D83" s="330"/>
      <c r="E83" s="329">
        <f>COUNTIFS(ローデータ!$B$12:$B$1011,1,ローデータ!$G$12:$G$1011,$G$4,ローデータ!$H$12:$H$1011,$A$83,ローデータ!$K$12:$K$1011,E73)</f>
        <v>0</v>
      </c>
      <c r="F83" s="330"/>
      <c r="G83" s="331">
        <f>COUNTIFS(ローデータ!$B$12:$B$1011,1,ローデータ!$G$12:$G$1011,$G$4,ローデータ!$H$12:$H$1011,$A$83,ローデータ!$K$12:$K$1011,G73)</f>
        <v>0</v>
      </c>
      <c r="H83" s="331"/>
      <c r="I83" s="329"/>
      <c r="J83" s="105">
        <f t="shared" si="2"/>
        <v>3</v>
      </c>
    </row>
    <row r="84" spans="1:17" ht="14.1" customHeight="1" thickTop="1" x14ac:dyDescent="0.15">
      <c r="A84" s="311" t="s">
        <v>50</v>
      </c>
      <c r="B84" s="312"/>
      <c r="C84" s="332">
        <f>SUM(C75:D83)</f>
        <v>31</v>
      </c>
      <c r="D84" s="333"/>
      <c r="E84" s="332">
        <f>SUM(E75:F83)</f>
        <v>10</v>
      </c>
      <c r="F84" s="333"/>
      <c r="G84" s="334">
        <f>SUM(G75:I83)</f>
        <v>7</v>
      </c>
      <c r="H84" s="334"/>
      <c r="I84" s="332"/>
      <c r="J84" s="106">
        <f t="shared" si="2"/>
        <v>48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3"/>
      <c r="B89" s="314"/>
      <c r="C89" s="319" t="s">
        <v>166</v>
      </c>
      <c r="D89" s="262"/>
      <c r="E89" s="262"/>
      <c r="F89" s="262"/>
      <c r="G89" s="263"/>
      <c r="H89" s="264" t="s">
        <v>50</v>
      </c>
      <c r="J89" s="335"/>
      <c r="K89" s="336"/>
      <c r="L89" s="293" t="s">
        <v>113</v>
      </c>
      <c r="M89" s="241"/>
      <c r="N89" s="241"/>
      <c r="O89" s="241"/>
      <c r="P89" s="242"/>
      <c r="Q89" s="267" t="s">
        <v>50</v>
      </c>
    </row>
    <row r="90" spans="1:17" ht="14.1" customHeight="1" x14ac:dyDescent="0.15">
      <c r="A90" s="315"/>
      <c r="B90" s="316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5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8" t="s">
        <v>65</v>
      </c>
      <c r="D91" s="248" t="s">
        <v>66</v>
      </c>
      <c r="E91" s="278" t="s">
        <v>101</v>
      </c>
      <c r="F91" s="280" t="s">
        <v>102</v>
      </c>
      <c r="G91" s="348" t="s">
        <v>103</v>
      </c>
      <c r="H91" s="265"/>
      <c r="J91" s="339"/>
      <c r="K91" s="340"/>
      <c r="L91" s="216"/>
      <c r="M91" s="218"/>
      <c r="N91" s="220"/>
      <c r="O91" s="218"/>
      <c r="P91" s="220"/>
      <c r="Q91" s="268"/>
    </row>
    <row r="92" spans="1:17" ht="14.1" customHeight="1" x14ac:dyDescent="0.15">
      <c r="A92" s="317"/>
      <c r="B92" s="318"/>
      <c r="C92" s="249"/>
      <c r="D92" s="249"/>
      <c r="E92" s="346"/>
      <c r="F92" s="347"/>
      <c r="G92" s="249"/>
      <c r="H92" s="266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1</v>
      </c>
      <c r="M93" s="88">
        <f>SUMIFS(ローデータ!$N$12:$N$1011,ローデータ!$B$12:$B$1011,1,ローデータ!$G$12:$G$1011,$G$4,ローデータ!$K$12:$K$1011,$B$21,ローデータ!$H$12:$H$1011,J93)</f>
        <v>5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2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8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4</v>
      </c>
      <c r="D94" s="56">
        <f>COUNTIFS(ローデータ!$B$12:$B$1011,1,ローデータ!$G$12:$G$1011,$G$4,ローデータ!$K$12:$K$1011,$B$21,ローデータ!$L$12:$L$1011,$D$90,ローデータ!$H$12:$H$1011,A94)</f>
        <v>2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6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3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4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4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3</v>
      </c>
      <c r="N95" s="88">
        <f>SUMIFS(ローデータ!$O$12:$O$1011,ローデータ!$B$12:$B$1011,1,ローデータ!$G$12:$G$1011,$G$4,ローデータ!$K$12:$K$1011,$B$21,ローデータ!$H$12:$H$1011,J95)</f>
        <v>4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8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8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8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18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21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1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1</v>
      </c>
      <c r="H97" s="56">
        <f t="shared" si="4"/>
        <v>4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2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3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5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1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2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2</v>
      </c>
      <c r="N100" s="88">
        <f>SUMIFS(ローデータ!$O$12:$O$1011,ローデータ!$B$12:$B$1011,1,ローデータ!$G$12:$G$1011,$G$4,ローデータ!$K$12:$K$1011,$B$21,ローデータ!$H$12:$H$1011,J100)</f>
        <v>1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3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3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3</v>
      </c>
      <c r="J101" s="140" t="s">
        <v>50</v>
      </c>
      <c r="K101" s="141"/>
      <c r="L101" s="103">
        <f>SUM(L92:L100)</f>
        <v>7</v>
      </c>
      <c r="M101" s="103">
        <f>SUM(M92:M100)</f>
        <v>17</v>
      </c>
      <c r="N101" s="103">
        <f>SUM(N92:N100)</f>
        <v>5</v>
      </c>
      <c r="O101" s="103">
        <f>SUM(O92:O100)</f>
        <v>23</v>
      </c>
      <c r="P101" s="103">
        <f>SUM(P92:P100)</f>
        <v>0</v>
      </c>
      <c r="Q101" s="103">
        <f t="shared" si="3"/>
        <v>52</v>
      </c>
    </row>
    <row r="102" spans="1:17" ht="14.1" customHeight="1" x14ac:dyDescent="0.15">
      <c r="A102" s="140" t="s">
        <v>50</v>
      </c>
      <c r="B102" s="141"/>
      <c r="C102" s="56">
        <f>SUM(C93:C101)</f>
        <v>26</v>
      </c>
      <c r="D102" s="56">
        <f>SUM(D93:D101)</f>
        <v>3</v>
      </c>
      <c r="E102" s="56">
        <f>SUM(E93:E101)</f>
        <v>1</v>
      </c>
      <c r="F102" s="56">
        <f>SUM(F93:F101)</f>
        <v>0</v>
      </c>
      <c r="G102" s="56">
        <f>SUM(G93:G101)</f>
        <v>1</v>
      </c>
      <c r="H102" s="56">
        <f t="shared" si="4"/>
        <v>31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64" t="s">
        <v>50</v>
      </c>
      <c r="G106" s="81"/>
      <c r="H106" s="335"/>
      <c r="I106" s="336"/>
      <c r="J106" s="293" t="s">
        <v>88</v>
      </c>
      <c r="K106" s="241"/>
      <c r="L106" s="241"/>
      <c r="M106" s="241"/>
      <c r="N106" s="241"/>
      <c r="O106" s="241"/>
      <c r="P106" s="242"/>
      <c r="Q106" s="296" t="s">
        <v>50</v>
      </c>
    </row>
    <row r="107" spans="1:17" ht="14.1" customHeight="1" x14ac:dyDescent="0.15">
      <c r="A107" s="315"/>
      <c r="B107" s="316"/>
      <c r="C107" s="144">
        <v>1</v>
      </c>
      <c r="D107" s="144">
        <v>2</v>
      </c>
      <c r="E107" s="144">
        <v>3</v>
      </c>
      <c r="F107" s="265"/>
      <c r="G107" s="78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43" t="s">
        <v>107</v>
      </c>
      <c r="O107" s="223" t="s">
        <v>36</v>
      </c>
      <c r="P107" s="243" t="s">
        <v>30</v>
      </c>
      <c r="Q107" s="344"/>
    </row>
    <row r="108" spans="1:17" ht="14.1" customHeight="1" x14ac:dyDescent="0.15">
      <c r="A108" s="317"/>
      <c r="B108" s="318"/>
      <c r="C108" s="147" t="s">
        <v>67</v>
      </c>
      <c r="D108" s="147" t="s">
        <v>66</v>
      </c>
      <c r="E108" s="147" t="s">
        <v>68</v>
      </c>
      <c r="F108" s="266"/>
      <c r="G108" s="78"/>
      <c r="H108" s="339"/>
      <c r="I108" s="340"/>
      <c r="J108" s="224"/>
      <c r="K108" s="224"/>
      <c r="L108" s="224"/>
      <c r="M108" s="224"/>
      <c r="N108" s="244"/>
      <c r="O108" s="224"/>
      <c r="P108" s="244"/>
      <c r="Q108" s="299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4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4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1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2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5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1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1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1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1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1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1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9" t="s">
        <v>50</v>
      </c>
      <c r="B118" s="350"/>
      <c r="C118" s="109">
        <f>SUM(C109:C117)</f>
        <v>10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10</v>
      </c>
      <c r="G118" s="78"/>
      <c r="H118" s="349" t="s">
        <v>50</v>
      </c>
      <c r="I118" s="350"/>
      <c r="J118" s="109">
        <f t="shared" ref="J118:P118" si="8">SUM(J109:J117)</f>
        <v>1</v>
      </c>
      <c r="K118" s="109">
        <f t="shared" si="8"/>
        <v>4</v>
      </c>
      <c r="L118" s="109">
        <f t="shared" si="8"/>
        <v>1</v>
      </c>
      <c r="M118" s="109">
        <f t="shared" si="8"/>
        <v>1</v>
      </c>
      <c r="N118" s="109">
        <f t="shared" si="8"/>
        <v>2</v>
      </c>
      <c r="O118" s="109">
        <f t="shared" si="8"/>
        <v>3</v>
      </c>
      <c r="P118" s="109">
        <f t="shared" si="8"/>
        <v>0</v>
      </c>
      <c r="Q118" s="109">
        <f t="shared" si="5"/>
        <v>12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1"/>
      <c r="B123" s="351"/>
      <c r="C123" s="255" t="s">
        <v>16</v>
      </c>
      <c r="D123" s="256"/>
      <c r="E123" s="256"/>
      <c r="F123" s="256"/>
      <c r="G123" s="257"/>
      <c r="H123" s="352" t="s">
        <v>50</v>
      </c>
      <c r="I123" s="261" t="s">
        <v>13</v>
      </c>
      <c r="J123" s="262"/>
      <c r="K123" s="263"/>
      <c r="L123" s="264" t="s">
        <v>50</v>
      </c>
    </row>
    <row r="124" spans="1:17" ht="14.1" customHeight="1" x14ac:dyDescent="0.15">
      <c r="A124" s="351"/>
      <c r="B124" s="35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3"/>
      <c r="I124" s="52">
        <v>1</v>
      </c>
      <c r="J124" s="44">
        <v>2</v>
      </c>
      <c r="K124" s="44">
        <v>3</v>
      </c>
      <c r="L124" s="265"/>
    </row>
    <row r="125" spans="1:17" ht="14.1" customHeight="1" x14ac:dyDescent="0.15">
      <c r="A125" s="351"/>
      <c r="B125" s="351"/>
      <c r="C125" s="248" t="s">
        <v>65</v>
      </c>
      <c r="D125" s="248" t="s">
        <v>66</v>
      </c>
      <c r="E125" s="278" t="s">
        <v>101</v>
      </c>
      <c r="F125" s="28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65"/>
    </row>
    <row r="126" spans="1:17" ht="14.1" customHeight="1" x14ac:dyDescent="0.15">
      <c r="A126" s="351"/>
      <c r="B126" s="351"/>
      <c r="C126" s="249"/>
      <c r="D126" s="249"/>
      <c r="E126" s="346"/>
      <c r="F126" s="347"/>
      <c r="G126" s="249"/>
      <c r="H126" s="354"/>
      <c r="I126" s="364"/>
      <c r="J126" s="358"/>
      <c r="K126" s="358"/>
      <c r="L126" s="266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3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3</v>
      </c>
      <c r="I129" s="115">
        <f>COUNTIFS(ローデータ!$B$12:$B$1011,1,ローデータ!$G$12:$G$1011,$G$4,ローデータ!$K$12:$K$1011,$F$21,ローデータ!$S$12:$S$1011,$I$124,ローデータ!$H$12:$H$1011,A129)</f>
        <v>3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3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9" t="s">
        <v>50</v>
      </c>
      <c r="B136" s="350"/>
      <c r="C136" s="109">
        <f>SUM(C127:C135)</f>
        <v>7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7</v>
      </c>
      <c r="I136" s="111">
        <f>SUM(I127:I135)</f>
        <v>7</v>
      </c>
      <c r="J136" s="109">
        <f>SUM(J127:J135)</f>
        <v>0</v>
      </c>
      <c r="K136" s="109">
        <f>SUM(K127:K135)</f>
        <v>0</v>
      </c>
      <c r="L136" s="109">
        <f t="shared" si="9"/>
        <v>7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9"/>
      <c r="B140" s="359"/>
      <c r="C140" s="234" t="s">
        <v>70</v>
      </c>
      <c r="D140" s="235"/>
      <c r="E140" s="235"/>
      <c r="F140" s="235"/>
      <c r="G140" s="236"/>
      <c r="H140" s="360" t="s">
        <v>50</v>
      </c>
      <c r="I140" s="240" t="s">
        <v>71</v>
      </c>
      <c r="J140" s="241"/>
      <c r="K140" s="241"/>
      <c r="L140" s="241"/>
      <c r="M140" s="241"/>
      <c r="N140" s="241"/>
      <c r="O140" s="242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80" t="s">
        <v>107</v>
      </c>
      <c r="N141" s="363" t="s">
        <v>36</v>
      </c>
      <c r="O141" s="280" t="s">
        <v>30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44"/>
      <c r="N142" s="224"/>
      <c r="O142" s="244"/>
      <c r="P142" s="214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5</v>
      </c>
      <c r="E145" s="91">
        <f>SUMIFS(ローデータ!$O$12:$O$1011,ローデータ!$B$12:$B$1011,1,ローデータ!$G$12:$G$1011,$G$4,ローデータ!$K$12:$K$1011,$F$21,ローデータ!$H$12:$H$1011,A145)</f>
        <v>5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2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1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4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1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4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4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2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3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6" t="s">
        <v>50</v>
      </c>
      <c r="B152" s="366"/>
      <c r="C152" s="56">
        <f>SUM(C143:C151)</f>
        <v>0</v>
      </c>
      <c r="D152" s="56">
        <f>SUM(D143:D151)</f>
        <v>9</v>
      </c>
      <c r="E152" s="56">
        <f>SUM(E143:E151)</f>
        <v>7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16</v>
      </c>
      <c r="I152" s="56">
        <f t="shared" ref="I152:O152" si="15">SUM(I143:I151)</f>
        <v>0</v>
      </c>
      <c r="J152" s="56">
        <f t="shared" si="15"/>
        <v>3</v>
      </c>
      <c r="K152" s="56">
        <f t="shared" si="15"/>
        <v>3</v>
      </c>
      <c r="L152" s="56">
        <f t="shared" si="15"/>
        <v>0</v>
      </c>
      <c r="M152" s="56">
        <f t="shared" si="15"/>
        <v>5</v>
      </c>
      <c r="N152" s="56">
        <f t="shared" si="15"/>
        <v>0</v>
      </c>
      <c r="O152" s="56">
        <f t="shared" si="15"/>
        <v>0</v>
      </c>
      <c r="P152" s="56">
        <f t="shared" si="13"/>
        <v>11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25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3">
        <v>1</v>
      </c>
      <c r="G157" s="242"/>
      <c r="H157" s="293">
        <v>2</v>
      </c>
      <c r="I157" s="242"/>
      <c r="J157" s="293">
        <v>3</v>
      </c>
      <c r="K157" s="241"/>
      <c r="L157" s="24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0" t="s">
        <v>85</v>
      </c>
      <c r="C159" s="378" t="s">
        <v>87</v>
      </c>
      <c r="D159" s="379"/>
      <c r="E159" s="380"/>
      <c r="F159" s="289">
        <f>COUNTIFS(ローデータ!$B$12:$B$1011,1,ローデータ!$G$12:$G$1011,$G$4,ローデータ!$I$12:$I$1011,$C$14,ローデータ!$K$12:$K$1011,F157)</f>
        <v>31</v>
      </c>
      <c r="G159" s="290"/>
      <c r="H159" s="289">
        <f>COUNTIFS(ローデータ!$B$12:$B$1011,1,ローデータ!$G$12:$G$1011,$G$4,ローデータ!$I$12:$I$1011,$C$14,ローデータ!$K$12:$K$1011,H157)</f>
        <v>10</v>
      </c>
      <c r="I159" s="290"/>
      <c r="J159" s="289">
        <f>COUNTIFS(ローデータ!$B$12:$B$1011,1,ローデータ!$G$12:$G$1011,$G$4,ローデータ!$I$12:$I$1011,$C$14,ローデータ!$K$12:$K$1011,J157)</f>
        <v>7</v>
      </c>
      <c r="K159" s="291"/>
      <c r="L159" s="290"/>
      <c r="M159" s="56">
        <f t="shared" ref="M159:M171" si="16">SUM(F159:L159)</f>
        <v>48</v>
      </c>
    </row>
    <row r="160" spans="1:16" ht="14.1" customHeight="1" x14ac:dyDescent="0.15">
      <c r="A160" s="376"/>
      <c r="B160" s="381" t="s">
        <v>86</v>
      </c>
      <c r="C160" s="146">
        <v>1</v>
      </c>
      <c r="D160" s="373" t="s">
        <v>75</v>
      </c>
      <c r="E160" s="374"/>
      <c r="F160" s="289">
        <f>COUNTIFS(ローデータ!$B$12:$B$1011,1,ローデータ!$G$12:$G$1011,$G$4,ローデータ!$I$12:$I$1011,$B$14,ローデータ!$J$12:$J$1011,C160,ローデータ!$K$12:$K$1011,$F$157)</f>
        <v>0</v>
      </c>
      <c r="G160" s="290"/>
      <c r="H160" s="289">
        <f>COUNTIFS(ローデータ!$B$12:$B$1011,1,ローデータ!$G$12:$G$1011,$G$4,ローデータ!$I$12:$I$1011,$B$14,ローデータ!$J$12:$J$1011,C160,ローデータ!$K$12:$K$1011,$H$157)</f>
        <v>0</v>
      </c>
      <c r="I160" s="290"/>
      <c r="J160" s="289">
        <f>COUNTIFS(ローデータ!$B$12:$B$1011,1,ローデータ!$G$12:$G$1011,$G$4,ローデータ!$I$12:$I$1011,$B$14,ローデータ!$J$12:$J$1011,C160,ローデータ!$K$12:$K$1011,$J$157)</f>
        <v>0</v>
      </c>
      <c r="K160" s="291"/>
      <c r="L160" s="290"/>
      <c r="M160" s="56">
        <f t="shared" si="16"/>
        <v>0</v>
      </c>
      <c r="N160" s="9"/>
    </row>
    <row r="161" spans="1:19" ht="14.1" customHeight="1" x14ac:dyDescent="0.15">
      <c r="A161" s="376"/>
      <c r="B161" s="382"/>
      <c r="C161" s="146">
        <v>2</v>
      </c>
      <c r="D161" s="373" t="s">
        <v>76</v>
      </c>
      <c r="E161" s="374"/>
      <c r="F161" s="289">
        <f>COUNTIFS(ローデータ!$B$12:$B$1011,1,ローデータ!$G$12:$G$1011,$G$4,ローデータ!$I$12:$I$1011,$B$14,ローデータ!$J$12:$J$1011,C161,ローデータ!$K$12:$K$1011,$F$157)</f>
        <v>0</v>
      </c>
      <c r="G161" s="290"/>
      <c r="H161" s="289">
        <f>COUNTIFS(ローデータ!$B$12:$B$1011,1,ローデータ!$G$12:$G$1011,$G$4,ローデータ!$I$12:$I$1011,$B$14,ローデータ!$J$12:$J$1011,C161,ローデータ!$K$12:$K$1011,$H$157)</f>
        <v>0</v>
      </c>
      <c r="I161" s="290"/>
      <c r="J161" s="289">
        <f>COUNTIFS(ローデータ!$B$12:$B$1011,1,ローデータ!$G$12:$G$1011,$G$4,ローデータ!$I$12:$I$1011,$B$14,ローデータ!$J$12:$J$1011,C161,ローデータ!$K$12:$K$1011,$J$157)</f>
        <v>0</v>
      </c>
      <c r="K161" s="291"/>
      <c r="L161" s="290"/>
      <c r="M161" s="56">
        <f t="shared" si="16"/>
        <v>0</v>
      </c>
    </row>
    <row r="162" spans="1:19" ht="14.1" customHeight="1" x14ac:dyDescent="0.15">
      <c r="A162" s="376"/>
      <c r="B162" s="382"/>
      <c r="C162" s="146">
        <v>3</v>
      </c>
      <c r="D162" s="373" t="s">
        <v>77</v>
      </c>
      <c r="E162" s="374"/>
      <c r="F162" s="289">
        <f>COUNTIFS(ローデータ!$B$12:$B$1011,1,ローデータ!$G$12:$G$1011,$G$4,ローデータ!$I$12:$I$1011,$B$14,ローデータ!$J$12:$J$1011,C162,ローデータ!$K$12:$K$1011,$F$157)</f>
        <v>0</v>
      </c>
      <c r="G162" s="290"/>
      <c r="H162" s="289">
        <f>COUNTIFS(ローデータ!$B$12:$B$1011,1,ローデータ!$G$12:$G$1011,$G$4,ローデータ!$I$12:$I$1011,$B$14,ローデータ!$J$12:$J$1011,C162,ローデータ!$K$12:$K$1011,$H$157)</f>
        <v>0</v>
      </c>
      <c r="I162" s="290"/>
      <c r="J162" s="289">
        <f>COUNTIFS(ローデータ!$B$12:$B$1011,1,ローデータ!$G$12:$G$1011,$G$4,ローデータ!$I$12:$I$1011,$B$14,ローデータ!$J$12:$J$1011,C162,ローデータ!$K$12:$K$1011,$J$157)</f>
        <v>0</v>
      </c>
      <c r="K162" s="291"/>
      <c r="L162" s="29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6">
        <v>4</v>
      </c>
      <c r="D163" s="373" t="s">
        <v>110</v>
      </c>
      <c r="E163" s="374"/>
      <c r="F163" s="289">
        <f>COUNTIFS(ローデータ!$B$12:$B$1011,1,ローデータ!$G$12:$G$1011,$G$4,ローデータ!$I$12:$I$1011,$B$14,ローデータ!$J$12:$J$1011,C163,ローデータ!$K$12:$K$1011,$F$157)</f>
        <v>0</v>
      </c>
      <c r="G163" s="290"/>
      <c r="H163" s="289">
        <f>COUNTIFS(ローデータ!$B$12:$B$1011,1,ローデータ!$G$12:$G$1011,$G$4,ローデータ!$I$12:$I$1011,$B$14,ローデータ!$J$12:$J$1011,C163,ローデータ!$K$12:$K$1011,$H$157)</f>
        <v>0</v>
      </c>
      <c r="I163" s="290"/>
      <c r="J163" s="289">
        <f>COUNTIFS(ローデータ!$B$12:$B$1011,1,ローデータ!$G$12:$G$1011,$G$4,ローデータ!$I$12:$I$1011,$B$14,ローデータ!$J$12:$J$1011,C163,ローデータ!$K$12:$K$1011,$J$157)</f>
        <v>0</v>
      </c>
      <c r="K163" s="291"/>
      <c r="L163" s="29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6">
        <v>5</v>
      </c>
      <c r="D164" s="373" t="s">
        <v>78</v>
      </c>
      <c r="E164" s="374"/>
      <c r="F164" s="289">
        <f>COUNTIFS(ローデータ!$B$12:$B$1011,1,ローデータ!$G$12:$G$1011,$G$4,ローデータ!$I$12:$I$1011,$B$14,ローデータ!$J$12:$J$1011,C164,ローデータ!$K$12:$K$1011,$F$157)</f>
        <v>0</v>
      </c>
      <c r="G164" s="290"/>
      <c r="H164" s="289">
        <f>COUNTIFS(ローデータ!$B$12:$B$1011,1,ローデータ!$G$12:$G$1011,$G$4,ローデータ!$I$12:$I$1011,$B$14,ローデータ!$J$12:$J$1011,C164,ローデータ!$K$12:$K$1011,$H$157)</f>
        <v>0</v>
      </c>
      <c r="I164" s="290"/>
      <c r="J164" s="289">
        <f>COUNTIFS(ローデータ!$B$12:$B$1011,1,ローデータ!$G$12:$G$1011,$G$4,ローデータ!$I$12:$I$1011,$B$14,ローデータ!$J$12:$J$1011,C164,ローデータ!$K$12:$K$1011,$J$157)</f>
        <v>0</v>
      </c>
      <c r="K164" s="291"/>
      <c r="L164" s="29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6">
        <v>6</v>
      </c>
      <c r="D165" s="373" t="s">
        <v>79</v>
      </c>
      <c r="E165" s="374"/>
      <c r="F165" s="289">
        <f>COUNTIFS(ローデータ!$B$12:$B$1011,1,ローデータ!$G$12:$G$1011,$G$4,ローデータ!$I$12:$I$1011,$B$14,ローデータ!$J$12:$J$1011,C165,ローデータ!$K$12:$K$1011,$F$157)</f>
        <v>0</v>
      </c>
      <c r="G165" s="290"/>
      <c r="H165" s="289">
        <f>COUNTIFS(ローデータ!$B$12:$B$1011,1,ローデータ!$G$12:$G$1011,$G$4,ローデータ!$I$12:$I$1011,$B$14,ローデータ!$J$12:$J$1011,C165,ローデータ!$K$12:$K$1011,$H$157)</f>
        <v>0</v>
      </c>
      <c r="I165" s="290"/>
      <c r="J165" s="289">
        <f>COUNTIFS(ローデータ!$B$12:$B$1011,1,ローデータ!$G$12:$G$1011,$G$4,ローデータ!$I$12:$I$1011,$B$14,ローデータ!$J$12:$J$1011,C165,ローデータ!$K$12:$K$1011,$J$157)</f>
        <v>0</v>
      </c>
      <c r="K165" s="291"/>
      <c r="L165" s="29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6">
        <v>7</v>
      </c>
      <c r="D166" s="373" t="s">
        <v>80</v>
      </c>
      <c r="E166" s="374"/>
      <c r="F166" s="289">
        <f>COUNTIFS(ローデータ!$B$12:$B$1011,1,ローデータ!$G$12:$G$1011,$G$4,ローデータ!$I$12:$I$1011,$B$14,ローデータ!$J$12:$J$1011,C166,ローデータ!$K$12:$K$1011,$F$157)</f>
        <v>0</v>
      </c>
      <c r="G166" s="290"/>
      <c r="H166" s="289">
        <f>COUNTIFS(ローデータ!$B$12:$B$1011,1,ローデータ!$G$12:$G$1011,$G$4,ローデータ!$I$12:$I$1011,$B$14,ローデータ!$J$12:$J$1011,C166,ローデータ!$K$12:$K$1011,$H$157)</f>
        <v>0</v>
      </c>
      <c r="I166" s="290"/>
      <c r="J166" s="289">
        <f>COUNTIFS(ローデータ!$B$12:$B$1011,1,ローデータ!$G$12:$G$1011,$G$4,ローデータ!$I$12:$I$1011,$B$14,ローデータ!$J$12:$J$1011,C166,ローデータ!$K$12:$K$1011,$J$157)</f>
        <v>0</v>
      </c>
      <c r="K166" s="291"/>
      <c r="L166" s="29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6">
        <v>8</v>
      </c>
      <c r="D167" s="373" t="s">
        <v>81</v>
      </c>
      <c r="E167" s="374"/>
      <c r="F167" s="289">
        <f>COUNTIFS(ローデータ!$B$12:$B$1011,1,ローデータ!$G$12:$G$1011,$G$4,ローデータ!$I$12:$I$1011,$B$14,ローデータ!$J$12:$J$1011,C167,ローデータ!$K$12:$K$1011,$F$157)</f>
        <v>0</v>
      </c>
      <c r="G167" s="290"/>
      <c r="H167" s="289">
        <f>COUNTIFS(ローデータ!$B$12:$B$1011,1,ローデータ!$G$12:$G$1011,$G$4,ローデータ!$I$12:$I$1011,$B$14,ローデータ!$J$12:$J$1011,C167,ローデータ!$K$12:$K$1011,$H$157)</f>
        <v>0</v>
      </c>
      <c r="I167" s="290"/>
      <c r="J167" s="289">
        <f>COUNTIFS(ローデータ!$B$12:$B$1011,1,ローデータ!$G$12:$G$1011,$G$4,ローデータ!$I$12:$I$1011,$B$14,ローデータ!$J$12:$J$1011,C167,ローデータ!$K$12:$K$1011,$J$157)</f>
        <v>0</v>
      </c>
      <c r="K167" s="291"/>
      <c r="L167" s="29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6">
        <v>9</v>
      </c>
      <c r="D168" s="373" t="s">
        <v>82</v>
      </c>
      <c r="E168" s="374"/>
      <c r="F168" s="289">
        <f>COUNTIFS(ローデータ!$B$12:$B$1011,1,ローデータ!$G$12:$G$1011,$G$4,ローデータ!$I$12:$I$1011,$B$14,ローデータ!$J$12:$J$1011,C168,ローデータ!$K$12:$K$1011,$F$157)</f>
        <v>0</v>
      </c>
      <c r="G168" s="290"/>
      <c r="H168" s="289">
        <f>COUNTIFS(ローデータ!$B$12:$B$1011,1,ローデータ!$G$12:$G$1011,$G$4,ローデータ!$I$12:$I$1011,$B$14,ローデータ!$J$12:$J$1011,C168,ローデータ!$K$12:$K$1011,$H$157)</f>
        <v>0</v>
      </c>
      <c r="I168" s="290"/>
      <c r="J168" s="289">
        <f>COUNTIFS(ローデータ!$B$12:$B$1011,1,ローデータ!$G$12:$G$1011,$G$4,ローデータ!$I$12:$I$1011,$B$14,ローデータ!$J$12:$J$1011,C168,ローデータ!$K$12:$K$1011,$J$157)</f>
        <v>0</v>
      </c>
      <c r="K168" s="291"/>
      <c r="L168" s="29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6">
        <v>10</v>
      </c>
      <c r="D169" s="373" t="s">
        <v>111</v>
      </c>
      <c r="E169" s="374"/>
      <c r="F169" s="289">
        <f>COUNTIFS(ローデータ!$B$12:$B$1011,1,ローデータ!$G$12:$G$1011,$G$4,ローデータ!$I$12:$I$1011,$B$14,ローデータ!$J$12:$J$1011,C169,ローデータ!$K$12:$K$1011,$F$157)</f>
        <v>0</v>
      </c>
      <c r="G169" s="290"/>
      <c r="H169" s="289">
        <f>COUNTIFS(ローデータ!$B$12:$B$1011,1,ローデータ!$G$12:$G$1011,$G$4,ローデータ!$I$12:$I$1011,$B$14,ローデータ!$J$12:$J$1011,C169,ローデータ!$K$12:$K$1011,$H$157)</f>
        <v>0</v>
      </c>
      <c r="I169" s="290"/>
      <c r="J169" s="289">
        <f>COUNTIFS(ローデータ!$B$12:$B$1011,1,ローデータ!$G$12:$G$1011,$G$4,ローデータ!$I$12:$I$1011,$B$14,ローデータ!$J$12:$J$1011,C169,ローデータ!$K$12:$K$1011,$J$157)</f>
        <v>0</v>
      </c>
      <c r="K169" s="291"/>
      <c r="L169" s="29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6">
        <v>11</v>
      </c>
      <c r="D170" s="373" t="s">
        <v>83</v>
      </c>
      <c r="E170" s="374"/>
      <c r="F170" s="289">
        <f>COUNTIFS(ローデータ!$B$12:$B$1011,1,ローデータ!$G$12:$G$1011,$G$4,ローデータ!$I$12:$I$1011,$B$14,ローデータ!$J$12:$J$1011,C170,ローデータ!$K$12:$K$1011,$F$157)</f>
        <v>0</v>
      </c>
      <c r="G170" s="290"/>
      <c r="H170" s="289">
        <f>COUNTIFS(ローデータ!$B$12:$B$1011,1,ローデータ!$G$12:$G$1011,$G$4,ローデータ!$I$12:$I$1011,$B$14,ローデータ!$J$12:$J$1011,C170,ローデータ!$K$12:$K$1011,$H$157)</f>
        <v>0</v>
      </c>
      <c r="I170" s="290"/>
      <c r="J170" s="289">
        <f>COUNTIFS(ローデータ!$B$12:$B$1011,1,ローデータ!$G$12:$G$1011,$G$4,ローデータ!$I$12:$I$1011,$B$14,ローデータ!$J$12:$J$1011,C170,ローデータ!$K$12:$K$1011,$J$157)</f>
        <v>0</v>
      </c>
      <c r="K170" s="291"/>
      <c r="L170" s="29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9">
        <f>SUM(F159:G170)</f>
        <v>31</v>
      </c>
      <c r="G171" s="290"/>
      <c r="H171" s="289">
        <f>SUM(H159:I170)</f>
        <v>10</v>
      </c>
      <c r="I171" s="290"/>
      <c r="J171" s="289">
        <f>SUM(J159:L170)</f>
        <v>7</v>
      </c>
      <c r="K171" s="291"/>
      <c r="L171" s="290"/>
      <c r="M171" s="56">
        <f t="shared" si="16"/>
        <v>48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8" t="s">
        <v>65</v>
      </c>
      <c r="G177" s="248" t="s">
        <v>66</v>
      </c>
      <c r="H177" s="278" t="s">
        <v>101</v>
      </c>
      <c r="I177" s="28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9"/>
      <c r="G178" s="249"/>
      <c r="H178" s="346"/>
      <c r="I178" s="347"/>
      <c r="J178" s="249"/>
      <c r="K178" s="372"/>
      <c r="L178" s="9"/>
      <c r="M178" s="9"/>
    </row>
    <row r="179" spans="1:13" ht="14.1" customHeight="1" x14ac:dyDescent="0.15">
      <c r="A179" s="375" t="s">
        <v>73</v>
      </c>
      <c r="B179" s="118" t="s">
        <v>85</v>
      </c>
      <c r="C179" s="349" t="s">
        <v>87</v>
      </c>
      <c r="D179" s="384"/>
      <c r="E179" s="350"/>
      <c r="F179" s="56">
        <f>COUNTIFS(ローデータ!$B$12:$B$1011,1,ローデータ!$G$12:$G$1011,$G$4,ローデータ!$I$12:$I$1011,$C$14,ローデータ!$K$12:$K$1011,$B$21,ローデータ!$L$12:$L$1011,F176)</f>
        <v>26</v>
      </c>
      <c r="G179" s="56">
        <f>COUNTIFS(ローデータ!$B$12:$B$1011,1,ローデータ!$G$12:$G$1011,$G$4,ローデータ!$I$12:$I$1011,$C$14,ローデータ!$K$12:$K$1011,$B$21,ローデータ!$L$12:$L$1011,G176)</f>
        <v>3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1</v>
      </c>
      <c r="K179" s="107">
        <f t="shared" ref="K179:K191" si="17">SUM(F179:J179)</f>
        <v>31</v>
      </c>
      <c r="L179" s="9"/>
    </row>
    <row r="180" spans="1:13" ht="14.1" customHeight="1" x14ac:dyDescent="0.15">
      <c r="A180" s="376"/>
      <c r="B180" s="381" t="s">
        <v>86</v>
      </c>
      <c r="C180" s="146">
        <v>1</v>
      </c>
      <c r="D180" s="373" t="s">
        <v>75</v>
      </c>
      <c r="E180" s="374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6"/>
      <c r="B181" s="382"/>
      <c r="C181" s="146">
        <v>2</v>
      </c>
      <c r="D181" s="373" t="s">
        <v>76</v>
      </c>
      <c r="E181" s="374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6"/>
      <c r="B182" s="382"/>
      <c r="C182" s="146">
        <v>3</v>
      </c>
      <c r="D182" s="373" t="s">
        <v>77</v>
      </c>
      <c r="E182" s="374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6"/>
      <c r="B183" s="382"/>
      <c r="C183" s="146">
        <v>4</v>
      </c>
      <c r="D183" s="373" t="s">
        <v>110</v>
      </c>
      <c r="E183" s="374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6"/>
      <c r="B184" s="382"/>
      <c r="C184" s="146">
        <v>5</v>
      </c>
      <c r="D184" s="373" t="s">
        <v>78</v>
      </c>
      <c r="E184" s="374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6"/>
      <c r="B185" s="382"/>
      <c r="C185" s="146">
        <v>6</v>
      </c>
      <c r="D185" s="373" t="s">
        <v>79</v>
      </c>
      <c r="E185" s="374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6"/>
      <c r="B186" s="382"/>
      <c r="C186" s="146">
        <v>7</v>
      </c>
      <c r="D186" s="373" t="s">
        <v>80</v>
      </c>
      <c r="E186" s="374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6"/>
      <c r="B187" s="382"/>
      <c r="C187" s="146">
        <v>8</v>
      </c>
      <c r="D187" s="373" t="s">
        <v>81</v>
      </c>
      <c r="E187" s="374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6"/>
      <c r="B188" s="382"/>
      <c r="C188" s="146">
        <v>9</v>
      </c>
      <c r="D188" s="373" t="s">
        <v>82</v>
      </c>
      <c r="E188" s="374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6"/>
      <c r="B189" s="382"/>
      <c r="C189" s="146">
        <v>10</v>
      </c>
      <c r="D189" s="373" t="s">
        <v>111</v>
      </c>
      <c r="E189" s="374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7"/>
      <c r="B190" s="383"/>
      <c r="C190" s="146">
        <v>11</v>
      </c>
      <c r="D190" s="373" t="s">
        <v>83</v>
      </c>
      <c r="E190" s="374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6">
        <f>SUM(F179:F190)</f>
        <v>26</v>
      </c>
      <c r="G191" s="56">
        <f>SUM(G179:G190)</f>
        <v>3</v>
      </c>
      <c r="H191" s="56">
        <f>SUM(H179:H190)</f>
        <v>1</v>
      </c>
      <c r="I191" s="56">
        <f>SUM(I179:I190)</f>
        <v>0</v>
      </c>
      <c r="J191" s="56">
        <f>SUM(J179:J190)</f>
        <v>1</v>
      </c>
      <c r="K191" s="107">
        <f t="shared" si="17"/>
        <v>31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41" t="s">
        <v>113</v>
      </c>
      <c r="G194" s="241"/>
      <c r="H194" s="241"/>
      <c r="I194" s="241"/>
      <c r="J194" s="24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8" t="s">
        <v>85</v>
      </c>
      <c r="C198" s="349" t="s">
        <v>87</v>
      </c>
      <c r="D198" s="384"/>
      <c r="E198" s="350"/>
      <c r="F198" s="90">
        <f>SUMIFS(ローデータ!M12:M1011,ローデータ!$B$12:$B$1011,1,ローデータ!$G$12:$G$1011,$G$4,ローデータ!$I$12:$I$1011,$C$14,ローデータ!$K$12:$K$1011,$B$21)</f>
        <v>7</v>
      </c>
      <c r="G198" s="90">
        <f>SUMIFS(ローデータ!N12:N1011,ローデータ!$B$12:$B$1011,1,ローデータ!$G$12:$G$1011,$G$4,ローデータ!$I$12:$I$1011,$C$14,ローデータ!$K$12:$K$1011,$B$21)</f>
        <v>17</v>
      </c>
      <c r="H198" s="90">
        <f>SUMIFS(ローデータ!O12:O1011,ローデータ!$B$12:$B$1011,1,ローデータ!$G$12:$G$1011,$G$4,ローデータ!$I$12:$I$1011,$C$14,ローデータ!$K$12:$K$1011,$B$21)</f>
        <v>5</v>
      </c>
      <c r="I198" s="90">
        <f>SUMIFS(ローデータ!P12:P1011,ローデータ!$B$12:$B$1011,1,ローデータ!$G$12:$G$1011,$G$4,ローデータ!$I$12:$I$1011,$C$14,ローデータ!$K$12:$K$1011,$B$21)</f>
        <v>23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52</v>
      </c>
      <c r="L198" s="9"/>
    </row>
    <row r="199" spans="1:18" ht="14.1" customHeight="1" x14ac:dyDescent="0.15">
      <c r="A199" s="376"/>
      <c r="B199" s="381" t="s">
        <v>86</v>
      </c>
      <c r="C199" s="146">
        <v>1</v>
      </c>
      <c r="D199" s="373" t="s">
        <v>75</v>
      </c>
      <c r="E199" s="374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6"/>
      <c r="B200" s="382"/>
      <c r="C200" s="146">
        <v>2</v>
      </c>
      <c r="D200" s="373" t="s">
        <v>76</v>
      </c>
      <c r="E200" s="374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6"/>
      <c r="B201" s="382"/>
      <c r="C201" s="146">
        <v>3</v>
      </c>
      <c r="D201" s="373" t="s">
        <v>77</v>
      </c>
      <c r="E201" s="374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6"/>
      <c r="B202" s="382"/>
      <c r="C202" s="146">
        <v>4</v>
      </c>
      <c r="D202" s="373" t="s">
        <v>110</v>
      </c>
      <c r="E202" s="374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6"/>
      <c r="B203" s="382"/>
      <c r="C203" s="146">
        <v>5</v>
      </c>
      <c r="D203" s="373" t="s">
        <v>78</v>
      </c>
      <c r="E203" s="374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6"/>
      <c r="B204" s="382"/>
      <c r="C204" s="146">
        <v>6</v>
      </c>
      <c r="D204" s="373" t="s">
        <v>79</v>
      </c>
      <c r="E204" s="374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6"/>
      <c r="B205" s="382"/>
      <c r="C205" s="146">
        <v>7</v>
      </c>
      <c r="D205" s="373" t="s">
        <v>80</v>
      </c>
      <c r="E205" s="374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6"/>
      <c r="B206" s="382"/>
      <c r="C206" s="146">
        <v>8</v>
      </c>
      <c r="D206" s="373" t="s">
        <v>81</v>
      </c>
      <c r="E206" s="374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6"/>
      <c r="B207" s="382"/>
      <c r="C207" s="146">
        <v>9</v>
      </c>
      <c r="D207" s="373" t="s">
        <v>82</v>
      </c>
      <c r="E207" s="374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6"/>
      <c r="B208" s="382"/>
      <c r="C208" s="146">
        <v>10</v>
      </c>
      <c r="D208" s="373" t="s">
        <v>111</v>
      </c>
      <c r="E208" s="374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7"/>
      <c r="B209" s="383"/>
      <c r="C209" s="146">
        <v>11</v>
      </c>
      <c r="D209" s="373" t="s">
        <v>83</v>
      </c>
      <c r="E209" s="374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5">
        <f>SUM(F198:F209)</f>
        <v>7</v>
      </c>
      <c r="G210" s="95">
        <f t="shared" ref="G210:I210" si="19">SUM(G198:G209)</f>
        <v>17</v>
      </c>
      <c r="H210" s="95">
        <f>SUM(H198:H209)</f>
        <v>5</v>
      </c>
      <c r="I210" s="95">
        <f t="shared" si="19"/>
        <v>23</v>
      </c>
      <c r="J210" s="95">
        <f>SUM(J198:J209)</f>
        <v>0</v>
      </c>
      <c r="K210" s="119">
        <f t="shared" si="18"/>
        <v>52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4">
        <v>1</v>
      </c>
      <c r="G214" s="144">
        <v>2</v>
      </c>
      <c r="H214" s="14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47" t="s">
        <v>67</v>
      </c>
      <c r="G215" s="147" t="s">
        <v>66</v>
      </c>
      <c r="H215" s="147" t="s">
        <v>68</v>
      </c>
      <c r="I215" s="372"/>
    </row>
    <row r="216" spans="1:18" ht="14.1" customHeight="1" x14ac:dyDescent="0.15">
      <c r="A216" s="375" t="s">
        <v>73</v>
      </c>
      <c r="B216" s="118" t="s">
        <v>85</v>
      </c>
      <c r="C216" s="349" t="s">
        <v>87</v>
      </c>
      <c r="D216" s="384"/>
      <c r="E216" s="350"/>
      <c r="F216" s="56">
        <f>COUNTIFS(ローデータ!$B$12:$B$1011,1,ローデータ!$G$12:$G$1011,$G$4,ローデータ!$I$12:$I$1011,$C$14,ローデータ!$K$12:$K$1011,$D$21,ローデータ!$S$12:$S$1011,F214)</f>
        <v>10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10</v>
      </c>
    </row>
    <row r="217" spans="1:18" ht="14.1" customHeight="1" x14ac:dyDescent="0.15">
      <c r="A217" s="376"/>
      <c r="B217" s="381" t="s">
        <v>86</v>
      </c>
      <c r="C217" s="146">
        <v>1</v>
      </c>
      <c r="D217" s="373" t="s">
        <v>75</v>
      </c>
      <c r="E217" s="374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6"/>
      <c r="B218" s="382"/>
      <c r="C218" s="146">
        <v>2</v>
      </c>
      <c r="D218" s="373" t="s">
        <v>76</v>
      </c>
      <c r="E218" s="374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6"/>
      <c r="B219" s="382"/>
      <c r="C219" s="146">
        <v>3</v>
      </c>
      <c r="D219" s="373" t="s">
        <v>77</v>
      </c>
      <c r="E219" s="374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6"/>
      <c r="B220" s="382"/>
      <c r="C220" s="146">
        <v>4</v>
      </c>
      <c r="D220" s="373" t="s">
        <v>110</v>
      </c>
      <c r="E220" s="374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6"/>
      <c r="B221" s="382"/>
      <c r="C221" s="146">
        <v>5</v>
      </c>
      <c r="D221" s="373" t="s">
        <v>78</v>
      </c>
      <c r="E221" s="374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6"/>
      <c r="B222" s="382"/>
      <c r="C222" s="146">
        <v>6</v>
      </c>
      <c r="D222" s="373" t="s">
        <v>79</v>
      </c>
      <c r="E222" s="374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6"/>
      <c r="B223" s="382"/>
      <c r="C223" s="146">
        <v>7</v>
      </c>
      <c r="D223" s="373" t="s">
        <v>80</v>
      </c>
      <c r="E223" s="374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6"/>
      <c r="B224" s="382"/>
      <c r="C224" s="146">
        <v>8</v>
      </c>
      <c r="D224" s="373" t="s">
        <v>81</v>
      </c>
      <c r="E224" s="374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6"/>
      <c r="B225" s="382"/>
      <c r="C225" s="146">
        <v>9</v>
      </c>
      <c r="D225" s="373" t="s">
        <v>82</v>
      </c>
      <c r="E225" s="374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6"/>
      <c r="B226" s="382"/>
      <c r="C226" s="146">
        <v>10</v>
      </c>
      <c r="D226" s="373" t="s">
        <v>111</v>
      </c>
      <c r="E226" s="374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7"/>
      <c r="B227" s="383"/>
      <c r="C227" s="146">
        <v>11</v>
      </c>
      <c r="D227" s="373" t="s">
        <v>83</v>
      </c>
      <c r="E227" s="374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6">
        <f>SUM(F216:F227)</f>
        <v>10</v>
      </c>
      <c r="G228" s="56">
        <f>SUM(G216:G227)</f>
        <v>0</v>
      </c>
      <c r="H228" s="56">
        <f>SUM(H216:H227)</f>
        <v>0</v>
      </c>
      <c r="I228" s="56">
        <f t="shared" si="20"/>
        <v>10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41" t="s">
        <v>88</v>
      </c>
      <c r="G231" s="241"/>
      <c r="H231" s="241"/>
      <c r="I231" s="241"/>
      <c r="J231" s="241"/>
      <c r="K231" s="241"/>
      <c r="L231" s="242"/>
      <c r="M231" s="250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80" t="s">
        <v>107</v>
      </c>
      <c r="K232" s="363" t="s">
        <v>36</v>
      </c>
      <c r="L232" s="280" t="s">
        <v>30</v>
      </c>
      <c r="M232" s="292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44"/>
      <c r="K233" s="224"/>
      <c r="L233" s="244"/>
      <c r="M233" s="251"/>
    </row>
    <row r="234" spans="1:14" ht="14.1" customHeight="1" x14ac:dyDescent="0.15">
      <c r="A234" s="375" t="s">
        <v>73</v>
      </c>
      <c r="B234" s="118" t="s">
        <v>85</v>
      </c>
      <c r="C234" s="349" t="s">
        <v>87</v>
      </c>
      <c r="D234" s="384"/>
      <c r="E234" s="350"/>
      <c r="F234" s="90">
        <f>SUMIFS(ローデータ!T12:T1011,ローデータ!$B$12:$B$1011,1,ローデータ!$G$12:$G$1011,$G$4,ローデータ!$I$12:$I$1011,$C$14,ローデータ!$K$12:$K$1011,$D$21)</f>
        <v>1</v>
      </c>
      <c r="G234" s="90">
        <f>SUMIFS(ローデータ!U12:U1011,ローデータ!$B$12:$B$1011,1,ローデータ!$G$12:$G$1011,$G$4,ローデータ!$I$12:$I$1011,$C$14,ローデータ!$K$12:$K$1011,$D$21)</f>
        <v>4</v>
      </c>
      <c r="H234" s="90">
        <f>SUMIFS(ローデータ!V12:V1011,ローデータ!$B$12:$B$1011,1,ローデータ!$G$12:$G$1011,$G$4,ローデータ!$I$12:$I$1011,$C$14,ローデータ!$K$12:$K$1011,$D$21)</f>
        <v>1</v>
      </c>
      <c r="I234" s="90">
        <f>SUMIFS(ローデータ!W12:W1011,ローデータ!$B$12:$B$1011,1,ローデータ!$G$12:$G$1011,$G$4,ローデータ!$I$12:$I$1011,$C$14,ローデータ!$K$12:$K$1011,$D$21)</f>
        <v>1</v>
      </c>
      <c r="J234" s="90">
        <f>SUMIFS(ローデータ!X12:X1011,ローデータ!$B$12:$B$1011,1,ローデータ!$G$12:$G$1011,$G$4,ローデータ!$I$12:$I$1011,$C$14,ローデータ!$K$12:$K$1011,$D$21)</f>
        <v>2</v>
      </c>
      <c r="K234" s="90">
        <f>SUMIFS(ローデータ!Y12:Y1011,ローデータ!$B$12:$B$1011,1,ローデータ!$G$12:$G$1011,$G$4,ローデータ!$I$12:$I$1011,$C$14,ローデータ!$K$12:$K$1011,$D$21)</f>
        <v>3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12</v>
      </c>
    </row>
    <row r="235" spans="1:14" ht="14.1" customHeight="1" x14ac:dyDescent="0.15">
      <c r="A235" s="376"/>
      <c r="B235" s="381" t="s">
        <v>86</v>
      </c>
      <c r="C235" s="146">
        <v>1</v>
      </c>
      <c r="D235" s="373" t="s">
        <v>75</v>
      </c>
      <c r="E235" s="374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6"/>
      <c r="B236" s="382"/>
      <c r="C236" s="146">
        <v>2</v>
      </c>
      <c r="D236" s="373" t="s">
        <v>76</v>
      </c>
      <c r="E236" s="374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6"/>
      <c r="B237" s="382"/>
      <c r="C237" s="146">
        <v>3</v>
      </c>
      <c r="D237" s="373" t="s">
        <v>77</v>
      </c>
      <c r="E237" s="374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6"/>
      <c r="B238" s="382"/>
      <c r="C238" s="146">
        <v>4</v>
      </c>
      <c r="D238" s="373" t="s">
        <v>110</v>
      </c>
      <c r="E238" s="374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6"/>
      <c r="B239" s="382"/>
      <c r="C239" s="146">
        <v>5</v>
      </c>
      <c r="D239" s="373" t="s">
        <v>78</v>
      </c>
      <c r="E239" s="374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6"/>
      <c r="B240" s="382"/>
      <c r="C240" s="146">
        <v>6</v>
      </c>
      <c r="D240" s="373" t="s">
        <v>79</v>
      </c>
      <c r="E240" s="374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6"/>
      <c r="B241" s="382"/>
      <c r="C241" s="146">
        <v>7</v>
      </c>
      <c r="D241" s="373" t="s">
        <v>80</v>
      </c>
      <c r="E241" s="374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6"/>
      <c r="B242" s="382"/>
      <c r="C242" s="146">
        <v>8</v>
      </c>
      <c r="D242" s="373" t="s">
        <v>81</v>
      </c>
      <c r="E242" s="374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6"/>
      <c r="B243" s="382"/>
      <c r="C243" s="146">
        <v>9</v>
      </c>
      <c r="D243" s="373" t="s">
        <v>82</v>
      </c>
      <c r="E243" s="374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6"/>
      <c r="B244" s="382"/>
      <c r="C244" s="146">
        <v>10</v>
      </c>
      <c r="D244" s="373" t="s">
        <v>111</v>
      </c>
      <c r="E244" s="374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7"/>
      <c r="B245" s="383"/>
      <c r="C245" s="146">
        <v>11</v>
      </c>
      <c r="D245" s="373" t="s">
        <v>83</v>
      </c>
      <c r="E245" s="374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5">
        <f>SUM(F234:F245)</f>
        <v>1</v>
      </c>
      <c r="G246" s="95">
        <f t="shared" ref="G246:L246" si="22">SUM(G234:G245)</f>
        <v>4</v>
      </c>
      <c r="H246" s="95">
        <f t="shared" si="22"/>
        <v>1</v>
      </c>
      <c r="I246" s="95">
        <f>SUM(I234:I245)</f>
        <v>1</v>
      </c>
      <c r="J246" s="95">
        <f t="shared" si="22"/>
        <v>2</v>
      </c>
      <c r="K246" s="95">
        <f>SUM(K234:K245)</f>
        <v>3</v>
      </c>
      <c r="L246" s="95">
        <f t="shared" si="22"/>
        <v>0</v>
      </c>
      <c r="M246" s="56">
        <f t="shared" si="21"/>
        <v>12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55" t="s">
        <v>16</v>
      </c>
      <c r="G250" s="256"/>
      <c r="H250" s="256"/>
      <c r="I250" s="256"/>
      <c r="J250" s="257"/>
      <c r="K250" s="258" t="s">
        <v>50</v>
      </c>
      <c r="L250" s="261" t="s">
        <v>13</v>
      </c>
      <c r="M250" s="262"/>
      <c r="N250" s="263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9"/>
      <c r="L251" s="52">
        <v>1</v>
      </c>
      <c r="M251" s="44">
        <v>2</v>
      </c>
      <c r="N251" s="61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8" t="s">
        <v>65</v>
      </c>
      <c r="G252" s="248" t="s">
        <v>66</v>
      </c>
      <c r="H252" s="278" t="s">
        <v>101</v>
      </c>
      <c r="I252" s="280" t="s">
        <v>102</v>
      </c>
      <c r="J252" s="348" t="s">
        <v>103</v>
      </c>
      <c r="K252" s="259"/>
      <c r="L252" s="395" t="s">
        <v>67</v>
      </c>
      <c r="M252" s="247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9"/>
      <c r="G253" s="249"/>
      <c r="H253" s="346"/>
      <c r="I253" s="347"/>
      <c r="J253" s="249"/>
      <c r="K253" s="260"/>
      <c r="L253" s="396"/>
      <c r="M253" s="226"/>
      <c r="N253" s="398"/>
      <c r="O253" s="372"/>
    </row>
    <row r="254" spans="1:17" ht="14.1" customHeight="1" x14ac:dyDescent="0.15">
      <c r="A254" s="399" t="s">
        <v>73</v>
      </c>
      <c r="B254" s="118" t="s">
        <v>85</v>
      </c>
      <c r="C254" s="349" t="s">
        <v>87</v>
      </c>
      <c r="D254" s="384"/>
      <c r="E254" s="350"/>
      <c r="F254" s="56">
        <f>COUNTIFS(ローデータ!$B$12:$B$1011,1,ローデータ!$G$12:$G$1011,$G$4,ローデータ!$I$12:$I$1011,$C$14,ローデータ!$K$12:$K$1011,$F$21,ローデータ!$L$12:$L$1011,F251)</f>
        <v>7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7</v>
      </c>
      <c r="L254" s="56">
        <f>COUNTIFS(ローデータ!$B$12:$B$1011,1,ローデータ!$G$12:$G$1011,$G$4,ローデータ!$I$12:$I$1011,$C$14,ローデータ!$K$12:$K$1011,$F$21,ローデータ!$S$12:$S$1011,L251)</f>
        <v>7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7</v>
      </c>
    </row>
    <row r="255" spans="1:17" ht="14.1" customHeight="1" x14ac:dyDescent="0.15">
      <c r="A255" s="400"/>
      <c r="B255" s="402" t="s">
        <v>86</v>
      </c>
      <c r="C255" s="146">
        <v>1</v>
      </c>
      <c r="D255" s="373" t="s">
        <v>75</v>
      </c>
      <c r="E255" s="380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400"/>
      <c r="B256" s="382"/>
      <c r="C256" s="146">
        <v>2</v>
      </c>
      <c r="D256" s="373" t="s">
        <v>76</v>
      </c>
      <c r="E256" s="380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400"/>
      <c r="B257" s="382"/>
      <c r="C257" s="146">
        <v>3</v>
      </c>
      <c r="D257" s="373" t="s">
        <v>77</v>
      </c>
      <c r="E257" s="380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400"/>
      <c r="B258" s="382"/>
      <c r="C258" s="146">
        <v>4</v>
      </c>
      <c r="D258" s="373" t="s">
        <v>110</v>
      </c>
      <c r="E258" s="374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400"/>
      <c r="B259" s="382"/>
      <c r="C259" s="146">
        <v>5</v>
      </c>
      <c r="D259" s="373" t="s">
        <v>78</v>
      </c>
      <c r="E259" s="380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400"/>
      <c r="B260" s="382"/>
      <c r="C260" s="146">
        <v>6</v>
      </c>
      <c r="D260" s="373" t="s">
        <v>79</v>
      </c>
      <c r="E260" s="380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400"/>
      <c r="B261" s="382"/>
      <c r="C261" s="146">
        <v>7</v>
      </c>
      <c r="D261" s="373" t="s">
        <v>80</v>
      </c>
      <c r="E261" s="380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400"/>
      <c r="B262" s="382"/>
      <c r="C262" s="146">
        <v>8</v>
      </c>
      <c r="D262" s="373" t="s">
        <v>81</v>
      </c>
      <c r="E262" s="380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400"/>
      <c r="B263" s="382"/>
      <c r="C263" s="146">
        <v>9</v>
      </c>
      <c r="D263" s="373" t="s">
        <v>82</v>
      </c>
      <c r="E263" s="380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400"/>
      <c r="B264" s="382"/>
      <c r="C264" s="146">
        <v>10</v>
      </c>
      <c r="D264" s="373" t="s">
        <v>111</v>
      </c>
      <c r="E264" s="374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1"/>
      <c r="B265" s="383"/>
      <c r="C265" s="146">
        <v>11</v>
      </c>
      <c r="D265" s="373" t="s">
        <v>83</v>
      </c>
      <c r="E265" s="380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6">
        <f>SUM(F254:F265)</f>
        <v>7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7</v>
      </c>
      <c r="L266" s="95">
        <f>SUM(L254:L265)</f>
        <v>7</v>
      </c>
      <c r="M266" s="95">
        <f>SUM(M254:M265)</f>
        <v>0</v>
      </c>
      <c r="N266" s="95">
        <f>SUM(N254:N265)</f>
        <v>0</v>
      </c>
      <c r="O266" s="56">
        <f>SUM(L266:N266)</f>
        <v>7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34" t="s">
        <v>70</v>
      </c>
      <c r="G269" s="235"/>
      <c r="H269" s="235"/>
      <c r="I269" s="235"/>
      <c r="J269" s="236"/>
      <c r="K269" s="237" t="s">
        <v>50</v>
      </c>
      <c r="L269" s="240" t="s">
        <v>71</v>
      </c>
      <c r="M269" s="241"/>
      <c r="N269" s="241"/>
      <c r="O269" s="241"/>
      <c r="P269" s="241"/>
      <c r="Q269" s="241"/>
      <c r="R269" s="242"/>
      <c r="S269" s="267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3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36</v>
      </c>
      <c r="R270" s="406" t="s">
        <v>30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39"/>
      <c r="L271" s="404"/>
      <c r="M271" s="405"/>
      <c r="N271" s="405"/>
      <c r="O271" s="405"/>
      <c r="P271" s="406"/>
      <c r="Q271" s="405"/>
      <c r="R271" s="406"/>
      <c r="S271" s="268"/>
    </row>
    <row r="272" spans="1:19" ht="14.1" customHeight="1" x14ac:dyDescent="0.15">
      <c r="A272" s="375" t="s">
        <v>73</v>
      </c>
      <c r="B272" s="118" t="s">
        <v>85</v>
      </c>
      <c r="C272" s="349" t="s">
        <v>87</v>
      </c>
      <c r="D272" s="384"/>
      <c r="E272" s="350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3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2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6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3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5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11</v>
      </c>
    </row>
    <row r="273" spans="1:19" ht="14.1" customHeight="1" x14ac:dyDescent="0.15">
      <c r="A273" s="376"/>
      <c r="B273" s="381" t="s">
        <v>86</v>
      </c>
      <c r="C273" s="146">
        <v>1</v>
      </c>
      <c r="D273" s="373" t="s">
        <v>75</v>
      </c>
      <c r="E273" s="374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6"/>
      <c r="B274" s="382"/>
      <c r="C274" s="146">
        <v>2</v>
      </c>
      <c r="D274" s="373" t="s">
        <v>76</v>
      </c>
      <c r="E274" s="374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6"/>
      <c r="B275" s="382"/>
      <c r="C275" s="146">
        <v>3</v>
      </c>
      <c r="D275" s="373" t="s">
        <v>77</v>
      </c>
      <c r="E275" s="374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6"/>
      <c r="B276" s="382"/>
      <c r="C276" s="146">
        <v>4</v>
      </c>
      <c r="D276" s="408" t="s">
        <v>110</v>
      </c>
      <c r="E276" s="409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6"/>
      <c r="B277" s="382"/>
      <c r="C277" s="146">
        <v>5</v>
      </c>
      <c r="D277" s="373" t="s">
        <v>78</v>
      </c>
      <c r="E277" s="374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6"/>
      <c r="B278" s="382"/>
      <c r="C278" s="146">
        <v>6</v>
      </c>
      <c r="D278" s="373" t="s">
        <v>79</v>
      </c>
      <c r="E278" s="374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6"/>
      <c r="B279" s="382"/>
      <c r="C279" s="146">
        <v>7</v>
      </c>
      <c r="D279" s="373" t="s">
        <v>80</v>
      </c>
      <c r="E279" s="374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6"/>
      <c r="B280" s="382"/>
      <c r="C280" s="146">
        <v>8</v>
      </c>
      <c r="D280" s="373" t="s">
        <v>81</v>
      </c>
      <c r="E280" s="374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6"/>
      <c r="B281" s="382"/>
      <c r="C281" s="146">
        <v>9</v>
      </c>
      <c r="D281" s="373" t="s">
        <v>82</v>
      </c>
      <c r="E281" s="374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6"/>
      <c r="B282" s="382"/>
      <c r="C282" s="146">
        <v>10</v>
      </c>
      <c r="D282" s="373" t="s">
        <v>111</v>
      </c>
      <c r="E282" s="374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7"/>
      <c r="B283" s="383"/>
      <c r="C283" s="146">
        <v>11</v>
      </c>
      <c r="D283" s="373" t="s">
        <v>83</v>
      </c>
      <c r="E283" s="374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6">
        <f>SUM(F272:F283)</f>
        <v>1</v>
      </c>
      <c r="G284" s="56">
        <f t="shared" ref="G284:J284" si="28">SUM(G272:G283)</f>
        <v>3</v>
      </c>
      <c r="H284" s="56">
        <f t="shared" si="28"/>
        <v>0</v>
      </c>
      <c r="I284" s="56">
        <f t="shared" si="28"/>
        <v>2</v>
      </c>
      <c r="J284" s="56">
        <f t="shared" si="28"/>
        <v>0</v>
      </c>
      <c r="K284" s="96">
        <f t="shared" si="26"/>
        <v>6</v>
      </c>
      <c r="L284" s="95">
        <f>SUM(L272:L283)</f>
        <v>0</v>
      </c>
      <c r="M284" s="95">
        <f t="shared" ref="M284:R284" si="29">SUM(M272:M283)</f>
        <v>3</v>
      </c>
      <c r="N284" s="95">
        <f t="shared" si="29"/>
        <v>3</v>
      </c>
      <c r="O284" s="95">
        <f t="shared" si="29"/>
        <v>0</v>
      </c>
      <c r="P284" s="95">
        <f t="shared" si="29"/>
        <v>5</v>
      </c>
      <c r="Q284" s="95">
        <f t="shared" si="29"/>
        <v>0</v>
      </c>
      <c r="R284" s="95">
        <f t="shared" si="29"/>
        <v>0</v>
      </c>
      <c r="S284" s="56">
        <f t="shared" si="27"/>
        <v>11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6">
        <v>1</v>
      </c>
      <c r="L3" s="418" t="s">
        <v>54</v>
      </c>
      <c r="M3" s="419"/>
      <c r="N3" s="419"/>
      <c r="O3" s="420"/>
      <c r="P3" s="151">
        <v>2</v>
      </c>
      <c r="Q3" s="418" t="s">
        <v>55</v>
      </c>
      <c r="R3" s="419"/>
      <c r="S3" s="419"/>
      <c r="T3" s="420"/>
      <c r="U3" s="151">
        <v>3</v>
      </c>
      <c r="V3" s="418" t="s">
        <v>56</v>
      </c>
      <c r="W3" s="419"/>
      <c r="X3" s="419"/>
      <c r="Y3" s="420"/>
      <c r="Z3" s="151">
        <v>4</v>
      </c>
      <c r="AA3" s="418" t="s">
        <v>57</v>
      </c>
      <c r="AB3" s="419"/>
      <c r="AC3" s="419"/>
      <c r="AD3" s="420"/>
      <c r="AE3" s="151">
        <v>5</v>
      </c>
      <c r="AF3" s="418" t="s">
        <v>58</v>
      </c>
      <c r="AG3" s="419"/>
      <c r="AH3" s="419"/>
      <c r="AI3" s="420"/>
      <c r="AJ3" s="151">
        <v>6</v>
      </c>
      <c r="AK3" s="418" t="s">
        <v>134</v>
      </c>
      <c r="AL3" s="419"/>
      <c r="AM3" s="419"/>
      <c r="AN3" s="420"/>
      <c r="AO3" s="151">
        <v>7</v>
      </c>
      <c r="AP3" s="418" t="s">
        <v>135</v>
      </c>
      <c r="AQ3" s="419"/>
      <c r="AR3" s="419"/>
      <c r="AS3" s="420"/>
      <c r="AT3" s="151">
        <v>8</v>
      </c>
      <c r="AU3" s="418" t="s">
        <v>61</v>
      </c>
      <c r="AV3" s="419"/>
      <c r="AW3" s="419"/>
      <c r="AX3" s="420"/>
      <c r="AY3" s="15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6"/>
      <c r="B5" s="383" t="s">
        <v>29</v>
      </c>
      <c r="C5" s="383"/>
      <c r="D5" s="383"/>
      <c r="E5" s="383"/>
      <c r="F5" s="383"/>
      <c r="G5" s="383"/>
      <c r="H5" s="383"/>
      <c r="I5" s="383"/>
      <c r="J5" s="383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4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6"/>
      <c r="B6" s="366"/>
      <c r="C6" s="366"/>
      <c r="D6" s="366"/>
      <c r="E6" s="366" t="s">
        <v>29</v>
      </c>
      <c r="F6" s="366"/>
      <c r="G6" s="366"/>
      <c r="H6" s="366"/>
      <c r="I6" s="366"/>
      <c r="J6" s="366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2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29</v>
      </c>
      <c r="I7" s="366"/>
      <c r="J7" s="366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6"/>
      <c r="B8" s="366" t="s">
        <v>29</v>
      </c>
      <c r="C8" s="366"/>
      <c r="D8" s="366"/>
      <c r="E8" s="366" t="s">
        <v>29</v>
      </c>
      <c r="F8" s="366"/>
      <c r="G8" s="366"/>
      <c r="H8" s="366"/>
      <c r="I8" s="366"/>
      <c r="J8" s="366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6"/>
      <c r="B9" s="366" t="s">
        <v>29</v>
      </c>
      <c r="C9" s="366"/>
      <c r="D9" s="366"/>
      <c r="E9" s="366"/>
      <c r="F9" s="366"/>
      <c r="G9" s="366"/>
      <c r="H9" s="366" t="s">
        <v>29</v>
      </c>
      <c r="I9" s="366"/>
      <c r="J9" s="366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6"/>
      <c r="B10" s="366"/>
      <c r="C10" s="366"/>
      <c r="D10" s="366"/>
      <c r="E10" s="366" t="s">
        <v>29</v>
      </c>
      <c r="F10" s="366"/>
      <c r="G10" s="366"/>
      <c r="H10" s="366" t="s">
        <v>29</v>
      </c>
      <c r="I10" s="366"/>
      <c r="J10" s="366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6"/>
      <c r="B11" s="366" t="s">
        <v>29</v>
      </c>
      <c r="C11" s="366"/>
      <c r="D11" s="366"/>
      <c r="E11" s="366" t="s">
        <v>29</v>
      </c>
      <c r="F11" s="366"/>
      <c r="G11" s="366"/>
      <c r="H11" s="366" t="s">
        <v>29</v>
      </c>
      <c r="I11" s="366"/>
      <c r="J11" s="366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6">
        <v>1</v>
      </c>
      <c r="L13" s="418" t="s">
        <v>54</v>
      </c>
      <c r="M13" s="419"/>
      <c r="N13" s="419"/>
      <c r="O13" s="420"/>
      <c r="P13" s="151">
        <v>2</v>
      </c>
      <c r="Q13" s="418" t="s">
        <v>55</v>
      </c>
      <c r="R13" s="419"/>
      <c r="S13" s="419"/>
      <c r="T13" s="420"/>
      <c r="U13" s="151">
        <v>3</v>
      </c>
      <c r="V13" s="418" t="s">
        <v>56</v>
      </c>
      <c r="W13" s="419"/>
      <c r="X13" s="419"/>
      <c r="Y13" s="420"/>
      <c r="Z13" s="151">
        <v>4</v>
      </c>
      <c r="AA13" s="418" t="s">
        <v>57</v>
      </c>
      <c r="AB13" s="419"/>
      <c r="AC13" s="419"/>
      <c r="AD13" s="420"/>
      <c r="AE13" s="151">
        <v>5</v>
      </c>
      <c r="AF13" s="418" t="s">
        <v>58</v>
      </c>
      <c r="AG13" s="419"/>
      <c r="AH13" s="419"/>
      <c r="AI13" s="420"/>
      <c r="AJ13" s="151">
        <v>6</v>
      </c>
      <c r="AK13" s="418" t="s">
        <v>134</v>
      </c>
      <c r="AL13" s="419"/>
      <c r="AM13" s="419"/>
      <c r="AN13" s="420"/>
      <c r="AO13" s="151">
        <v>7</v>
      </c>
      <c r="AP13" s="418" t="s">
        <v>135</v>
      </c>
      <c r="AQ13" s="419"/>
      <c r="AR13" s="419"/>
      <c r="AS13" s="420"/>
      <c r="AT13" s="151">
        <v>8</v>
      </c>
      <c r="AU13" s="418" t="s">
        <v>61</v>
      </c>
      <c r="AV13" s="419"/>
      <c r="AW13" s="419"/>
      <c r="AX13" s="420"/>
      <c r="AY13" s="15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3"/>
      <c r="B15" s="383" t="s">
        <v>29</v>
      </c>
      <c r="C15" s="383"/>
      <c r="D15" s="383"/>
      <c r="E15" s="383"/>
      <c r="F15" s="383"/>
      <c r="G15" s="383"/>
      <c r="H15" s="383"/>
      <c r="I15" s="383"/>
      <c r="J15" s="383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3"/>
      <c r="B16" s="366"/>
      <c r="C16" s="366"/>
      <c r="D16" s="366"/>
      <c r="E16" s="366" t="s">
        <v>29</v>
      </c>
      <c r="F16" s="366"/>
      <c r="G16" s="366"/>
      <c r="H16" s="366"/>
      <c r="I16" s="366"/>
      <c r="J16" s="366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29</v>
      </c>
      <c r="I17" s="366"/>
      <c r="J17" s="366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3"/>
      <c r="B18" s="366" t="s">
        <v>29</v>
      </c>
      <c r="C18" s="366"/>
      <c r="D18" s="366"/>
      <c r="E18" s="366" t="s">
        <v>29</v>
      </c>
      <c r="F18" s="366"/>
      <c r="G18" s="366"/>
      <c r="H18" s="366"/>
      <c r="I18" s="366"/>
      <c r="J18" s="366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3"/>
      <c r="B19" s="366" t="s">
        <v>29</v>
      </c>
      <c r="C19" s="366"/>
      <c r="D19" s="366"/>
      <c r="E19" s="366"/>
      <c r="F19" s="366"/>
      <c r="G19" s="366"/>
      <c r="H19" s="366" t="s">
        <v>29</v>
      </c>
      <c r="I19" s="366"/>
      <c r="J19" s="366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3"/>
      <c r="B20" s="366"/>
      <c r="C20" s="366"/>
      <c r="D20" s="366"/>
      <c r="E20" s="366" t="s">
        <v>29</v>
      </c>
      <c r="F20" s="366"/>
      <c r="G20" s="366"/>
      <c r="H20" s="366" t="s">
        <v>29</v>
      </c>
      <c r="I20" s="366"/>
      <c r="J20" s="366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3"/>
      <c r="B21" s="366" t="s">
        <v>29</v>
      </c>
      <c r="C21" s="366"/>
      <c r="D21" s="366"/>
      <c r="E21" s="366" t="s">
        <v>29</v>
      </c>
      <c r="F21" s="366"/>
      <c r="G21" s="366"/>
      <c r="H21" s="366" t="s">
        <v>29</v>
      </c>
      <c r="I21" s="366"/>
      <c r="J21" s="366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6">
        <v>1</v>
      </c>
      <c r="L23" s="418" t="s">
        <v>54</v>
      </c>
      <c r="M23" s="419"/>
      <c r="N23" s="419"/>
      <c r="O23" s="420"/>
      <c r="P23" s="151">
        <v>2</v>
      </c>
      <c r="Q23" s="418" t="s">
        <v>55</v>
      </c>
      <c r="R23" s="419"/>
      <c r="S23" s="419"/>
      <c r="T23" s="420"/>
      <c r="U23" s="151">
        <v>3</v>
      </c>
      <c r="V23" s="418" t="s">
        <v>56</v>
      </c>
      <c r="W23" s="419"/>
      <c r="X23" s="419"/>
      <c r="Y23" s="420"/>
      <c r="Z23" s="151">
        <v>4</v>
      </c>
      <c r="AA23" s="418" t="s">
        <v>57</v>
      </c>
      <c r="AB23" s="419"/>
      <c r="AC23" s="419"/>
      <c r="AD23" s="420"/>
      <c r="AE23" s="151">
        <v>5</v>
      </c>
      <c r="AF23" s="418" t="s">
        <v>58</v>
      </c>
      <c r="AG23" s="419"/>
      <c r="AH23" s="419"/>
      <c r="AI23" s="420"/>
      <c r="AJ23" s="151">
        <v>6</v>
      </c>
      <c r="AK23" s="418" t="s">
        <v>134</v>
      </c>
      <c r="AL23" s="419"/>
      <c r="AM23" s="419"/>
      <c r="AN23" s="420"/>
      <c r="AO23" s="151">
        <v>7</v>
      </c>
      <c r="AP23" s="418" t="s">
        <v>135</v>
      </c>
      <c r="AQ23" s="419"/>
      <c r="AR23" s="419"/>
      <c r="AS23" s="420"/>
      <c r="AT23" s="151">
        <v>8</v>
      </c>
      <c r="AU23" s="418" t="s">
        <v>61</v>
      </c>
      <c r="AV23" s="419"/>
      <c r="AW23" s="419"/>
      <c r="AX23" s="420"/>
      <c r="AY23" s="15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6"/>
      <c r="B25" s="383" t="s">
        <v>29</v>
      </c>
      <c r="C25" s="383"/>
      <c r="D25" s="383"/>
      <c r="E25" s="383"/>
      <c r="F25" s="383"/>
      <c r="G25" s="383"/>
      <c r="H25" s="383"/>
      <c r="I25" s="383"/>
      <c r="J25" s="383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6"/>
      <c r="B26" s="366"/>
      <c r="C26" s="366"/>
      <c r="D26" s="366"/>
      <c r="E26" s="366" t="s">
        <v>29</v>
      </c>
      <c r="F26" s="366"/>
      <c r="G26" s="366"/>
      <c r="H26" s="366"/>
      <c r="I26" s="366"/>
      <c r="J26" s="366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29</v>
      </c>
      <c r="I27" s="366"/>
      <c r="J27" s="366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6"/>
      <c r="B28" s="366" t="s">
        <v>29</v>
      </c>
      <c r="C28" s="366"/>
      <c r="D28" s="366"/>
      <c r="E28" s="366" t="s">
        <v>29</v>
      </c>
      <c r="F28" s="366"/>
      <c r="G28" s="366"/>
      <c r="H28" s="366"/>
      <c r="I28" s="366"/>
      <c r="J28" s="366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6"/>
      <c r="B29" s="366" t="s">
        <v>29</v>
      </c>
      <c r="C29" s="366"/>
      <c r="D29" s="366"/>
      <c r="E29" s="366"/>
      <c r="F29" s="366"/>
      <c r="G29" s="366"/>
      <c r="H29" s="366" t="s">
        <v>29</v>
      </c>
      <c r="I29" s="366"/>
      <c r="J29" s="366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6"/>
      <c r="B30" s="366"/>
      <c r="C30" s="366"/>
      <c r="D30" s="366"/>
      <c r="E30" s="366" t="s">
        <v>29</v>
      </c>
      <c r="F30" s="366"/>
      <c r="G30" s="366"/>
      <c r="H30" s="366" t="s">
        <v>29</v>
      </c>
      <c r="I30" s="366"/>
      <c r="J30" s="366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7"/>
      <c r="B31" s="366" t="s">
        <v>29</v>
      </c>
      <c r="C31" s="366"/>
      <c r="D31" s="366"/>
      <c r="E31" s="366" t="s">
        <v>29</v>
      </c>
      <c r="F31" s="366"/>
      <c r="G31" s="366"/>
      <c r="H31" s="366" t="s">
        <v>29</v>
      </c>
      <c r="I31" s="366"/>
      <c r="J31" s="366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6">
        <v>1</v>
      </c>
      <c r="L33" s="418" t="s">
        <v>54</v>
      </c>
      <c r="M33" s="419"/>
      <c r="N33" s="419"/>
      <c r="O33" s="420"/>
      <c r="P33" s="151">
        <v>2</v>
      </c>
      <c r="Q33" s="418" t="s">
        <v>55</v>
      </c>
      <c r="R33" s="419"/>
      <c r="S33" s="419"/>
      <c r="T33" s="420"/>
      <c r="U33" s="151">
        <v>3</v>
      </c>
      <c r="V33" s="418" t="s">
        <v>56</v>
      </c>
      <c r="W33" s="419"/>
      <c r="X33" s="419"/>
      <c r="Y33" s="420"/>
      <c r="Z33" s="151">
        <v>4</v>
      </c>
      <c r="AA33" s="418" t="s">
        <v>57</v>
      </c>
      <c r="AB33" s="419"/>
      <c r="AC33" s="419"/>
      <c r="AD33" s="420"/>
      <c r="AE33" s="151">
        <v>5</v>
      </c>
      <c r="AF33" s="418" t="s">
        <v>58</v>
      </c>
      <c r="AG33" s="419"/>
      <c r="AH33" s="419"/>
      <c r="AI33" s="420"/>
      <c r="AJ33" s="151">
        <v>6</v>
      </c>
      <c r="AK33" s="418" t="s">
        <v>134</v>
      </c>
      <c r="AL33" s="419"/>
      <c r="AM33" s="419"/>
      <c r="AN33" s="420"/>
      <c r="AO33" s="151">
        <v>7</v>
      </c>
      <c r="AP33" s="418" t="s">
        <v>135</v>
      </c>
      <c r="AQ33" s="419"/>
      <c r="AR33" s="419"/>
      <c r="AS33" s="420"/>
      <c r="AT33" s="151">
        <v>8</v>
      </c>
      <c r="AU33" s="418" t="s">
        <v>61</v>
      </c>
      <c r="AV33" s="419"/>
      <c r="AW33" s="419"/>
      <c r="AX33" s="420"/>
      <c r="AY33" s="15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6"/>
      <c r="B35" s="383" t="s">
        <v>29</v>
      </c>
      <c r="C35" s="383"/>
      <c r="D35" s="383"/>
      <c r="E35" s="383"/>
      <c r="F35" s="383"/>
      <c r="G35" s="383"/>
      <c r="H35" s="383"/>
      <c r="I35" s="383"/>
      <c r="J35" s="383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6"/>
      <c r="B36" s="366"/>
      <c r="C36" s="366"/>
      <c r="D36" s="366"/>
      <c r="E36" s="366" t="s">
        <v>29</v>
      </c>
      <c r="F36" s="366"/>
      <c r="G36" s="366"/>
      <c r="H36" s="366"/>
      <c r="I36" s="366"/>
      <c r="J36" s="366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29</v>
      </c>
      <c r="I37" s="366"/>
      <c r="J37" s="366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6"/>
      <c r="B38" s="366" t="s">
        <v>29</v>
      </c>
      <c r="C38" s="366"/>
      <c r="D38" s="366"/>
      <c r="E38" s="366" t="s">
        <v>29</v>
      </c>
      <c r="F38" s="366"/>
      <c r="G38" s="366"/>
      <c r="H38" s="366"/>
      <c r="I38" s="366"/>
      <c r="J38" s="366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6"/>
      <c r="B39" s="366" t="s">
        <v>29</v>
      </c>
      <c r="C39" s="366"/>
      <c r="D39" s="366"/>
      <c r="E39" s="366"/>
      <c r="F39" s="366"/>
      <c r="G39" s="366"/>
      <c r="H39" s="366" t="s">
        <v>29</v>
      </c>
      <c r="I39" s="366"/>
      <c r="J39" s="366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6"/>
      <c r="B40" s="366"/>
      <c r="C40" s="366"/>
      <c r="D40" s="366"/>
      <c r="E40" s="366" t="s">
        <v>29</v>
      </c>
      <c r="F40" s="366"/>
      <c r="G40" s="366"/>
      <c r="H40" s="366" t="s">
        <v>29</v>
      </c>
      <c r="I40" s="366"/>
      <c r="J40" s="366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7"/>
      <c r="B41" s="366" t="s">
        <v>29</v>
      </c>
      <c r="C41" s="366"/>
      <c r="D41" s="366"/>
      <c r="E41" s="366" t="s">
        <v>29</v>
      </c>
      <c r="F41" s="366"/>
      <c r="G41" s="366"/>
      <c r="H41" s="366" t="s">
        <v>29</v>
      </c>
      <c r="I41" s="366"/>
      <c r="J41" s="366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6">
        <v>1</v>
      </c>
      <c r="L43" s="418" t="s">
        <v>54</v>
      </c>
      <c r="M43" s="419"/>
      <c r="N43" s="419"/>
      <c r="O43" s="420"/>
      <c r="P43" s="151">
        <v>2</v>
      </c>
      <c r="Q43" s="418" t="s">
        <v>55</v>
      </c>
      <c r="R43" s="419"/>
      <c r="S43" s="419"/>
      <c r="T43" s="420"/>
      <c r="U43" s="151">
        <v>3</v>
      </c>
      <c r="V43" s="418" t="s">
        <v>56</v>
      </c>
      <c r="W43" s="419"/>
      <c r="X43" s="419"/>
      <c r="Y43" s="420"/>
      <c r="Z43" s="151">
        <v>4</v>
      </c>
      <c r="AA43" s="418" t="s">
        <v>57</v>
      </c>
      <c r="AB43" s="419"/>
      <c r="AC43" s="419"/>
      <c r="AD43" s="420"/>
      <c r="AE43" s="151">
        <v>5</v>
      </c>
      <c r="AF43" s="418" t="s">
        <v>58</v>
      </c>
      <c r="AG43" s="419"/>
      <c r="AH43" s="419"/>
      <c r="AI43" s="420"/>
      <c r="AJ43" s="151">
        <v>6</v>
      </c>
      <c r="AK43" s="418" t="s">
        <v>134</v>
      </c>
      <c r="AL43" s="419"/>
      <c r="AM43" s="419"/>
      <c r="AN43" s="420"/>
      <c r="AO43" s="151">
        <v>7</v>
      </c>
      <c r="AP43" s="418" t="s">
        <v>135</v>
      </c>
      <c r="AQ43" s="419"/>
      <c r="AR43" s="419"/>
      <c r="AS43" s="420"/>
      <c r="AT43" s="151">
        <v>8</v>
      </c>
      <c r="AU43" s="418" t="s">
        <v>61</v>
      </c>
      <c r="AV43" s="419"/>
      <c r="AW43" s="419"/>
      <c r="AX43" s="420"/>
      <c r="AY43" s="15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6"/>
      <c r="B45" s="383" t="s">
        <v>29</v>
      </c>
      <c r="C45" s="383"/>
      <c r="D45" s="383"/>
      <c r="E45" s="383"/>
      <c r="F45" s="383"/>
      <c r="G45" s="383"/>
      <c r="H45" s="383"/>
      <c r="I45" s="383"/>
      <c r="J45" s="383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6"/>
      <c r="B46" s="366"/>
      <c r="C46" s="366"/>
      <c r="D46" s="366"/>
      <c r="E46" s="366" t="s">
        <v>29</v>
      </c>
      <c r="F46" s="366"/>
      <c r="G46" s="366"/>
      <c r="H46" s="366"/>
      <c r="I46" s="366"/>
      <c r="J46" s="366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29</v>
      </c>
      <c r="I47" s="366"/>
      <c r="J47" s="366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6"/>
      <c r="B48" s="366" t="s">
        <v>29</v>
      </c>
      <c r="C48" s="366"/>
      <c r="D48" s="366"/>
      <c r="E48" s="366" t="s">
        <v>29</v>
      </c>
      <c r="F48" s="366"/>
      <c r="G48" s="366"/>
      <c r="H48" s="366"/>
      <c r="I48" s="366"/>
      <c r="J48" s="366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6"/>
      <c r="B49" s="366" t="s">
        <v>29</v>
      </c>
      <c r="C49" s="366"/>
      <c r="D49" s="366"/>
      <c r="E49" s="366"/>
      <c r="F49" s="366"/>
      <c r="G49" s="366"/>
      <c r="H49" s="366" t="s">
        <v>29</v>
      </c>
      <c r="I49" s="366"/>
      <c r="J49" s="366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6"/>
      <c r="B50" s="366"/>
      <c r="C50" s="366"/>
      <c r="D50" s="366"/>
      <c r="E50" s="366" t="s">
        <v>29</v>
      </c>
      <c r="F50" s="366"/>
      <c r="G50" s="366"/>
      <c r="H50" s="366" t="s">
        <v>29</v>
      </c>
      <c r="I50" s="366"/>
      <c r="J50" s="366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6"/>
      <c r="B51" s="366" t="s">
        <v>29</v>
      </c>
      <c r="C51" s="366"/>
      <c r="D51" s="366"/>
      <c r="E51" s="366" t="s">
        <v>29</v>
      </c>
      <c r="F51" s="366"/>
      <c r="G51" s="366"/>
      <c r="H51" s="366" t="s">
        <v>29</v>
      </c>
      <c r="I51" s="366"/>
      <c r="J51" s="366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6">
        <v>1</v>
      </c>
      <c r="L53" s="418" t="s">
        <v>54</v>
      </c>
      <c r="M53" s="419"/>
      <c r="N53" s="419"/>
      <c r="O53" s="420"/>
      <c r="P53" s="151">
        <v>2</v>
      </c>
      <c r="Q53" s="418" t="s">
        <v>55</v>
      </c>
      <c r="R53" s="419"/>
      <c r="S53" s="419"/>
      <c r="T53" s="420"/>
      <c r="U53" s="151">
        <v>3</v>
      </c>
      <c r="V53" s="418" t="s">
        <v>56</v>
      </c>
      <c r="W53" s="419"/>
      <c r="X53" s="419"/>
      <c r="Y53" s="420"/>
      <c r="Z53" s="151">
        <v>4</v>
      </c>
      <c r="AA53" s="418" t="s">
        <v>57</v>
      </c>
      <c r="AB53" s="419"/>
      <c r="AC53" s="419"/>
      <c r="AD53" s="420"/>
      <c r="AE53" s="151">
        <v>5</v>
      </c>
      <c r="AF53" s="418" t="s">
        <v>58</v>
      </c>
      <c r="AG53" s="419"/>
      <c r="AH53" s="419"/>
      <c r="AI53" s="420"/>
      <c r="AJ53" s="151">
        <v>6</v>
      </c>
      <c r="AK53" s="418" t="s">
        <v>134</v>
      </c>
      <c r="AL53" s="419"/>
      <c r="AM53" s="419"/>
      <c r="AN53" s="420"/>
      <c r="AO53" s="151">
        <v>7</v>
      </c>
      <c r="AP53" s="418" t="s">
        <v>135</v>
      </c>
      <c r="AQ53" s="419"/>
      <c r="AR53" s="419"/>
      <c r="AS53" s="420"/>
      <c r="AT53" s="151">
        <v>8</v>
      </c>
      <c r="AU53" s="418" t="s">
        <v>61</v>
      </c>
      <c r="AV53" s="419"/>
      <c r="AW53" s="419"/>
      <c r="AX53" s="420"/>
      <c r="AY53" s="15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3"/>
      <c r="B55" s="383" t="s">
        <v>29</v>
      </c>
      <c r="C55" s="383"/>
      <c r="D55" s="383"/>
      <c r="E55" s="383"/>
      <c r="F55" s="383"/>
      <c r="G55" s="383"/>
      <c r="H55" s="383"/>
      <c r="I55" s="383"/>
      <c r="J55" s="383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3"/>
      <c r="B56" s="366"/>
      <c r="C56" s="366"/>
      <c r="D56" s="366"/>
      <c r="E56" s="366" t="s">
        <v>29</v>
      </c>
      <c r="F56" s="366"/>
      <c r="G56" s="366"/>
      <c r="H56" s="366"/>
      <c r="I56" s="366"/>
      <c r="J56" s="366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29</v>
      </c>
      <c r="I57" s="366"/>
      <c r="J57" s="366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3"/>
      <c r="B58" s="366" t="s">
        <v>29</v>
      </c>
      <c r="C58" s="366"/>
      <c r="D58" s="366"/>
      <c r="E58" s="366" t="s">
        <v>29</v>
      </c>
      <c r="F58" s="366"/>
      <c r="G58" s="366"/>
      <c r="H58" s="366"/>
      <c r="I58" s="366"/>
      <c r="J58" s="366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3"/>
      <c r="B59" s="366" t="s">
        <v>29</v>
      </c>
      <c r="C59" s="366"/>
      <c r="D59" s="366"/>
      <c r="E59" s="366"/>
      <c r="F59" s="366"/>
      <c r="G59" s="366"/>
      <c r="H59" s="366" t="s">
        <v>29</v>
      </c>
      <c r="I59" s="366"/>
      <c r="J59" s="366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3"/>
      <c r="B60" s="366"/>
      <c r="C60" s="366"/>
      <c r="D60" s="366"/>
      <c r="E60" s="366" t="s">
        <v>29</v>
      </c>
      <c r="F60" s="366"/>
      <c r="G60" s="366"/>
      <c r="H60" s="366" t="s">
        <v>29</v>
      </c>
      <c r="I60" s="366"/>
      <c r="J60" s="366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3"/>
      <c r="B61" s="366" t="s">
        <v>29</v>
      </c>
      <c r="C61" s="366"/>
      <c r="D61" s="366"/>
      <c r="E61" s="366" t="s">
        <v>29</v>
      </c>
      <c r="F61" s="366"/>
      <c r="G61" s="366"/>
      <c r="H61" s="366" t="s">
        <v>29</v>
      </c>
      <c r="I61" s="366"/>
      <c r="J61" s="366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6">
        <v>1</v>
      </c>
      <c r="L63" s="418" t="s">
        <v>54</v>
      </c>
      <c r="M63" s="419"/>
      <c r="N63" s="419"/>
      <c r="O63" s="420"/>
      <c r="P63" s="151">
        <v>2</v>
      </c>
      <c r="Q63" s="418" t="s">
        <v>55</v>
      </c>
      <c r="R63" s="419"/>
      <c r="S63" s="419"/>
      <c r="T63" s="420"/>
      <c r="U63" s="151">
        <v>3</v>
      </c>
      <c r="V63" s="418" t="s">
        <v>56</v>
      </c>
      <c r="W63" s="419"/>
      <c r="X63" s="419"/>
      <c r="Y63" s="420"/>
      <c r="Z63" s="151">
        <v>4</v>
      </c>
      <c r="AA63" s="418" t="s">
        <v>57</v>
      </c>
      <c r="AB63" s="419"/>
      <c r="AC63" s="419"/>
      <c r="AD63" s="420"/>
      <c r="AE63" s="151">
        <v>5</v>
      </c>
      <c r="AF63" s="418" t="s">
        <v>58</v>
      </c>
      <c r="AG63" s="419"/>
      <c r="AH63" s="419"/>
      <c r="AI63" s="420"/>
      <c r="AJ63" s="151">
        <v>6</v>
      </c>
      <c r="AK63" s="418" t="s">
        <v>134</v>
      </c>
      <c r="AL63" s="419"/>
      <c r="AM63" s="419"/>
      <c r="AN63" s="420"/>
      <c r="AO63" s="151">
        <v>7</v>
      </c>
      <c r="AP63" s="418" t="s">
        <v>135</v>
      </c>
      <c r="AQ63" s="419"/>
      <c r="AR63" s="419"/>
      <c r="AS63" s="420"/>
      <c r="AT63" s="151">
        <v>8</v>
      </c>
      <c r="AU63" s="418" t="s">
        <v>61</v>
      </c>
      <c r="AV63" s="419"/>
      <c r="AW63" s="419"/>
      <c r="AX63" s="420"/>
      <c r="AY63" s="15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6"/>
      <c r="B65" s="383" t="s">
        <v>29</v>
      </c>
      <c r="C65" s="383"/>
      <c r="D65" s="383"/>
      <c r="E65" s="383"/>
      <c r="F65" s="383"/>
      <c r="G65" s="383"/>
      <c r="H65" s="383"/>
      <c r="I65" s="383"/>
      <c r="J65" s="383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6"/>
      <c r="B66" s="366"/>
      <c r="C66" s="366"/>
      <c r="D66" s="366"/>
      <c r="E66" s="366" t="s">
        <v>29</v>
      </c>
      <c r="F66" s="366"/>
      <c r="G66" s="366"/>
      <c r="H66" s="366"/>
      <c r="I66" s="366"/>
      <c r="J66" s="366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29</v>
      </c>
      <c r="I67" s="366"/>
      <c r="J67" s="366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6"/>
      <c r="B68" s="366" t="s">
        <v>29</v>
      </c>
      <c r="C68" s="366"/>
      <c r="D68" s="366"/>
      <c r="E68" s="366" t="s">
        <v>29</v>
      </c>
      <c r="F68" s="366"/>
      <c r="G68" s="366"/>
      <c r="H68" s="366"/>
      <c r="I68" s="366"/>
      <c r="J68" s="366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6"/>
      <c r="B69" s="366" t="s">
        <v>29</v>
      </c>
      <c r="C69" s="366"/>
      <c r="D69" s="366"/>
      <c r="E69" s="366"/>
      <c r="F69" s="366"/>
      <c r="G69" s="366"/>
      <c r="H69" s="366" t="s">
        <v>29</v>
      </c>
      <c r="I69" s="366"/>
      <c r="J69" s="366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6"/>
      <c r="B70" s="366"/>
      <c r="C70" s="366"/>
      <c r="D70" s="366"/>
      <c r="E70" s="366" t="s">
        <v>29</v>
      </c>
      <c r="F70" s="366"/>
      <c r="G70" s="366"/>
      <c r="H70" s="366" t="s">
        <v>29</v>
      </c>
      <c r="I70" s="366"/>
      <c r="J70" s="366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7"/>
      <c r="B71" s="366" t="s">
        <v>29</v>
      </c>
      <c r="C71" s="366"/>
      <c r="D71" s="366"/>
      <c r="E71" s="366" t="s">
        <v>29</v>
      </c>
      <c r="F71" s="366"/>
      <c r="G71" s="366"/>
      <c r="H71" s="366" t="s">
        <v>29</v>
      </c>
      <c r="I71" s="366"/>
      <c r="J71" s="366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6">
        <v>1</v>
      </c>
      <c r="L73" s="418" t="s">
        <v>54</v>
      </c>
      <c r="M73" s="419"/>
      <c r="N73" s="419"/>
      <c r="O73" s="420"/>
      <c r="P73" s="151">
        <v>2</v>
      </c>
      <c r="Q73" s="418" t="s">
        <v>55</v>
      </c>
      <c r="R73" s="419"/>
      <c r="S73" s="419"/>
      <c r="T73" s="420"/>
      <c r="U73" s="151">
        <v>3</v>
      </c>
      <c r="V73" s="418" t="s">
        <v>56</v>
      </c>
      <c r="W73" s="419"/>
      <c r="X73" s="419"/>
      <c r="Y73" s="420"/>
      <c r="Z73" s="151">
        <v>4</v>
      </c>
      <c r="AA73" s="418" t="s">
        <v>57</v>
      </c>
      <c r="AB73" s="419"/>
      <c r="AC73" s="419"/>
      <c r="AD73" s="420"/>
      <c r="AE73" s="151">
        <v>5</v>
      </c>
      <c r="AF73" s="418" t="s">
        <v>58</v>
      </c>
      <c r="AG73" s="419"/>
      <c r="AH73" s="419"/>
      <c r="AI73" s="420"/>
      <c r="AJ73" s="151">
        <v>6</v>
      </c>
      <c r="AK73" s="418" t="s">
        <v>134</v>
      </c>
      <c r="AL73" s="419"/>
      <c r="AM73" s="419"/>
      <c r="AN73" s="420"/>
      <c r="AO73" s="151">
        <v>7</v>
      </c>
      <c r="AP73" s="418" t="s">
        <v>135</v>
      </c>
      <c r="AQ73" s="419"/>
      <c r="AR73" s="419"/>
      <c r="AS73" s="420"/>
      <c r="AT73" s="151">
        <v>8</v>
      </c>
      <c r="AU73" s="418" t="s">
        <v>61</v>
      </c>
      <c r="AV73" s="419"/>
      <c r="AW73" s="419"/>
      <c r="AX73" s="420"/>
      <c r="AY73" s="15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6"/>
      <c r="B75" s="383" t="s">
        <v>29</v>
      </c>
      <c r="C75" s="383"/>
      <c r="D75" s="383"/>
      <c r="E75" s="383"/>
      <c r="F75" s="383"/>
      <c r="G75" s="383"/>
      <c r="H75" s="383"/>
      <c r="I75" s="383"/>
      <c r="J75" s="383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6"/>
      <c r="B76" s="366"/>
      <c r="C76" s="366"/>
      <c r="D76" s="366"/>
      <c r="E76" s="366" t="s">
        <v>29</v>
      </c>
      <c r="F76" s="366"/>
      <c r="G76" s="366"/>
      <c r="H76" s="366"/>
      <c r="I76" s="366"/>
      <c r="J76" s="366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29</v>
      </c>
      <c r="I77" s="366"/>
      <c r="J77" s="366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6"/>
      <c r="B78" s="366" t="s">
        <v>29</v>
      </c>
      <c r="C78" s="366"/>
      <c r="D78" s="366"/>
      <c r="E78" s="366" t="s">
        <v>29</v>
      </c>
      <c r="F78" s="366"/>
      <c r="G78" s="366"/>
      <c r="H78" s="366"/>
      <c r="I78" s="366"/>
      <c r="J78" s="366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6"/>
      <c r="B79" s="366" t="s">
        <v>29</v>
      </c>
      <c r="C79" s="366"/>
      <c r="D79" s="366"/>
      <c r="E79" s="366"/>
      <c r="F79" s="366"/>
      <c r="G79" s="366"/>
      <c r="H79" s="366" t="s">
        <v>29</v>
      </c>
      <c r="I79" s="366"/>
      <c r="J79" s="366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6"/>
      <c r="B80" s="366"/>
      <c r="C80" s="366"/>
      <c r="D80" s="366"/>
      <c r="E80" s="366" t="s">
        <v>29</v>
      </c>
      <c r="F80" s="366"/>
      <c r="G80" s="366"/>
      <c r="H80" s="366" t="s">
        <v>29</v>
      </c>
      <c r="I80" s="366"/>
      <c r="J80" s="366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7"/>
      <c r="B81" s="366" t="s">
        <v>29</v>
      </c>
      <c r="C81" s="366"/>
      <c r="D81" s="366"/>
      <c r="E81" s="366" t="s">
        <v>29</v>
      </c>
      <c r="F81" s="366"/>
      <c r="G81" s="366"/>
      <c r="H81" s="366" t="s">
        <v>29</v>
      </c>
      <c r="I81" s="366"/>
      <c r="J81" s="366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6">
        <v>1</v>
      </c>
      <c r="L84" s="418" t="s">
        <v>54</v>
      </c>
      <c r="M84" s="419"/>
      <c r="N84" s="419"/>
      <c r="O84" s="420"/>
      <c r="P84" s="151">
        <v>2</v>
      </c>
      <c r="Q84" s="418" t="s">
        <v>55</v>
      </c>
      <c r="R84" s="419"/>
      <c r="S84" s="419"/>
      <c r="T84" s="420"/>
      <c r="U84" s="151">
        <v>3</v>
      </c>
      <c r="V84" s="418" t="s">
        <v>56</v>
      </c>
      <c r="W84" s="419"/>
      <c r="X84" s="419"/>
      <c r="Y84" s="420"/>
      <c r="Z84" s="151">
        <v>4</v>
      </c>
      <c r="AA84" s="418" t="s">
        <v>57</v>
      </c>
      <c r="AB84" s="419"/>
      <c r="AC84" s="419"/>
      <c r="AD84" s="420"/>
      <c r="AE84" s="151">
        <v>5</v>
      </c>
      <c r="AF84" s="418" t="s">
        <v>58</v>
      </c>
      <c r="AG84" s="419"/>
      <c r="AH84" s="419"/>
      <c r="AI84" s="420"/>
      <c r="AJ84" s="151">
        <v>6</v>
      </c>
      <c r="AK84" s="418" t="s">
        <v>134</v>
      </c>
      <c r="AL84" s="419"/>
      <c r="AM84" s="419"/>
      <c r="AN84" s="420"/>
      <c r="AO84" s="151">
        <v>7</v>
      </c>
      <c r="AP84" s="418" t="s">
        <v>135</v>
      </c>
      <c r="AQ84" s="419"/>
      <c r="AR84" s="419"/>
      <c r="AS84" s="420"/>
      <c r="AT84" s="151">
        <v>8</v>
      </c>
      <c r="AU84" s="418" t="s">
        <v>61</v>
      </c>
      <c r="AV84" s="419"/>
      <c r="AW84" s="419"/>
      <c r="AX84" s="420"/>
      <c r="AY84" s="15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6"/>
      <c r="B86" s="383" t="s">
        <v>29</v>
      </c>
      <c r="C86" s="383"/>
      <c r="D86" s="383"/>
      <c r="E86" s="383"/>
      <c r="F86" s="383"/>
      <c r="G86" s="383"/>
      <c r="H86" s="383"/>
      <c r="I86" s="383"/>
      <c r="J86" s="383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6"/>
      <c r="B87" s="366"/>
      <c r="C87" s="366"/>
      <c r="D87" s="366"/>
      <c r="E87" s="366" t="s">
        <v>29</v>
      </c>
      <c r="F87" s="366"/>
      <c r="G87" s="366"/>
      <c r="H87" s="366"/>
      <c r="I87" s="366"/>
      <c r="J87" s="366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29</v>
      </c>
      <c r="I88" s="366"/>
      <c r="J88" s="366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6"/>
      <c r="B89" s="366" t="s">
        <v>29</v>
      </c>
      <c r="C89" s="366"/>
      <c r="D89" s="366"/>
      <c r="E89" s="366" t="s">
        <v>29</v>
      </c>
      <c r="F89" s="366"/>
      <c r="G89" s="366"/>
      <c r="H89" s="366"/>
      <c r="I89" s="366"/>
      <c r="J89" s="366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6"/>
      <c r="B90" s="366" t="s">
        <v>29</v>
      </c>
      <c r="C90" s="366"/>
      <c r="D90" s="366"/>
      <c r="E90" s="366"/>
      <c r="F90" s="366"/>
      <c r="G90" s="366"/>
      <c r="H90" s="366" t="s">
        <v>29</v>
      </c>
      <c r="I90" s="366"/>
      <c r="J90" s="366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6"/>
      <c r="B91" s="366"/>
      <c r="C91" s="366"/>
      <c r="D91" s="366"/>
      <c r="E91" s="366" t="s">
        <v>29</v>
      </c>
      <c r="F91" s="366"/>
      <c r="G91" s="366"/>
      <c r="H91" s="366" t="s">
        <v>29</v>
      </c>
      <c r="I91" s="366"/>
      <c r="J91" s="366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6"/>
      <c r="B92" s="366" t="s">
        <v>29</v>
      </c>
      <c r="C92" s="366"/>
      <c r="D92" s="366"/>
      <c r="E92" s="366" t="s">
        <v>29</v>
      </c>
      <c r="F92" s="366"/>
      <c r="G92" s="366"/>
      <c r="H92" s="366" t="s">
        <v>29</v>
      </c>
      <c r="I92" s="366"/>
      <c r="J92" s="366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6">
        <v>1</v>
      </c>
      <c r="L94" s="418" t="s">
        <v>54</v>
      </c>
      <c r="M94" s="419"/>
      <c r="N94" s="419"/>
      <c r="O94" s="420"/>
      <c r="P94" s="151">
        <v>2</v>
      </c>
      <c r="Q94" s="418" t="s">
        <v>55</v>
      </c>
      <c r="R94" s="419"/>
      <c r="S94" s="419"/>
      <c r="T94" s="420"/>
      <c r="U94" s="151">
        <v>3</v>
      </c>
      <c r="V94" s="418" t="s">
        <v>56</v>
      </c>
      <c r="W94" s="419"/>
      <c r="X94" s="419"/>
      <c r="Y94" s="420"/>
      <c r="Z94" s="151">
        <v>4</v>
      </c>
      <c r="AA94" s="418" t="s">
        <v>57</v>
      </c>
      <c r="AB94" s="419"/>
      <c r="AC94" s="419"/>
      <c r="AD94" s="420"/>
      <c r="AE94" s="151">
        <v>5</v>
      </c>
      <c r="AF94" s="418" t="s">
        <v>58</v>
      </c>
      <c r="AG94" s="419"/>
      <c r="AH94" s="419"/>
      <c r="AI94" s="420"/>
      <c r="AJ94" s="151">
        <v>6</v>
      </c>
      <c r="AK94" s="418" t="s">
        <v>134</v>
      </c>
      <c r="AL94" s="419"/>
      <c r="AM94" s="419"/>
      <c r="AN94" s="420"/>
      <c r="AO94" s="151">
        <v>7</v>
      </c>
      <c r="AP94" s="418" t="s">
        <v>135</v>
      </c>
      <c r="AQ94" s="419"/>
      <c r="AR94" s="419"/>
      <c r="AS94" s="420"/>
      <c r="AT94" s="151">
        <v>8</v>
      </c>
      <c r="AU94" s="418" t="s">
        <v>61</v>
      </c>
      <c r="AV94" s="419"/>
      <c r="AW94" s="419"/>
      <c r="AX94" s="420"/>
      <c r="AY94" s="15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3"/>
      <c r="B96" s="383" t="s">
        <v>29</v>
      </c>
      <c r="C96" s="383"/>
      <c r="D96" s="383"/>
      <c r="E96" s="383"/>
      <c r="F96" s="383"/>
      <c r="G96" s="383"/>
      <c r="H96" s="383"/>
      <c r="I96" s="383"/>
      <c r="J96" s="383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3"/>
      <c r="B97" s="366"/>
      <c r="C97" s="366"/>
      <c r="D97" s="366"/>
      <c r="E97" s="366" t="s">
        <v>29</v>
      </c>
      <c r="F97" s="366"/>
      <c r="G97" s="366"/>
      <c r="H97" s="366"/>
      <c r="I97" s="366"/>
      <c r="J97" s="366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29</v>
      </c>
      <c r="I98" s="366"/>
      <c r="J98" s="366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3"/>
      <c r="B99" s="366" t="s">
        <v>29</v>
      </c>
      <c r="C99" s="366"/>
      <c r="D99" s="366"/>
      <c r="E99" s="366" t="s">
        <v>29</v>
      </c>
      <c r="F99" s="366"/>
      <c r="G99" s="366"/>
      <c r="H99" s="366"/>
      <c r="I99" s="366"/>
      <c r="J99" s="366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3"/>
      <c r="B100" s="366" t="s">
        <v>29</v>
      </c>
      <c r="C100" s="366"/>
      <c r="D100" s="366"/>
      <c r="E100" s="366"/>
      <c r="F100" s="366"/>
      <c r="G100" s="366"/>
      <c r="H100" s="366" t="s">
        <v>29</v>
      </c>
      <c r="I100" s="366"/>
      <c r="J100" s="366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29</v>
      </c>
      <c r="F101" s="366"/>
      <c r="G101" s="366"/>
      <c r="H101" s="366" t="s">
        <v>29</v>
      </c>
      <c r="I101" s="366"/>
      <c r="J101" s="366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3"/>
      <c r="B102" s="366" t="s">
        <v>29</v>
      </c>
      <c r="C102" s="366"/>
      <c r="D102" s="366"/>
      <c r="E102" s="366" t="s">
        <v>29</v>
      </c>
      <c r="F102" s="366"/>
      <c r="G102" s="366"/>
      <c r="H102" s="366" t="s">
        <v>29</v>
      </c>
      <c r="I102" s="366"/>
      <c r="J102" s="366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8" t="s">
        <v>54</v>
      </c>
      <c r="M104" s="419"/>
      <c r="N104" s="419"/>
      <c r="O104" s="420"/>
      <c r="P104" s="151">
        <v>2</v>
      </c>
      <c r="Q104" s="418" t="s">
        <v>55</v>
      </c>
      <c r="R104" s="419"/>
      <c r="S104" s="419"/>
      <c r="T104" s="420"/>
      <c r="U104" s="151">
        <v>3</v>
      </c>
      <c r="V104" s="418" t="s">
        <v>56</v>
      </c>
      <c r="W104" s="419"/>
      <c r="X104" s="419"/>
      <c r="Y104" s="420"/>
      <c r="Z104" s="151">
        <v>4</v>
      </c>
      <c r="AA104" s="418" t="s">
        <v>57</v>
      </c>
      <c r="AB104" s="419"/>
      <c r="AC104" s="419"/>
      <c r="AD104" s="420"/>
      <c r="AE104" s="151">
        <v>5</v>
      </c>
      <c r="AF104" s="418" t="s">
        <v>58</v>
      </c>
      <c r="AG104" s="419"/>
      <c r="AH104" s="419"/>
      <c r="AI104" s="420"/>
      <c r="AJ104" s="151">
        <v>6</v>
      </c>
      <c r="AK104" s="418" t="s">
        <v>134</v>
      </c>
      <c r="AL104" s="419"/>
      <c r="AM104" s="419"/>
      <c r="AN104" s="420"/>
      <c r="AO104" s="151">
        <v>7</v>
      </c>
      <c r="AP104" s="418" t="s">
        <v>135</v>
      </c>
      <c r="AQ104" s="419"/>
      <c r="AR104" s="419"/>
      <c r="AS104" s="420"/>
      <c r="AT104" s="151">
        <v>8</v>
      </c>
      <c r="AU104" s="418" t="s">
        <v>61</v>
      </c>
      <c r="AV104" s="419"/>
      <c r="AW104" s="419"/>
      <c r="AX104" s="420"/>
      <c r="AY104" s="15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7"/>
      <c r="B106" s="429" t="s">
        <v>29</v>
      </c>
      <c r="C106" s="429"/>
      <c r="D106" s="429"/>
      <c r="E106" s="429"/>
      <c r="F106" s="429"/>
      <c r="G106" s="429"/>
      <c r="H106" s="429"/>
      <c r="I106" s="429"/>
      <c r="J106" s="429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7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7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8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8" t="s">
        <v>54</v>
      </c>
      <c r="M114" s="419"/>
      <c r="N114" s="419"/>
      <c r="O114" s="420"/>
      <c r="P114" s="151">
        <v>2</v>
      </c>
      <c r="Q114" s="418" t="s">
        <v>55</v>
      </c>
      <c r="R114" s="419"/>
      <c r="S114" s="419"/>
      <c r="T114" s="420"/>
      <c r="U114" s="151">
        <v>3</v>
      </c>
      <c r="V114" s="418" t="s">
        <v>56</v>
      </c>
      <c r="W114" s="419"/>
      <c r="X114" s="419"/>
      <c r="Y114" s="420"/>
      <c r="Z114" s="151">
        <v>4</v>
      </c>
      <c r="AA114" s="418" t="s">
        <v>57</v>
      </c>
      <c r="AB114" s="419"/>
      <c r="AC114" s="419"/>
      <c r="AD114" s="420"/>
      <c r="AE114" s="151">
        <v>5</v>
      </c>
      <c r="AF114" s="418" t="s">
        <v>58</v>
      </c>
      <c r="AG114" s="419"/>
      <c r="AH114" s="419"/>
      <c r="AI114" s="420"/>
      <c r="AJ114" s="151">
        <v>6</v>
      </c>
      <c r="AK114" s="418" t="s">
        <v>134</v>
      </c>
      <c r="AL114" s="419"/>
      <c r="AM114" s="419"/>
      <c r="AN114" s="420"/>
      <c r="AO114" s="151">
        <v>7</v>
      </c>
      <c r="AP114" s="418" t="s">
        <v>135</v>
      </c>
      <c r="AQ114" s="419"/>
      <c r="AR114" s="419"/>
      <c r="AS114" s="420"/>
      <c r="AT114" s="151">
        <v>8</v>
      </c>
      <c r="AU114" s="418" t="s">
        <v>61</v>
      </c>
      <c r="AV114" s="419"/>
      <c r="AW114" s="419"/>
      <c r="AX114" s="420"/>
      <c r="AY114" s="15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7"/>
      <c r="B116" s="429" t="s">
        <v>29</v>
      </c>
      <c r="C116" s="429"/>
      <c r="D116" s="429"/>
      <c r="E116" s="429"/>
      <c r="F116" s="429"/>
      <c r="G116" s="429"/>
      <c r="H116" s="429"/>
      <c r="I116" s="429"/>
      <c r="J116" s="429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7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7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8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9" t="str">
        <f>ローデータ!B2</f>
        <v>北区</v>
      </c>
      <c r="C2" s="291"/>
      <c r="D2" s="291"/>
      <c r="E2" s="290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67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4"/>
      <c r="H3" s="304"/>
      <c r="K3" s="304"/>
      <c r="L3" s="304"/>
    </row>
    <row r="4" spans="1:19" ht="14.1" customHeight="1" x14ac:dyDescent="0.15">
      <c r="A4" s="268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12</v>
      </c>
      <c r="H4" s="147" t="s">
        <v>53</v>
      </c>
      <c r="K4" s="300">
        <f>COUNTIFS(ローデータ!B12:B1011,1,ローデータ!G12:G1011,$G$4)</f>
        <v>41</v>
      </c>
      <c r="L4" s="30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1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7" t="s">
        <v>50</v>
      </c>
    </row>
    <row r="9" spans="1:19" ht="14.1" customHeight="1" x14ac:dyDescent="0.15">
      <c r="A9" s="233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8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5</v>
      </c>
      <c r="D10" s="56">
        <f>COUNTIFS(ローデータ!$B$12:$B$1011,1,ローデータ!$G$12:$G$1011,$G$4,ローデータ!$H$12:$H$1011,D8)</f>
        <v>8</v>
      </c>
      <c r="E10" s="56">
        <f>COUNTIFS(ローデータ!$B$12:$B$1011,1,ローデータ!$G$12:$G$1011,$G$4,ローデータ!$H$12:$H$1011,E8)</f>
        <v>5</v>
      </c>
      <c r="F10" s="56">
        <f>COUNTIFS(ローデータ!$B$12:$B$1011,1,ローデータ!$G$12:$G$1011,$G$4,ローデータ!$H$12:$H$1011,F8)</f>
        <v>9</v>
      </c>
      <c r="G10" s="56">
        <f>COUNTIFS(ローデータ!$B$12:$B$1011,1,ローデータ!$G$12:$G$1011,$G$4,ローデータ!$H$12:$H$1011,G8)</f>
        <v>7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7</v>
      </c>
      <c r="J10" s="56">
        <f>COUNTIFS(ローデータ!$B$12:$B$1011,1,ローデータ!$G$12:$G$1011,$G$4,ローデータ!$H$12:$H$1011,J8)</f>
        <v>0</v>
      </c>
      <c r="K10" s="56">
        <f>SUM(B10:J10)</f>
        <v>41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1"/>
      <c r="B14" s="144">
        <v>1</v>
      </c>
      <c r="C14" s="144">
        <v>2</v>
      </c>
      <c r="D14" s="267" t="s">
        <v>50</v>
      </c>
      <c r="F14" s="231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0" t="s">
        <v>50</v>
      </c>
    </row>
    <row r="15" spans="1:19" ht="14.1" customHeight="1" x14ac:dyDescent="0.15">
      <c r="A15" s="233"/>
      <c r="B15" s="147" t="s">
        <v>63</v>
      </c>
      <c r="C15" s="147" t="s">
        <v>64</v>
      </c>
      <c r="D15" s="268"/>
      <c r="F15" s="232"/>
      <c r="G15" s="278" t="s">
        <v>95</v>
      </c>
      <c r="H15" s="248" t="s">
        <v>76</v>
      </c>
      <c r="I15" s="248" t="s">
        <v>77</v>
      </c>
      <c r="J15" s="278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73" t="s">
        <v>111</v>
      </c>
      <c r="Q15" s="248" t="s">
        <v>83</v>
      </c>
      <c r="R15" s="292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41</v>
      </c>
      <c r="D16" s="56">
        <f>SUM(B16:C16)</f>
        <v>41</v>
      </c>
      <c r="F16" s="232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92"/>
    </row>
    <row r="17" spans="1:19" ht="14.1" customHeight="1" x14ac:dyDescent="0.15">
      <c r="A17" s="152"/>
      <c r="B17" s="9"/>
      <c r="C17" s="9"/>
      <c r="D17" s="9"/>
      <c r="F17" s="233"/>
      <c r="G17" s="282"/>
      <c r="H17" s="249"/>
      <c r="I17" s="249"/>
      <c r="J17" s="282"/>
      <c r="K17" s="249"/>
      <c r="L17" s="249"/>
      <c r="M17" s="249"/>
      <c r="N17" s="249"/>
      <c r="O17" s="249"/>
      <c r="P17" s="274"/>
      <c r="Q17" s="249"/>
      <c r="R17" s="251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1"/>
      <c r="B21" s="293">
        <v>1</v>
      </c>
      <c r="C21" s="242"/>
      <c r="D21" s="293">
        <v>2</v>
      </c>
      <c r="E21" s="242"/>
      <c r="F21" s="293">
        <v>3</v>
      </c>
      <c r="G21" s="241"/>
      <c r="H21" s="242"/>
      <c r="I21" s="26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301" t="s">
        <v>72</v>
      </c>
      <c r="C22" s="302"/>
      <c r="D22" s="301" t="s">
        <v>74</v>
      </c>
      <c r="E22" s="302"/>
      <c r="F22" s="301" t="s">
        <v>84</v>
      </c>
      <c r="G22" s="303"/>
      <c r="H22" s="302"/>
      <c r="I22" s="26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9">
        <f>COUNTIFS(ローデータ!$B$12:$B$1011,1,ローデータ!$G$12:$G$1011,$G$4,ローデータ!$K$12:$K$1011,B21)</f>
        <v>31</v>
      </c>
      <c r="C23" s="290"/>
      <c r="D23" s="289">
        <f>COUNTIFS(ローデータ!$B$12:$B$1011,1,ローデータ!$G$12:$G$1011,$G$4,ローデータ!$K$12:$K$1011,D21)</f>
        <v>7</v>
      </c>
      <c r="E23" s="290"/>
      <c r="F23" s="289">
        <f>COUNTIFS(ローデータ!$B$12:$B$1011,1,ローデータ!$G$12:$G$1011,$G$4,ローデータ!$K$12:$K$1011,F21)</f>
        <v>2</v>
      </c>
      <c r="G23" s="291"/>
      <c r="H23" s="290"/>
      <c r="I23" s="56">
        <f>SUM(B23:H23)</f>
        <v>40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1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0" t="s">
        <v>50</v>
      </c>
      <c r="I27" s="269"/>
      <c r="J27" s="285" t="s">
        <v>96</v>
      </c>
      <c r="K27" s="287" t="s">
        <v>97</v>
      </c>
      <c r="L27" s="283" t="s">
        <v>98</v>
      </c>
      <c r="M27" s="287" t="s">
        <v>99</v>
      </c>
      <c r="N27" s="283" t="s">
        <v>100</v>
      </c>
      <c r="O27" s="277" t="s">
        <v>50</v>
      </c>
    </row>
    <row r="28" spans="1:19" ht="14.1" customHeight="1" x14ac:dyDescent="0.15">
      <c r="A28" s="232"/>
      <c r="B28" s="248" t="s">
        <v>65</v>
      </c>
      <c r="C28" s="248" t="s">
        <v>66</v>
      </c>
      <c r="D28" s="278" t="s">
        <v>101</v>
      </c>
      <c r="E28" s="280" t="s">
        <v>102</v>
      </c>
      <c r="F28" s="281" t="s">
        <v>103</v>
      </c>
      <c r="G28" s="292"/>
      <c r="H28" s="39"/>
      <c r="I28" s="270"/>
      <c r="J28" s="286"/>
      <c r="K28" s="288"/>
      <c r="L28" s="284"/>
      <c r="M28" s="288"/>
      <c r="N28" s="284"/>
      <c r="O28" s="277"/>
    </row>
    <row r="29" spans="1:19" ht="14.1" customHeight="1" x14ac:dyDescent="0.15">
      <c r="A29" s="233"/>
      <c r="B29" s="249"/>
      <c r="C29" s="249"/>
      <c r="D29" s="279"/>
      <c r="E29" s="244"/>
      <c r="F29" s="282"/>
      <c r="G29" s="251"/>
      <c r="H29" s="39"/>
      <c r="I29" s="148" t="s">
        <v>51</v>
      </c>
      <c r="J29" s="86">
        <f>SUMIFS(ローデータ!M12:M1011,ローデータ!$B$12:$B$1011,1,ローデータ!$G$12:$G$1011,$G$4,ローデータ!$K$12:$K$1011,$B$21)</f>
        <v>21</v>
      </c>
      <c r="K29" s="86">
        <f>SUMIFS(ローデータ!N12:N1011,ローデータ!$B$12:$B$1011,1,ローデータ!$G$12:$G$1011,$G$4,ローデータ!$K$12:$K$1011,$B$21)</f>
        <v>19</v>
      </c>
      <c r="L29" s="86">
        <f>SUMIFS(ローデータ!O12:O1011,ローデータ!$B$12:$B$1011,1,ローデータ!$G$12:$G$1011,$G$4,ローデータ!$K$12:$K$1011,$B$21)</f>
        <v>5</v>
      </c>
      <c r="M29" s="86">
        <f>SUMIFS(ローデータ!P12:P1011,ローデータ!$B$12:$B$1011,1,ローデータ!$G$12:$G$1011,$G$4,ローデータ!$K$12:$K$1011,$B$21)</f>
        <v>9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54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25</v>
      </c>
      <c r="C30" s="56">
        <f>COUNTIFS(ローデータ!$B$12:$B$1011,1,ローデータ!$G$12:$G$1011,$G$4,ローデータ!$K$12:$K$1011,$B$21,ローデータ!$L$12:$L$1011,C27)</f>
        <v>3</v>
      </c>
      <c r="D30" s="56">
        <f>COUNTIFS(ローデータ!$B$12:$B$1011,1,ローデータ!$G$12:$G$1011,$G$4,ローデータ!$K$12:$K$1011,$B$21,ローデータ!$L$12:$L$1011,D27)</f>
        <v>3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31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1"/>
      <c r="B34" s="144">
        <v>1</v>
      </c>
      <c r="C34" s="144">
        <v>2</v>
      </c>
      <c r="D34" s="144">
        <v>3</v>
      </c>
      <c r="E34" s="267" t="s">
        <v>50</v>
      </c>
      <c r="F34" s="39"/>
      <c r="I34" s="269"/>
      <c r="J34" s="271" t="s">
        <v>104</v>
      </c>
      <c r="K34" s="229" t="s">
        <v>105</v>
      </c>
      <c r="L34" s="229" t="s">
        <v>98</v>
      </c>
      <c r="M34" s="229" t="s">
        <v>106</v>
      </c>
      <c r="N34" s="245" t="s">
        <v>107</v>
      </c>
      <c r="O34" s="229" t="s">
        <v>36</v>
      </c>
      <c r="P34" s="245" t="s">
        <v>30</v>
      </c>
      <c r="Q34" s="250" t="s">
        <v>50</v>
      </c>
    </row>
    <row r="35" spans="1:17" ht="14.1" customHeight="1" x14ac:dyDescent="0.15">
      <c r="A35" s="233"/>
      <c r="B35" s="147" t="s">
        <v>67</v>
      </c>
      <c r="C35" s="147" t="s">
        <v>66</v>
      </c>
      <c r="D35" s="147" t="s">
        <v>68</v>
      </c>
      <c r="E35" s="268"/>
      <c r="G35" s="39"/>
      <c r="I35" s="270"/>
      <c r="J35" s="272"/>
      <c r="K35" s="230"/>
      <c r="L35" s="230"/>
      <c r="M35" s="230"/>
      <c r="N35" s="246"/>
      <c r="O35" s="230"/>
      <c r="P35" s="246"/>
      <c r="Q35" s="251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7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7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3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7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2"/>
      <c r="B40" s="255" t="s">
        <v>16</v>
      </c>
      <c r="C40" s="256"/>
      <c r="D40" s="256"/>
      <c r="E40" s="256"/>
      <c r="F40" s="257"/>
      <c r="G40" s="258" t="s">
        <v>50</v>
      </c>
      <c r="H40" s="261" t="s">
        <v>13</v>
      </c>
      <c r="I40" s="262"/>
      <c r="J40" s="263"/>
      <c r="K40" s="264" t="s">
        <v>50</v>
      </c>
    </row>
    <row r="41" spans="1:17" ht="14.1" customHeight="1" x14ac:dyDescent="0.15">
      <c r="A41" s="253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9"/>
      <c r="H41" s="64">
        <v>1</v>
      </c>
      <c r="I41" s="63">
        <v>2</v>
      </c>
      <c r="J41" s="63">
        <v>3</v>
      </c>
      <c r="K41" s="265"/>
      <c r="M41" s="39"/>
      <c r="N41" s="39"/>
      <c r="O41" s="39"/>
      <c r="P41" s="39"/>
    </row>
    <row r="42" spans="1:17" ht="14.1" customHeight="1" x14ac:dyDescent="0.15">
      <c r="A42" s="253"/>
      <c r="B42" s="248" t="s">
        <v>65</v>
      </c>
      <c r="C42" s="248" t="s">
        <v>66</v>
      </c>
      <c r="D42" s="273" t="s">
        <v>101</v>
      </c>
      <c r="E42" s="275" t="s">
        <v>102</v>
      </c>
      <c r="F42" s="225" t="s">
        <v>103</v>
      </c>
      <c r="G42" s="259"/>
      <c r="H42" s="227" t="s">
        <v>67</v>
      </c>
      <c r="I42" s="247" t="s">
        <v>66</v>
      </c>
      <c r="J42" s="247" t="s">
        <v>68</v>
      </c>
      <c r="K42" s="265"/>
      <c r="M42" s="39"/>
      <c r="N42" s="39"/>
      <c r="O42" s="39"/>
      <c r="P42" s="39"/>
    </row>
    <row r="43" spans="1:17" ht="14.1" customHeight="1" x14ac:dyDescent="0.15">
      <c r="A43" s="254"/>
      <c r="B43" s="249"/>
      <c r="C43" s="249"/>
      <c r="D43" s="274"/>
      <c r="E43" s="276"/>
      <c r="F43" s="226"/>
      <c r="G43" s="260"/>
      <c r="H43" s="228"/>
      <c r="I43" s="226"/>
      <c r="J43" s="226"/>
      <c r="K43" s="266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1</v>
      </c>
      <c r="C44" s="86">
        <f>COUNTIFS(ローデータ!$B$12:$B$1011,1,ローデータ!$G$12:$G$1011,$G$4,ローデータ!$K$12:$K$1011,$F$21,ローデータ!$L$12:$L$1011,C41)</f>
        <v>1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2</v>
      </c>
      <c r="H44" s="89">
        <f>COUNTIFS(ローデータ!$B$12:$B$1011,1,ローデータ!$G$12:$G$1011,$G$4,ローデータ!$K$12:$K$1011,$F$21,ローデータ!$S$12:$S$1011,H41)</f>
        <v>1</v>
      </c>
      <c r="I44" s="90">
        <f>COUNTIFS(ローデータ!$B$12:$B$1011,1,ローデータ!$G$12:$G$1011,$G$4,ローデータ!$K$12:$K$1011,$F$21,ローデータ!$S$12:$S$1011,I41)</f>
        <v>1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2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1"/>
      <c r="B47" s="234" t="s">
        <v>165</v>
      </c>
      <c r="C47" s="235"/>
      <c r="D47" s="235"/>
      <c r="E47" s="235"/>
      <c r="F47" s="236"/>
      <c r="G47" s="237" t="s">
        <v>50</v>
      </c>
      <c r="H47" s="240" t="s">
        <v>71</v>
      </c>
      <c r="I47" s="241"/>
      <c r="J47" s="241"/>
      <c r="K47" s="241"/>
      <c r="L47" s="241"/>
      <c r="M47" s="241"/>
      <c r="N47" s="242"/>
      <c r="O47" s="212" t="s">
        <v>50</v>
      </c>
    </row>
    <row r="48" spans="1:17" ht="14.1" customHeight="1" x14ac:dyDescent="0.15">
      <c r="A48" s="232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38"/>
      <c r="H48" s="221" t="s">
        <v>104</v>
      </c>
      <c r="I48" s="223" t="s">
        <v>105</v>
      </c>
      <c r="J48" s="223" t="s">
        <v>98</v>
      </c>
      <c r="K48" s="223" t="s">
        <v>106</v>
      </c>
      <c r="L48" s="243" t="s">
        <v>107</v>
      </c>
      <c r="M48" s="223" t="s">
        <v>36</v>
      </c>
      <c r="N48" s="243" t="s">
        <v>30</v>
      </c>
      <c r="O48" s="213"/>
    </row>
    <row r="49" spans="1:15" ht="14.1" customHeight="1" x14ac:dyDescent="0.15">
      <c r="A49" s="233"/>
      <c r="B49" s="216"/>
      <c r="C49" s="218"/>
      <c r="D49" s="220"/>
      <c r="E49" s="218"/>
      <c r="F49" s="220"/>
      <c r="G49" s="239"/>
      <c r="H49" s="222"/>
      <c r="I49" s="224"/>
      <c r="J49" s="224"/>
      <c r="K49" s="224"/>
      <c r="L49" s="244"/>
      <c r="M49" s="224"/>
      <c r="N49" s="244"/>
      <c r="O49" s="214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1</v>
      </c>
      <c r="C50" s="91">
        <f>SUMIFS(ローデータ!N12:N1011,ローデータ!$B$12:$B$1011,1,ローデータ!$G$12:$G$1011,$G$4,ローデータ!$K$12:$K$1011,$F$21)</f>
        <v>1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2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2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3"/>
      <c r="B54" s="314"/>
      <c r="C54" s="69" t="s">
        <v>85</v>
      </c>
      <c r="D54" s="319" t="s">
        <v>86</v>
      </c>
      <c r="E54" s="262"/>
      <c r="F54" s="262"/>
      <c r="G54" s="262"/>
      <c r="H54" s="262"/>
      <c r="I54" s="262"/>
      <c r="J54" s="262"/>
      <c r="K54" s="262"/>
      <c r="L54" s="262"/>
      <c r="M54" s="262"/>
      <c r="N54" s="320"/>
      <c r="O54" s="264" t="s">
        <v>50</v>
      </c>
    </row>
    <row r="55" spans="1:15" ht="14.1" customHeight="1" x14ac:dyDescent="0.15">
      <c r="A55" s="315"/>
      <c r="B55" s="316"/>
      <c r="C55" s="267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5"/>
    </row>
    <row r="56" spans="1:15" ht="14.1" customHeight="1" x14ac:dyDescent="0.15">
      <c r="A56" s="315"/>
      <c r="B56" s="316"/>
      <c r="C56" s="321"/>
      <c r="D56" s="278" t="s">
        <v>95</v>
      </c>
      <c r="E56" s="248" t="s">
        <v>76</v>
      </c>
      <c r="F56" s="248" t="s">
        <v>77</v>
      </c>
      <c r="G56" s="278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73" t="s">
        <v>111</v>
      </c>
      <c r="N56" s="308" t="s">
        <v>83</v>
      </c>
      <c r="O56" s="265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65"/>
    </row>
    <row r="58" spans="1:15" ht="14.1" customHeight="1" x14ac:dyDescent="0.15">
      <c r="A58" s="317"/>
      <c r="B58" s="318"/>
      <c r="C58" s="268"/>
      <c r="D58" s="282"/>
      <c r="E58" s="249"/>
      <c r="F58" s="249"/>
      <c r="G58" s="282"/>
      <c r="H58" s="249"/>
      <c r="I58" s="249"/>
      <c r="J58" s="249"/>
      <c r="K58" s="249"/>
      <c r="L58" s="249"/>
      <c r="M58" s="274"/>
      <c r="N58" s="310"/>
      <c r="O58" s="266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5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5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8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8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5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5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9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9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7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7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7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7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1" t="s">
        <v>50</v>
      </c>
      <c r="B68" s="312"/>
      <c r="C68" s="100">
        <f>SUM(C59:C67)</f>
        <v>41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41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3"/>
      <c r="B72" s="314"/>
      <c r="C72" s="322" t="s">
        <v>25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3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48">
        <v>1</v>
      </c>
      <c r="B75" s="50" t="s">
        <v>54</v>
      </c>
      <c r="C75" s="289">
        <f>COUNTIFS(ローデータ!$B$12:$B$1011,1,ローデータ!$G$12:$G$1011,$G$4,ローデータ!$H$12:$H$1011,$A$75,ローデータ!$K$12:$K$1011,C73)</f>
        <v>0</v>
      </c>
      <c r="D75" s="290"/>
      <c r="E75" s="289">
        <f>COUNTIFS(ローデータ!$B$12:$B$1011,1,ローデータ!$G$12:$G$1011,$G$4,ローデータ!$H$12:$H$1011,$A$75,ローデータ!$K$12:$K$1011,E73)</f>
        <v>0</v>
      </c>
      <c r="F75" s="290"/>
      <c r="G75" s="289">
        <f>COUNTIFS(ローデータ!$B$12:$B$1011,1,ローデータ!$G$12:$G$1011,$G$4,ローデータ!$H$12:$H$1011,$A$75,ローデータ!$K$12:$K$1011,G73)</f>
        <v>0</v>
      </c>
      <c r="H75" s="291"/>
      <c r="I75" s="291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9">
        <f>COUNTIFS(ローデータ!$B$12:$B$1011,1,ローデータ!$G$12:$G$1011,$G$4,ローデータ!$H$12:$H$1011,$A$76,ローデータ!$K$12:$K$1011,C73)</f>
        <v>1</v>
      </c>
      <c r="D76" s="290"/>
      <c r="E76" s="289">
        <f>COUNTIFS(ローデータ!$B$12:$B$1011,1,ローデータ!$G$12:$G$1011,$G$4,ローデータ!$H$12:$H$1011,$A$76,ローデータ!$K$12:$K$1011,E73)</f>
        <v>3</v>
      </c>
      <c r="F76" s="290"/>
      <c r="G76" s="289">
        <f>COUNTIFS(ローデータ!$B$12:$B$1011,1,ローデータ!$G$12:$G$1011,$G$4,ローデータ!$H$12:$H$1011,$A$76,ローデータ!$K$12:$K$1011,G73)</f>
        <v>1</v>
      </c>
      <c r="H76" s="291"/>
      <c r="I76" s="291"/>
      <c r="J76" s="104">
        <f t="shared" si="2"/>
        <v>5</v>
      </c>
    </row>
    <row r="77" spans="1:15" ht="14.1" customHeight="1" x14ac:dyDescent="0.15">
      <c r="A77" s="148">
        <v>3</v>
      </c>
      <c r="B77" s="50" t="s">
        <v>56</v>
      </c>
      <c r="C77" s="289">
        <f>COUNTIFS(ローデータ!$B$12:$B$1011,1,ローデータ!$G$12:$G$1011,$G$4,ローデータ!$H$12:$H$1011,$A$77,ローデータ!$K$12:$K$1011,C73)</f>
        <v>8</v>
      </c>
      <c r="D77" s="290"/>
      <c r="E77" s="289">
        <f>COUNTIFS(ローデータ!$B$12:$B$1011,1,ローデータ!$G$12:$G$1011,$G$4,ローデータ!$H$12:$H$1011,$A$77,ローデータ!$K$12:$K$1011,E73)</f>
        <v>0</v>
      </c>
      <c r="F77" s="290"/>
      <c r="G77" s="289">
        <f>COUNTIFS(ローデータ!$B$12:$B$1011,1,ローデータ!$G$12:$G$1011,$G$4,ローデータ!$H$12:$H$1011,$A$77,ローデータ!$K$12:$K$1011,G73)</f>
        <v>0</v>
      </c>
      <c r="H77" s="291"/>
      <c r="I77" s="291"/>
      <c r="J77" s="104">
        <f t="shared" si="2"/>
        <v>8</v>
      </c>
    </row>
    <row r="78" spans="1:15" ht="14.1" customHeight="1" x14ac:dyDescent="0.15">
      <c r="A78" s="148">
        <v>4</v>
      </c>
      <c r="B78" s="50" t="s">
        <v>57</v>
      </c>
      <c r="C78" s="289">
        <f>COUNTIFS(ローデータ!$B$12:$B$1011,1,ローデータ!$G$12:$G$1011,$G$4,ローデータ!$H$12:$H$1011,$A$78,ローデータ!$K$12:$K$1011,C73)</f>
        <v>3</v>
      </c>
      <c r="D78" s="290"/>
      <c r="E78" s="289">
        <f>COUNTIFS(ローデータ!$B$12:$B$1011,1,ローデータ!$G$12:$G$1011,$G$4,ローデータ!$H$12:$H$1011,$A$78,ローデータ!$K$12:$K$1011,E73)</f>
        <v>1</v>
      </c>
      <c r="F78" s="290"/>
      <c r="G78" s="289">
        <f>COUNTIFS(ローデータ!$B$12:$B$1011,1,ローデータ!$G$12:$G$1011,$G$4,ローデータ!$H$12:$H$1011,$A$78,ローデータ!$K$12:$K$1011,G73)</f>
        <v>0</v>
      </c>
      <c r="H78" s="291"/>
      <c r="I78" s="291"/>
      <c r="J78" s="104">
        <f t="shared" si="2"/>
        <v>4</v>
      </c>
    </row>
    <row r="79" spans="1:15" ht="14.1" customHeight="1" x14ac:dyDescent="0.15">
      <c r="A79" s="148">
        <v>5</v>
      </c>
      <c r="B79" s="50" t="s">
        <v>58</v>
      </c>
      <c r="C79" s="289">
        <f>COUNTIFS(ローデータ!$B$12:$B$1011,1,ローデータ!$G$12:$G$1011,$G$4,ローデータ!$H$12:$H$1011,$A$79,ローデータ!$K$12:$K$1011,C73)</f>
        <v>8</v>
      </c>
      <c r="D79" s="290"/>
      <c r="E79" s="289">
        <f>COUNTIFS(ローデータ!$B$12:$B$1011,1,ローデータ!$G$12:$G$1011,$G$4,ローデータ!$H$12:$H$1011,$A$79,ローデータ!$K$12:$K$1011,E73)</f>
        <v>0</v>
      </c>
      <c r="F79" s="290"/>
      <c r="G79" s="289">
        <f>COUNTIFS(ローデータ!$B$12:$B$1011,1,ローデータ!$G$12:$G$1011,$G$4,ローデータ!$H$12:$H$1011,$A$79,ローデータ!$K$12:$K$1011,G73)</f>
        <v>1</v>
      </c>
      <c r="H79" s="291"/>
      <c r="I79" s="291"/>
      <c r="J79" s="104">
        <f t="shared" si="2"/>
        <v>9</v>
      </c>
    </row>
    <row r="80" spans="1:15" ht="14.1" customHeight="1" x14ac:dyDescent="0.15">
      <c r="A80" s="148">
        <v>6</v>
      </c>
      <c r="B80" s="50" t="s">
        <v>59</v>
      </c>
      <c r="C80" s="289">
        <f>COUNTIFS(ローデータ!$B$12:$B$1011,1,ローデータ!$G$12:$G$1011,$G$4,ローデータ!$H$12:$H$1011,$A$80,ローデータ!$K$12:$K$1011,C73)</f>
        <v>6</v>
      </c>
      <c r="D80" s="290"/>
      <c r="E80" s="289">
        <f>COUNTIFS(ローデータ!$B$12:$B$1011,1,ローデータ!$G$12:$G$1011,$G$4,ローデータ!$H$12:$H$1011,$A$80,ローデータ!$K$12:$K$1011,E73)</f>
        <v>1</v>
      </c>
      <c r="F80" s="290"/>
      <c r="G80" s="289">
        <f>COUNTIFS(ローデータ!$B$12:$B$1011,1,ローデータ!$G$12:$G$1011,$G$4,ローデータ!$H$12:$H$1011,$A$80,ローデータ!$K$12:$K$1011,G73)</f>
        <v>0</v>
      </c>
      <c r="H80" s="291"/>
      <c r="I80" s="291"/>
      <c r="J80" s="104">
        <f t="shared" si="2"/>
        <v>7</v>
      </c>
    </row>
    <row r="81" spans="1:17" ht="14.1" customHeight="1" x14ac:dyDescent="0.15">
      <c r="A81" s="148">
        <v>7</v>
      </c>
      <c r="B81" s="50" t="s">
        <v>60</v>
      </c>
      <c r="C81" s="289">
        <f>COUNTIFS(ローデータ!$B$12:$B$1011,1,ローデータ!$G$12:$G$1011,$G$4,ローデータ!$H$12:$H$1011,$A$81,ローデータ!$K$12:$K$1011,C73)</f>
        <v>0</v>
      </c>
      <c r="D81" s="290"/>
      <c r="E81" s="289">
        <f>COUNTIFS(ローデータ!$B$12:$B$1011,1,ローデータ!$G$12:$G$1011,$G$4,ローデータ!$H$12:$H$1011,$A$81,ローデータ!$K$12:$K$1011,E73)</f>
        <v>0</v>
      </c>
      <c r="F81" s="290"/>
      <c r="G81" s="289">
        <f>COUNTIFS(ローデータ!$B$12:$B$1011,1,ローデータ!$G$12:$G$1011,$G$4,ローデータ!$H$12:$H$1011,$A$81,ローデータ!$K$12:$K$1011,G73)</f>
        <v>0</v>
      </c>
      <c r="H81" s="291"/>
      <c r="I81" s="291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9">
        <f>COUNTIFS(ローデータ!$B$12:$B$1011,1,ローデータ!$G$12:$G$1011,$G$4,ローデータ!$H$12:$H$1011,$A$82,ローデータ!$K$12:$K$1011,C73)</f>
        <v>5</v>
      </c>
      <c r="D82" s="290"/>
      <c r="E82" s="289">
        <f>COUNTIFS(ローデータ!$B$12:$B$1011,1,ローデータ!$G$12:$G$1011,$G$4,ローデータ!$H$12:$H$1011,$A$82,ローデータ!$K$12:$K$1011,E73)</f>
        <v>2</v>
      </c>
      <c r="F82" s="290"/>
      <c r="G82" s="289">
        <f>COUNTIFS(ローデータ!$B$12:$B$1011,1,ローデータ!$G$12:$G$1011,$G$4,ローデータ!$H$12:$H$1011,$A$82,ローデータ!$K$12:$K$1011,G73)</f>
        <v>0</v>
      </c>
      <c r="H82" s="291"/>
      <c r="I82" s="291"/>
      <c r="J82" s="104">
        <f t="shared" si="2"/>
        <v>7</v>
      </c>
    </row>
    <row r="83" spans="1:17" ht="14.1" customHeight="1" thickBot="1" x14ac:dyDescent="0.2">
      <c r="A83" s="142">
        <v>9</v>
      </c>
      <c r="B83" s="68" t="s">
        <v>62</v>
      </c>
      <c r="C83" s="329">
        <f>COUNTIFS(ローデータ!$B$12:$B$1011,1,ローデータ!$G$12:$G$1011,$G$4,ローデータ!$H$12:$H$1011,$A$83,ローデータ!$K$12:$K$1011,C73)</f>
        <v>0</v>
      </c>
      <c r="D83" s="330"/>
      <c r="E83" s="329">
        <f>COUNTIFS(ローデータ!$B$12:$B$1011,1,ローデータ!$G$12:$G$1011,$G$4,ローデータ!$H$12:$H$1011,$A$83,ローデータ!$K$12:$K$1011,E73)</f>
        <v>0</v>
      </c>
      <c r="F83" s="330"/>
      <c r="G83" s="331">
        <f>COUNTIFS(ローデータ!$B$12:$B$1011,1,ローデータ!$G$12:$G$1011,$G$4,ローデータ!$H$12:$H$1011,$A$83,ローデータ!$K$12:$K$1011,G73)</f>
        <v>0</v>
      </c>
      <c r="H83" s="331"/>
      <c r="I83" s="329"/>
      <c r="J83" s="105">
        <f t="shared" si="2"/>
        <v>0</v>
      </c>
    </row>
    <row r="84" spans="1:17" ht="14.1" customHeight="1" thickTop="1" x14ac:dyDescent="0.15">
      <c r="A84" s="311" t="s">
        <v>50</v>
      </c>
      <c r="B84" s="312"/>
      <c r="C84" s="332">
        <f>SUM(C75:D83)</f>
        <v>31</v>
      </c>
      <c r="D84" s="333"/>
      <c r="E84" s="332">
        <f>SUM(E75:F83)</f>
        <v>7</v>
      </c>
      <c r="F84" s="333"/>
      <c r="G84" s="334">
        <f>SUM(G75:I83)</f>
        <v>2</v>
      </c>
      <c r="H84" s="334"/>
      <c r="I84" s="332"/>
      <c r="J84" s="106">
        <f t="shared" si="2"/>
        <v>40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3"/>
      <c r="B89" s="314"/>
      <c r="C89" s="319" t="s">
        <v>166</v>
      </c>
      <c r="D89" s="262"/>
      <c r="E89" s="262"/>
      <c r="F89" s="262"/>
      <c r="G89" s="263"/>
      <c r="H89" s="264" t="s">
        <v>50</v>
      </c>
      <c r="J89" s="335"/>
      <c r="K89" s="336"/>
      <c r="L89" s="293" t="s">
        <v>113</v>
      </c>
      <c r="M89" s="241"/>
      <c r="N89" s="241"/>
      <c r="O89" s="241"/>
      <c r="P89" s="242"/>
      <c r="Q89" s="267" t="s">
        <v>50</v>
      </c>
    </row>
    <row r="90" spans="1:17" ht="14.1" customHeight="1" x14ac:dyDescent="0.15">
      <c r="A90" s="315"/>
      <c r="B90" s="316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5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8" t="s">
        <v>65</v>
      </c>
      <c r="D91" s="248" t="s">
        <v>66</v>
      </c>
      <c r="E91" s="278" t="s">
        <v>101</v>
      </c>
      <c r="F91" s="280" t="s">
        <v>102</v>
      </c>
      <c r="G91" s="348" t="s">
        <v>103</v>
      </c>
      <c r="H91" s="265"/>
      <c r="J91" s="339"/>
      <c r="K91" s="340"/>
      <c r="L91" s="216"/>
      <c r="M91" s="218"/>
      <c r="N91" s="220"/>
      <c r="O91" s="218"/>
      <c r="P91" s="220"/>
      <c r="Q91" s="268"/>
    </row>
    <row r="92" spans="1:17" ht="14.1" customHeight="1" x14ac:dyDescent="0.15">
      <c r="A92" s="317"/>
      <c r="B92" s="318"/>
      <c r="C92" s="249"/>
      <c r="D92" s="249"/>
      <c r="E92" s="346"/>
      <c r="F92" s="347"/>
      <c r="G92" s="249"/>
      <c r="H92" s="266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1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6</v>
      </c>
      <c r="N94" s="88">
        <f>SUMIFS(ローデータ!$O$12:$O$1011,ローデータ!$B$12:$B$1011,1,ローデータ!$G$12:$G$1011,$G$4,ローデータ!$K$12:$K$1011,$B$21,ローデータ!$H$12:$H$1011,J94)</f>
        <v>1</v>
      </c>
      <c r="O94" s="88">
        <f>SUMIFS(ローデータ!$P$12:$P$1011,ローデータ!$B$12:$B$1011,1,ローデータ!$G$12:$G$1011,$G$4,ローデータ!$K$12:$K$1011,$B$21,ローデータ!$H$12:$H$1011,J94)</f>
        <v>4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7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8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2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3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10</v>
      </c>
      <c r="M96" s="88">
        <f>SUMIFS(ローデータ!$N$12:$N$1011,ローデータ!$B$12:$B$1011,1,ローデータ!$G$12:$G$1011,$G$4,ローデータ!$K$12:$K$1011,$B$21,ローデータ!$H$12:$H$1011,J96)</f>
        <v>4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2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16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2</v>
      </c>
      <c r="E97" s="56">
        <f>COUNTIFS(ローデータ!$B$12:$B$1011,1,ローデータ!$G$12:$G$1011,$G$4,ローデータ!$K$12:$K$1011,$B$21,ローデータ!$L$12:$L$1011,$E$90,ローデータ!$H$12:$H$1011,A97)</f>
        <v>1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8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3</v>
      </c>
      <c r="N97" s="88">
        <f>SUMIFS(ローデータ!$O$12:$O$1011,ローデータ!$B$12:$B$1011,1,ローデータ!$G$12:$G$1011,$G$4,ローデータ!$K$12:$K$1011,$B$21,ローデータ!$H$12:$H$1011,J97)</f>
        <v>2</v>
      </c>
      <c r="O97" s="88">
        <f>SUMIFS(ローデータ!$P$12:$P$1011,ローデータ!$B$12:$B$1011,1,ローデータ!$G$12:$G$1011,$G$4,ローデータ!$K$12:$K$1011,$B$21,ローデータ!$H$12:$H$1011,J97)</f>
        <v>1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7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5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1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6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9</v>
      </c>
      <c r="M99" s="88">
        <f>SUMIFS(ローデータ!$N$12:$N$1011,ローデータ!$B$12:$B$1011,1,ローデータ!$G$12:$G$1011,$G$4,ローデータ!$K$12:$K$1011,$B$21,ローデータ!$H$12:$H$1011,J99)</f>
        <v>3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12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4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1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5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21</v>
      </c>
      <c r="M101" s="103">
        <f>SUM(M92:M100)</f>
        <v>19</v>
      </c>
      <c r="N101" s="103">
        <f>SUM(N92:N100)</f>
        <v>5</v>
      </c>
      <c r="O101" s="103">
        <f>SUM(O92:O100)</f>
        <v>9</v>
      </c>
      <c r="P101" s="103">
        <f>SUM(P92:P100)</f>
        <v>0</v>
      </c>
      <c r="Q101" s="103">
        <f t="shared" si="3"/>
        <v>54</v>
      </c>
    </row>
    <row r="102" spans="1:17" ht="14.1" customHeight="1" x14ac:dyDescent="0.15">
      <c r="A102" s="140" t="s">
        <v>50</v>
      </c>
      <c r="B102" s="141"/>
      <c r="C102" s="56">
        <f>SUM(C93:C101)</f>
        <v>25</v>
      </c>
      <c r="D102" s="56">
        <f>SUM(D93:D101)</f>
        <v>3</v>
      </c>
      <c r="E102" s="56">
        <f>SUM(E93:E101)</f>
        <v>3</v>
      </c>
      <c r="F102" s="56">
        <f>SUM(F93:F101)</f>
        <v>0</v>
      </c>
      <c r="G102" s="56">
        <f>SUM(G93:G101)</f>
        <v>0</v>
      </c>
      <c r="H102" s="56">
        <f t="shared" si="4"/>
        <v>31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64" t="s">
        <v>50</v>
      </c>
      <c r="G106" s="81"/>
      <c r="H106" s="335"/>
      <c r="I106" s="336"/>
      <c r="J106" s="293" t="s">
        <v>88</v>
      </c>
      <c r="K106" s="241"/>
      <c r="L106" s="241"/>
      <c r="M106" s="241"/>
      <c r="N106" s="241"/>
      <c r="O106" s="241"/>
      <c r="P106" s="242"/>
      <c r="Q106" s="296" t="s">
        <v>50</v>
      </c>
    </row>
    <row r="107" spans="1:17" ht="14.1" customHeight="1" x14ac:dyDescent="0.15">
      <c r="A107" s="315"/>
      <c r="B107" s="316"/>
      <c r="C107" s="144">
        <v>1</v>
      </c>
      <c r="D107" s="144">
        <v>2</v>
      </c>
      <c r="E107" s="144">
        <v>3</v>
      </c>
      <c r="F107" s="265"/>
      <c r="G107" s="78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43" t="s">
        <v>107</v>
      </c>
      <c r="O107" s="223" t="s">
        <v>36</v>
      </c>
      <c r="P107" s="243" t="s">
        <v>30</v>
      </c>
      <c r="Q107" s="344"/>
    </row>
    <row r="108" spans="1:17" ht="14.1" customHeight="1" x14ac:dyDescent="0.15">
      <c r="A108" s="317"/>
      <c r="B108" s="318"/>
      <c r="C108" s="147" t="s">
        <v>67</v>
      </c>
      <c r="D108" s="147" t="s">
        <v>66</v>
      </c>
      <c r="E108" s="147" t="s">
        <v>68</v>
      </c>
      <c r="F108" s="266"/>
      <c r="G108" s="78"/>
      <c r="H108" s="339"/>
      <c r="I108" s="340"/>
      <c r="J108" s="224"/>
      <c r="K108" s="224"/>
      <c r="L108" s="224"/>
      <c r="M108" s="224"/>
      <c r="N108" s="244"/>
      <c r="O108" s="224"/>
      <c r="P108" s="244"/>
      <c r="Q108" s="299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3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3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3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1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1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2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2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1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2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9" t="s">
        <v>50</v>
      </c>
      <c r="B118" s="350"/>
      <c r="C118" s="109">
        <f>SUM(C109:C117)</f>
        <v>7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7</v>
      </c>
      <c r="G118" s="78"/>
      <c r="H118" s="349" t="s">
        <v>50</v>
      </c>
      <c r="I118" s="350"/>
      <c r="J118" s="109">
        <f t="shared" ref="J118:P118" si="8">SUM(J109:J117)</f>
        <v>0</v>
      </c>
      <c r="K118" s="109">
        <f t="shared" si="8"/>
        <v>4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3</v>
      </c>
      <c r="P118" s="109">
        <f t="shared" si="8"/>
        <v>0</v>
      </c>
      <c r="Q118" s="109">
        <f t="shared" si="5"/>
        <v>7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1"/>
      <c r="B123" s="351"/>
      <c r="C123" s="255" t="s">
        <v>16</v>
      </c>
      <c r="D123" s="256"/>
      <c r="E123" s="256"/>
      <c r="F123" s="256"/>
      <c r="G123" s="257"/>
      <c r="H123" s="352" t="s">
        <v>50</v>
      </c>
      <c r="I123" s="261" t="s">
        <v>13</v>
      </c>
      <c r="J123" s="262"/>
      <c r="K123" s="263"/>
      <c r="L123" s="264" t="s">
        <v>50</v>
      </c>
    </row>
    <row r="124" spans="1:17" ht="14.1" customHeight="1" x14ac:dyDescent="0.15">
      <c r="A124" s="351"/>
      <c r="B124" s="35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3"/>
      <c r="I124" s="52">
        <v>1</v>
      </c>
      <c r="J124" s="44">
        <v>2</v>
      </c>
      <c r="K124" s="44">
        <v>3</v>
      </c>
      <c r="L124" s="265"/>
    </row>
    <row r="125" spans="1:17" ht="14.1" customHeight="1" x14ac:dyDescent="0.15">
      <c r="A125" s="351"/>
      <c r="B125" s="351"/>
      <c r="C125" s="248" t="s">
        <v>65</v>
      </c>
      <c r="D125" s="248" t="s">
        <v>66</v>
      </c>
      <c r="E125" s="278" t="s">
        <v>101</v>
      </c>
      <c r="F125" s="28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65"/>
    </row>
    <row r="126" spans="1:17" ht="14.1" customHeight="1" x14ac:dyDescent="0.15">
      <c r="A126" s="351"/>
      <c r="B126" s="351"/>
      <c r="C126" s="249"/>
      <c r="D126" s="249"/>
      <c r="E126" s="346"/>
      <c r="F126" s="347"/>
      <c r="G126" s="249"/>
      <c r="H126" s="354"/>
      <c r="I126" s="364"/>
      <c r="J126" s="358"/>
      <c r="K126" s="358"/>
      <c r="L126" s="266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1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1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9" t="s">
        <v>50</v>
      </c>
      <c r="B136" s="350"/>
      <c r="C136" s="109">
        <f>SUM(C127:C135)</f>
        <v>1</v>
      </c>
      <c r="D136" s="109">
        <f t="shared" ref="D136:G136" si="11">SUM(D127:D135)</f>
        <v>1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2</v>
      </c>
      <c r="I136" s="111">
        <f>SUM(I127:I135)</f>
        <v>1</v>
      </c>
      <c r="J136" s="109">
        <f>SUM(J127:J135)</f>
        <v>1</v>
      </c>
      <c r="K136" s="109">
        <f>SUM(K127:K135)</f>
        <v>0</v>
      </c>
      <c r="L136" s="109">
        <f t="shared" si="9"/>
        <v>2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9"/>
      <c r="B140" s="359"/>
      <c r="C140" s="234" t="s">
        <v>70</v>
      </c>
      <c r="D140" s="235"/>
      <c r="E140" s="235"/>
      <c r="F140" s="235"/>
      <c r="G140" s="236"/>
      <c r="H140" s="360" t="s">
        <v>50</v>
      </c>
      <c r="I140" s="240" t="s">
        <v>71</v>
      </c>
      <c r="J140" s="241"/>
      <c r="K140" s="241"/>
      <c r="L140" s="241"/>
      <c r="M140" s="241"/>
      <c r="N140" s="241"/>
      <c r="O140" s="242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80" t="s">
        <v>107</v>
      </c>
      <c r="N141" s="363" t="s">
        <v>36</v>
      </c>
      <c r="O141" s="280" t="s">
        <v>30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44"/>
      <c r="N142" s="224"/>
      <c r="O142" s="244"/>
      <c r="P142" s="214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1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1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6" t="s">
        <v>50</v>
      </c>
      <c r="B152" s="366"/>
      <c r="C152" s="56">
        <f>SUM(C143:C151)</f>
        <v>1</v>
      </c>
      <c r="D152" s="56">
        <f>SUM(D143:D151)</f>
        <v>1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2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2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25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3">
        <v>1</v>
      </c>
      <c r="G157" s="242"/>
      <c r="H157" s="293">
        <v>2</v>
      </c>
      <c r="I157" s="242"/>
      <c r="J157" s="293">
        <v>3</v>
      </c>
      <c r="K157" s="241"/>
      <c r="L157" s="24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0" t="s">
        <v>85</v>
      </c>
      <c r="C159" s="378" t="s">
        <v>87</v>
      </c>
      <c r="D159" s="379"/>
      <c r="E159" s="380"/>
      <c r="F159" s="289">
        <f>COUNTIFS(ローデータ!$B$12:$B$1011,1,ローデータ!$G$12:$G$1011,$G$4,ローデータ!$I$12:$I$1011,$C$14,ローデータ!$K$12:$K$1011,F157)</f>
        <v>31</v>
      </c>
      <c r="G159" s="290"/>
      <c r="H159" s="289">
        <f>COUNTIFS(ローデータ!$B$12:$B$1011,1,ローデータ!$G$12:$G$1011,$G$4,ローデータ!$I$12:$I$1011,$C$14,ローデータ!$K$12:$K$1011,H157)</f>
        <v>7</v>
      </c>
      <c r="I159" s="290"/>
      <c r="J159" s="289">
        <f>COUNTIFS(ローデータ!$B$12:$B$1011,1,ローデータ!$G$12:$G$1011,$G$4,ローデータ!$I$12:$I$1011,$C$14,ローデータ!$K$12:$K$1011,J157)</f>
        <v>2</v>
      </c>
      <c r="K159" s="291"/>
      <c r="L159" s="290"/>
      <c r="M159" s="56">
        <f t="shared" ref="M159:M171" si="16">SUM(F159:L159)</f>
        <v>40</v>
      </c>
    </row>
    <row r="160" spans="1:16" ht="14.1" customHeight="1" x14ac:dyDescent="0.15">
      <c r="A160" s="376"/>
      <c r="B160" s="381" t="s">
        <v>86</v>
      </c>
      <c r="C160" s="146">
        <v>1</v>
      </c>
      <c r="D160" s="373" t="s">
        <v>75</v>
      </c>
      <c r="E160" s="374"/>
      <c r="F160" s="289">
        <f>COUNTIFS(ローデータ!$B$12:$B$1011,1,ローデータ!$G$12:$G$1011,$G$4,ローデータ!$I$12:$I$1011,$B$14,ローデータ!$J$12:$J$1011,C160,ローデータ!$K$12:$K$1011,$F$157)</f>
        <v>0</v>
      </c>
      <c r="G160" s="290"/>
      <c r="H160" s="289">
        <f>COUNTIFS(ローデータ!$B$12:$B$1011,1,ローデータ!$G$12:$G$1011,$G$4,ローデータ!$I$12:$I$1011,$B$14,ローデータ!$J$12:$J$1011,C160,ローデータ!$K$12:$K$1011,$H$157)</f>
        <v>0</v>
      </c>
      <c r="I160" s="290"/>
      <c r="J160" s="289">
        <f>COUNTIFS(ローデータ!$B$12:$B$1011,1,ローデータ!$G$12:$G$1011,$G$4,ローデータ!$I$12:$I$1011,$B$14,ローデータ!$J$12:$J$1011,C160,ローデータ!$K$12:$K$1011,$J$157)</f>
        <v>0</v>
      </c>
      <c r="K160" s="291"/>
      <c r="L160" s="290"/>
      <c r="M160" s="56">
        <f t="shared" si="16"/>
        <v>0</v>
      </c>
      <c r="N160" s="9"/>
    </row>
    <row r="161" spans="1:19" ht="14.1" customHeight="1" x14ac:dyDescent="0.15">
      <c r="A161" s="376"/>
      <c r="B161" s="382"/>
      <c r="C161" s="146">
        <v>2</v>
      </c>
      <c r="D161" s="373" t="s">
        <v>76</v>
      </c>
      <c r="E161" s="374"/>
      <c r="F161" s="289">
        <f>COUNTIFS(ローデータ!$B$12:$B$1011,1,ローデータ!$G$12:$G$1011,$G$4,ローデータ!$I$12:$I$1011,$B$14,ローデータ!$J$12:$J$1011,C161,ローデータ!$K$12:$K$1011,$F$157)</f>
        <v>0</v>
      </c>
      <c r="G161" s="290"/>
      <c r="H161" s="289">
        <f>COUNTIFS(ローデータ!$B$12:$B$1011,1,ローデータ!$G$12:$G$1011,$G$4,ローデータ!$I$12:$I$1011,$B$14,ローデータ!$J$12:$J$1011,C161,ローデータ!$K$12:$K$1011,$H$157)</f>
        <v>0</v>
      </c>
      <c r="I161" s="290"/>
      <c r="J161" s="289">
        <f>COUNTIFS(ローデータ!$B$12:$B$1011,1,ローデータ!$G$12:$G$1011,$G$4,ローデータ!$I$12:$I$1011,$B$14,ローデータ!$J$12:$J$1011,C161,ローデータ!$K$12:$K$1011,$J$157)</f>
        <v>0</v>
      </c>
      <c r="K161" s="291"/>
      <c r="L161" s="290"/>
      <c r="M161" s="56">
        <f t="shared" si="16"/>
        <v>0</v>
      </c>
    </row>
    <row r="162" spans="1:19" ht="14.1" customHeight="1" x14ac:dyDescent="0.15">
      <c r="A162" s="376"/>
      <c r="B162" s="382"/>
      <c r="C162" s="146">
        <v>3</v>
      </c>
      <c r="D162" s="373" t="s">
        <v>77</v>
      </c>
      <c r="E162" s="374"/>
      <c r="F162" s="289">
        <f>COUNTIFS(ローデータ!$B$12:$B$1011,1,ローデータ!$G$12:$G$1011,$G$4,ローデータ!$I$12:$I$1011,$B$14,ローデータ!$J$12:$J$1011,C162,ローデータ!$K$12:$K$1011,$F$157)</f>
        <v>0</v>
      </c>
      <c r="G162" s="290"/>
      <c r="H162" s="289">
        <f>COUNTIFS(ローデータ!$B$12:$B$1011,1,ローデータ!$G$12:$G$1011,$G$4,ローデータ!$I$12:$I$1011,$B$14,ローデータ!$J$12:$J$1011,C162,ローデータ!$K$12:$K$1011,$H$157)</f>
        <v>0</v>
      </c>
      <c r="I162" s="290"/>
      <c r="J162" s="289">
        <f>COUNTIFS(ローデータ!$B$12:$B$1011,1,ローデータ!$G$12:$G$1011,$G$4,ローデータ!$I$12:$I$1011,$B$14,ローデータ!$J$12:$J$1011,C162,ローデータ!$K$12:$K$1011,$J$157)</f>
        <v>0</v>
      </c>
      <c r="K162" s="291"/>
      <c r="L162" s="29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6">
        <v>4</v>
      </c>
      <c r="D163" s="373" t="s">
        <v>110</v>
      </c>
      <c r="E163" s="374"/>
      <c r="F163" s="289">
        <f>COUNTIFS(ローデータ!$B$12:$B$1011,1,ローデータ!$G$12:$G$1011,$G$4,ローデータ!$I$12:$I$1011,$B$14,ローデータ!$J$12:$J$1011,C163,ローデータ!$K$12:$K$1011,$F$157)</f>
        <v>0</v>
      </c>
      <c r="G163" s="290"/>
      <c r="H163" s="289">
        <f>COUNTIFS(ローデータ!$B$12:$B$1011,1,ローデータ!$G$12:$G$1011,$G$4,ローデータ!$I$12:$I$1011,$B$14,ローデータ!$J$12:$J$1011,C163,ローデータ!$K$12:$K$1011,$H$157)</f>
        <v>0</v>
      </c>
      <c r="I163" s="290"/>
      <c r="J163" s="289">
        <f>COUNTIFS(ローデータ!$B$12:$B$1011,1,ローデータ!$G$12:$G$1011,$G$4,ローデータ!$I$12:$I$1011,$B$14,ローデータ!$J$12:$J$1011,C163,ローデータ!$K$12:$K$1011,$J$157)</f>
        <v>0</v>
      </c>
      <c r="K163" s="291"/>
      <c r="L163" s="29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6">
        <v>5</v>
      </c>
      <c r="D164" s="373" t="s">
        <v>78</v>
      </c>
      <c r="E164" s="374"/>
      <c r="F164" s="289">
        <f>COUNTIFS(ローデータ!$B$12:$B$1011,1,ローデータ!$G$12:$G$1011,$G$4,ローデータ!$I$12:$I$1011,$B$14,ローデータ!$J$12:$J$1011,C164,ローデータ!$K$12:$K$1011,$F$157)</f>
        <v>0</v>
      </c>
      <c r="G164" s="290"/>
      <c r="H164" s="289">
        <f>COUNTIFS(ローデータ!$B$12:$B$1011,1,ローデータ!$G$12:$G$1011,$G$4,ローデータ!$I$12:$I$1011,$B$14,ローデータ!$J$12:$J$1011,C164,ローデータ!$K$12:$K$1011,$H$157)</f>
        <v>0</v>
      </c>
      <c r="I164" s="290"/>
      <c r="J164" s="289">
        <f>COUNTIFS(ローデータ!$B$12:$B$1011,1,ローデータ!$G$12:$G$1011,$G$4,ローデータ!$I$12:$I$1011,$B$14,ローデータ!$J$12:$J$1011,C164,ローデータ!$K$12:$K$1011,$J$157)</f>
        <v>0</v>
      </c>
      <c r="K164" s="291"/>
      <c r="L164" s="29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6">
        <v>6</v>
      </c>
      <c r="D165" s="373" t="s">
        <v>79</v>
      </c>
      <c r="E165" s="374"/>
      <c r="F165" s="289">
        <f>COUNTIFS(ローデータ!$B$12:$B$1011,1,ローデータ!$G$12:$G$1011,$G$4,ローデータ!$I$12:$I$1011,$B$14,ローデータ!$J$12:$J$1011,C165,ローデータ!$K$12:$K$1011,$F$157)</f>
        <v>0</v>
      </c>
      <c r="G165" s="290"/>
      <c r="H165" s="289">
        <f>COUNTIFS(ローデータ!$B$12:$B$1011,1,ローデータ!$G$12:$G$1011,$G$4,ローデータ!$I$12:$I$1011,$B$14,ローデータ!$J$12:$J$1011,C165,ローデータ!$K$12:$K$1011,$H$157)</f>
        <v>0</v>
      </c>
      <c r="I165" s="290"/>
      <c r="J165" s="289">
        <f>COUNTIFS(ローデータ!$B$12:$B$1011,1,ローデータ!$G$12:$G$1011,$G$4,ローデータ!$I$12:$I$1011,$B$14,ローデータ!$J$12:$J$1011,C165,ローデータ!$K$12:$K$1011,$J$157)</f>
        <v>0</v>
      </c>
      <c r="K165" s="291"/>
      <c r="L165" s="29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6">
        <v>7</v>
      </c>
      <c r="D166" s="373" t="s">
        <v>80</v>
      </c>
      <c r="E166" s="374"/>
      <c r="F166" s="289">
        <f>COUNTIFS(ローデータ!$B$12:$B$1011,1,ローデータ!$G$12:$G$1011,$G$4,ローデータ!$I$12:$I$1011,$B$14,ローデータ!$J$12:$J$1011,C166,ローデータ!$K$12:$K$1011,$F$157)</f>
        <v>0</v>
      </c>
      <c r="G166" s="290"/>
      <c r="H166" s="289">
        <f>COUNTIFS(ローデータ!$B$12:$B$1011,1,ローデータ!$G$12:$G$1011,$G$4,ローデータ!$I$12:$I$1011,$B$14,ローデータ!$J$12:$J$1011,C166,ローデータ!$K$12:$K$1011,$H$157)</f>
        <v>0</v>
      </c>
      <c r="I166" s="290"/>
      <c r="J166" s="289">
        <f>COUNTIFS(ローデータ!$B$12:$B$1011,1,ローデータ!$G$12:$G$1011,$G$4,ローデータ!$I$12:$I$1011,$B$14,ローデータ!$J$12:$J$1011,C166,ローデータ!$K$12:$K$1011,$J$157)</f>
        <v>0</v>
      </c>
      <c r="K166" s="291"/>
      <c r="L166" s="29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6">
        <v>8</v>
      </c>
      <c r="D167" s="373" t="s">
        <v>81</v>
      </c>
      <c r="E167" s="374"/>
      <c r="F167" s="289">
        <f>COUNTIFS(ローデータ!$B$12:$B$1011,1,ローデータ!$G$12:$G$1011,$G$4,ローデータ!$I$12:$I$1011,$B$14,ローデータ!$J$12:$J$1011,C167,ローデータ!$K$12:$K$1011,$F$157)</f>
        <v>0</v>
      </c>
      <c r="G167" s="290"/>
      <c r="H167" s="289">
        <f>COUNTIFS(ローデータ!$B$12:$B$1011,1,ローデータ!$G$12:$G$1011,$G$4,ローデータ!$I$12:$I$1011,$B$14,ローデータ!$J$12:$J$1011,C167,ローデータ!$K$12:$K$1011,$H$157)</f>
        <v>0</v>
      </c>
      <c r="I167" s="290"/>
      <c r="J167" s="289">
        <f>COUNTIFS(ローデータ!$B$12:$B$1011,1,ローデータ!$G$12:$G$1011,$G$4,ローデータ!$I$12:$I$1011,$B$14,ローデータ!$J$12:$J$1011,C167,ローデータ!$K$12:$K$1011,$J$157)</f>
        <v>0</v>
      </c>
      <c r="K167" s="291"/>
      <c r="L167" s="29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6">
        <v>9</v>
      </c>
      <c r="D168" s="373" t="s">
        <v>82</v>
      </c>
      <c r="E168" s="374"/>
      <c r="F168" s="289">
        <f>COUNTIFS(ローデータ!$B$12:$B$1011,1,ローデータ!$G$12:$G$1011,$G$4,ローデータ!$I$12:$I$1011,$B$14,ローデータ!$J$12:$J$1011,C168,ローデータ!$K$12:$K$1011,$F$157)</f>
        <v>0</v>
      </c>
      <c r="G168" s="290"/>
      <c r="H168" s="289">
        <f>COUNTIFS(ローデータ!$B$12:$B$1011,1,ローデータ!$G$12:$G$1011,$G$4,ローデータ!$I$12:$I$1011,$B$14,ローデータ!$J$12:$J$1011,C168,ローデータ!$K$12:$K$1011,$H$157)</f>
        <v>0</v>
      </c>
      <c r="I168" s="290"/>
      <c r="J168" s="289">
        <f>COUNTIFS(ローデータ!$B$12:$B$1011,1,ローデータ!$G$12:$G$1011,$G$4,ローデータ!$I$12:$I$1011,$B$14,ローデータ!$J$12:$J$1011,C168,ローデータ!$K$12:$K$1011,$J$157)</f>
        <v>0</v>
      </c>
      <c r="K168" s="291"/>
      <c r="L168" s="29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6">
        <v>10</v>
      </c>
      <c r="D169" s="373" t="s">
        <v>111</v>
      </c>
      <c r="E169" s="374"/>
      <c r="F169" s="289">
        <f>COUNTIFS(ローデータ!$B$12:$B$1011,1,ローデータ!$G$12:$G$1011,$G$4,ローデータ!$I$12:$I$1011,$B$14,ローデータ!$J$12:$J$1011,C169,ローデータ!$K$12:$K$1011,$F$157)</f>
        <v>0</v>
      </c>
      <c r="G169" s="290"/>
      <c r="H169" s="289">
        <f>COUNTIFS(ローデータ!$B$12:$B$1011,1,ローデータ!$G$12:$G$1011,$G$4,ローデータ!$I$12:$I$1011,$B$14,ローデータ!$J$12:$J$1011,C169,ローデータ!$K$12:$K$1011,$H$157)</f>
        <v>0</v>
      </c>
      <c r="I169" s="290"/>
      <c r="J169" s="289">
        <f>COUNTIFS(ローデータ!$B$12:$B$1011,1,ローデータ!$G$12:$G$1011,$G$4,ローデータ!$I$12:$I$1011,$B$14,ローデータ!$J$12:$J$1011,C169,ローデータ!$K$12:$K$1011,$J$157)</f>
        <v>0</v>
      </c>
      <c r="K169" s="291"/>
      <c r="L169" s="29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6">
        <v>11</v>
      </c>
      <c r="D170" s="373" t="s">
        <v>83</v>
      </c>
      <c r="E170" s="374"/>
      <c r="F170" s="289">
        <f>COUNTIFS(ローデータ!$B$12:$B$1011,1,ローデータ!$G$12:$G$1011,$G$4,ローデータ!$I$12:$I$1011,$B$14,ローデータ!$J$12:$J$1011,C170,ローデータ!$K$12:$K$1011,$F$157)</f>
        <v>0</v>
      </c>
      <c r="G170" s="290"/>
      <c r="H170" s="289">
        <f>COUNTIFS(ローデータ!$B$12:$B$1011,1,ローデータ!$G$12:$G$1011,$G$4,ローデータ!$I$12:$I$1011,$B$14,ローデータ!$J$12:$J$1011,C170,ローデータ!$K$12:$K$1011,$H$157)</f>
        <v>0</v>
      </c>
      <c r="I170" s="290"/>
      <c r="J170" s="289">
        <f>COUNTIFS(ローデータ!$B$12:$B$1011,1,ローデータ!$G$12:$G$1011,$G$4,ローデータ!$I$12:$I$1011,$B$14,ローデータ!$J$12:$J$1011,C170,ローデータ!$K$12:$K$1011,$J$157)</f>
        <v>0</v>
      </c>
      <c r="K170" s="291"/>
      <c r="L170" s="29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9">
        <f>SUM(F159:G170)</f>
        <v>31</v>
      </c>
      <c r="G171" s="290"/>
      <c r="H171" s="289">
        <f>SUM(H159:I170)</f>
        <v>7</v>
      </c>
      <c r="I171" s="290"/>
      <c r="J171" s="289">
        <f>SUM(J159:L170)</f>
        <v>2</v>
      </c>
      <c r="K171" s="291"/>
      <c r="L171" s="290"/>
      <c r="M171" s="56">
        <f t="shared" si="16"/>
        <v>40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8" t="s">
        <v>65</v>
      </c>
      <c r="G177" s="248" t="s">
        <v>66</v>
      </c>
      <c r="H177" s="278" t="s">
        <v>101</v>
      </c>
      <c r="I177" s="28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9"/>
      <c r="G178" s="249"/>
      <c r="H178" s="346"/>
      <c r="I178" s="347"/>
      <c r="J178" s="249"/>
      <c r="K178" s="372"/>
      <c r="L178" s="9"/>
      <c r="M178" s="9"/>
    </row>
    <row r="179" spans="1:13" ht="14.1" customHeight="1" x14ac:dyDescent="0.15">
      <c r="A179" s="375" t="s">
        <v>73</v>
      </c>
      <c r="B179" s="118" t="s">
        <v>85</v>
      </c>
      <c r="C179" s="349" t="s">
        <v>87</v>
      </c>
      <c r="D179" s="384"/>
      <c r="E179" s="350"/>
      <c r="F179" s="56">
        <f>COUNTIFS(ローデータ!$B$12:$B$1011,1,ローデータ!$G$12:$G$1011,$G$4,ローデータ!$I$12:$I$1011,$C$14,ローデータ!$K$12:$K$1011,$B$21,ローデータ!$L$12:$L$1011,F176)</f>
        <v>25</v>
      </c>
      <c r="G179" s="56">
        <f>COUNTIFS(ローデータ!$B$12:$B$1011,1,ローデータ!$G$12:$G$1011,$G$4,ローデータ!$I$12:$I$1011,$C$14,ローデータ!$K$12:$K$1011,$B$21,ローデータ!$L$12:$L$1011,G176)</f>
        <v>3</v>
      </c>
      <c r="H179" s="56">
        <f>COUNTIFS(ローデータ!$B$12:$B$1011,1,ローデータ!$G$12:$G$1011,$G$4,ローデータ!$I$12:$I$1011,$C$14,ローデータ!$K$12:$K$1011,$B$21,ローデータ!$L$12:$L$1011,H176)</f>
        <v>3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31</v>
      </c>
      <c r="L179" s="9"/>
    </row>
    <row r="180" spans="1:13" ht="14.1" customHeight="1" x14ac:dyDescent="0.15">
      <c r="A180" s="376"/>
      <c r="B180" s="381" t="s">
        <v>86</v>
      </c>
      <c r="C180" s="146">
        <v>1</v>
      </c>
      <c r="D180" s="373" t="s">
        <v>75</v>
      </c>
      <c r="E180" s="374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6"/>
      <c r="B181" s="382"/>
      <c r="C181" s="146">
        <v>2</v>
      </c>
      <c r="D181" s="373" t="s">
        <v>76</v>
      </c>
      <c r="E181" s="374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6"/>
      <c r="B182" s="382"/>
      <c r="C182" s="146">
        <v>3</v>
      </c>
      <c r="D182" s="373" t="s">
        <v>77</v>
      </c>
      <c r="E182" s="374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6"/>
      <c r="B183" s="382"/>
      <c r="C183" s="146">
        <v>4</v>
      </c>
      <c r="D183" s="373" t="s">
        <v>110</v>
      </c>
      <c r="E183" s="374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6"/>
      <c r="B184" s="382"/>
      <c r="C184" s="146">
        <v>5</v>
      </c>
      <c r="D184" s="373" t="s">
        <v>78</v>
      </c>
      <c r="E184" s="374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6"/>
      <c r="B185" s="382"/>
      <c r="C185" s="146">
        <v>6</v>
      </c>
      <c r="D185" s="373" t="s">
        <v>79</v>
      </c>
      <c r="E185" s="374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6"/>
      <c r="B186" s="382"/>
      <c r="C186" s="146">
        <v>7</v>
      </c>
      <c r="D186" s="373" t="s">
        <v>80</v>
      </c>
      <c r="E186" s="374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6"/>
      <c r="B187" s="382"/>
      <c r="C187" s="146">
        <v>8</v>
      </c>
      <c r="D187" s="373" t="s">
        <v>81</v>
      </c>
      <c r="E187" s="374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6"/>
      <c r="B188" s="382"/>
      <c r="C188" s="146">
        <v>9</v>
      </c>
      <c r="D188" s="373" t="s">
        <v>82</v>
      </c>
      <c r="E188" s="374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6"/>
      <c r="B189" s="382"/>
      <c r="C189" s="146">
        <v>10</v>
      </c>
      <c r="D189" s="373" t="s">
        <v>111</v>
      </c>
      <c r="E189" s="374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7"/>
      <c r="B190" s="383"/>
      <c r="C190" s="146">
        <v>11</v>
      </c>
      <c r="D190" s="373" t="s">
        <v>83</v>
      </c>
      <c r="E190" s="374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6">
        <f>SUM(F179:F190)</f>
        <v>25</v>
      </c>
      <c r="G191" s="56">
        <f>SUM(G179:G190)</f>
        <v>3</v>
      </c>
      <c r="H191" s="56">
        <f>SUM(H179:H190)</f>
        <v>3</v>
      </c>
      <c r="I191" s="56">
        <f>SUM(I179:I190)</f>
        <v>0</v>
      </c>
      <c r="J191" s="56">
        <f>SUM(J179:J190)</f>
        <v>0</v>
      </c>
      <c r="K191" s="107">
        <f t="shared" si="17"/>
        <v>31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41" t="s">
        <v>113</v>
      </c>
      <c r="G194" s="241"/>
      <c r="H194" s="241"/>
      <c r="I194" s="241"/>
      <c r="J194" s="24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8" t="s">
        <v>85</v>
      </c>
      <c r="C198" s="349" t="s">
        <v>87</v>
      </c>
      <c r="D198" s="384"/>
      <c r="E198" s="350"/>
      <c r="F198" s="90">
        <f>SUMIFS(ローデータ!M12:M1011,ローデータ!$B$12:$B$1011,1,ローデータ!$G$12:$G$1011,$G$4,ローデータ!$I$12:$I$1011,$C$14,ローデータ!$K$12:$K$1011,$B$21)</f>
        <v>21</v>
      </c>
      <c r="G198" s="90">
        <f>SUMIFS(ローデータ!N12:N1011,ローデータ!$B$12:$B$1011,1,ローデータ!$G$12:$G$1011,$G$4,ローデータ!$I$12:$I$1011,$C$14,ローデータ!$K$12:$K$1011,$B$21)</f>
        <v>19</v>
      </c>
      <c r="H198" s="90">
        <f>SUMIFS(ローデータ!O12:O1011,ローデータ!$B$12:$B$1011,1,ローデータ!$G$12:$G$1011,$G$4,ローデータ!$I$12:$I$1011,$C$14,ローデータ!$K$12:$K$1011,$B$21)</f>
        <v>5</v>
      </c>
      <c r="I198" s="90">
        <f>SUMIFS(ローデータ!P12:P1011,ローデータ!$B$12:$B$1011,1,ローデータ!$G$12:$G$1011,$G$4,ローデータ!$I$12:$I$1011,$C$14,ローデータ!$K$12:$K$1011,$B$21)</f>
        <v>9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54</v>
      </c>
      <c r="L198" s="9"/>
    </row>
    <row r="199" spans="1:18" ht="14.1" customHeight="1" x14ac:dyDescent="0.15">
      <c r="A199" s="376"/>
      <c r="B199" s="381" t="s">
        <v>86</v>
      </c>
      <c r="C199" s="146">
        <v>1</v>
      </c>
      <c r="D199" s="373" t="s">
        <v>75</v>
      </c>
      <c r="E199" s="374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6"/>
      <c r="B200" s="382"/>
      <c r="C200" s="146">
        <v>2</v>
      </c>
      <c r="D200" s="373" t="s">
        <v>76</v>
      </c>
      <c r="E200" s="374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6"/>
      <c r="B201" s="382"/>
      <c r="C201" s="146">
        <v>3</v>
      </c>
      <c r="D201" s="373" t="s">
        <v>77</v>
      </c>
      <c r="E201" s="374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6"/>
      <c r="B202" s="382"/>
      <c r="C202" s="146">
        <v>4</v>
      </c>
      <c r="D202" s="373" t="s">
        <v>110</v>
      </c>
      <c r="E202" s="374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6"/>
      <c r="B203" s="382"/>
      <c r="C203" s="146">
        <v>5</v>
      </c>
      <c r="D203" s="373" t="s">
        <v>78</v>
      </c>
      <c r="E203" s="374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6"/>
      <c r="B204" s="382"/>
      <c r="C204" s="146">
        <v>6</v>
      </c>
      <c r="D204" s="373" t="s">
        <v>79</v>
      </c>
      <c r="E204" s="374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6"/>
      <c r="B205" s="382"/>
      <c r="C205" s="146">
        <v>7</v>
      </c>
      <c r="D205" s="373" t="s">
        <v>80</v>
      </c>
      <c r="E205" s="374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6"/>
      <c r="B206" s="382"/>
      <c r="C206" s="146">
        <v>8</v>
      </c>
      <c r="D206" s="373" t="s">
        <v>81</v>
      </c>
      <c r="E206" s="374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6"/>
      <c r="B207" s="382"/>
      <c r="C207" s="146">
        <v>9</v>
      </c>
      <c r="D207" s="373" t="s">
        <v>82</v>
      </c>
      <c r="E207" s="374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6"/>
      <c r="B208" s="382"/>
      <c r="C208" s="146">
        <v>10</v>
      </c>
      <c r="D208" s="373" t="s">
        <v>111</v>
      </c>
      <c r="E208" s="374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7"/>
      <c r="B209" s="383"/>
      <c r="C209" s="146">
        <v>11</v>
      </c>
      <c r="D209" s="373" t="s">
        <v>83</v>
      </c>
      <c r="E209" s="374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5">
        <f>SUM(F198:F209)</f>
        <v>21</v>
      </c>
      <c r="G210" s="95">
        <f t="shared" ref="G210:I210" si="19">SUM(G198:G209)</f>
        <v>19</v>
      </c>
      <c r="H210" s="95">
        <f>SUM(H198:H209)</f>
        <v>5</v>
      </c>
      <c r="I210" s="95">
        <f t="shared" si="19"/>
        <v>9</v>
      </c>
      <c r="J210" s="95">
        <f>SUM(J198:J209)</f>
        <v>0</v>
      </c>
      <c r="K210" s="119">
        <f t="shared" si="18"/>
        <v>54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4">
        <v>1</v>
      </c>
      <c r="G214" s="144">
        <v>2</v>
      </c>
      <c r="H214" s="14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47" t="s">
        <v>67</v>
      </c>
      <c r="G215" s="147" t="s">
        <v>66</v>
      </c>
      <c r="H215" s="147" t="s">
        <v>68</v>
      </c>
      <c r="I215" s="372"/>
    </row>
    <row r="216" spans="1:18" ht="14.1" customHeight="1" x14ac:dyDescent="0.15">
      <c r="A216" s="375" t="s">
        <v>73</v>
      </c>
      <c r="B216" s="118" t="s">
        <v>85</v>
      </c>
      <c r="C216" s="349" t="s">
        <v>87</v>
      </c>
      <c r="D216" s="384"/>
      <c r="E216" s="350"/>
      <c r="F216" s="56">
        <f>COUNTIFS(ローデータ!$B$12:$B$1011,1,ローデータ!$G$12:$G$1011,$G$4,ローデータ!$I$12:$I$1011,$C$14,ローデータ!$K$12:$K$1011,$D$21,ローデータ!$S$12:$S$1011,F214)</f>
        <v>7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7</v>
      </c>
    </row>
    <row r="217" spans="1:18" ht="14.1" customHeight="1" x14ac:dyDescent="0.15">
      <c r="A217" s="376"/>
      <c r="B217" s="381" t="s">
        <v>86</v>
      </c>
      <c r="C217" s="146">
        <v>1</v>
      </c>
      <c r="D217" s="373" t="s">
        <v>75</v>
      </c>
      <c r="E217" s="374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6"/>
      <c r="B218" s="382"/>
      <c r="C218" s="146">
        <v>2</v>
      </c>
      <c r="D218" s="373" t="s">
        <v>76</v>
      </c>
      <c r="E218" s="374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6"/>
      <c r="B219" s="382"/>
      <c r="C219" s="146">
        <v>3</v>
      </c>
      <c r="D219" s="373" t="s">
        <v>77</v>
      </c>
      <c r="E219" s="374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6"/>
      <c r="B220" s="382"/>
      <c r="C220" s="146">
        <v>4</v>
      </c>
      <c r="D220" s="373" t="s">
        <v>110</v>
      </c>
      <c r="E220" s="374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6"/>
      <c r="B221" s="382"/>
      <c r="C221" s="146">
        <v>5</v>
      </c>
      <c r="D221" s="373" t="s">
        <v>78</v>
      </c>
      <c r="E221" s="374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6"/>
      <c r="B222" s="382"/>
      <c r="C222" s="146">
        <v>6</v>
      </c>
      <c r="D222" s="373" t="s">
        <v>79</v>
      </c>
      <c r="E222" s="374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6"/>
      <c r="B223" s="382"/>
      <c r="C223" s="146">
        <v>7</v>
      </c>
      <c r="D223" s="373" t="s">
        <v>80</v>
      </c>
      <c r="E223" s="374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6"/>
      <c r="B224" s="382"/>
      <c r="C224" s="146">
        <v>8</v>
      </c>
      <c r="D224" s="373" t="s">
        <v>81</v>
      </c>
      <c r="E224" s="374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6"/>
      <c r="B225" s="382"/>
      <c r="C225" s="146">
        <v>9</v>
      </c>
      <c r="D225" s="373" t="s">
        <v>82</v>
      </c>
      <c r="E225" s="374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6"/>
      <c r="B226" s="382"/>
      <c r="C226" s="146">
        <v>10</v>
      </c>
      <c r="D226" s="373" t="s">
        <v>111</v>
      </c>
      <c r="E226" s="374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7"/>
      <c r="B227" s="383"/>
      <c r="C227" s="146">
        <v>11</v>
      </c>
      <c r="D227" s="373" t="s">
        <v>83</v>
      </c>
      <c r="E227" s="374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6">
        <f>SUM(F216:F227)</f>
        <v>7</v>
      </c>
      <c r="G228" s="56">
        <f>SUM(G216:G227)</f>
        <v>0</v>
      </c>
      <c r="H228" s="56">
        <f>SUM(H216:H227)</f>
        <v>0</v>
      </c>
      <c r="I228" s="56">
        <f t="shared" si="20"/>
        <v>7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41" t="s">
        <v>88</v>
      </c>
      <c r="G231" s="241"/>
      <c r="H231" s="241"/>
      <c r="I231" s="241"/>
      <c r="J231" s="241"/>
      <c r="K231" s="241"/>
      <c r="L231" s="242"/>
      <c r="M231" s="250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80" t="s">
        <v>107</v>
      </c>
      <c r="K232" s="363" t="s">
        <v>36</v>
      </c>
      <c r="L232" s="280" t="s">
        <v>30</v>
      </c>
      <c r="M232" s="292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44"/>
      <c r="K233" s="224"/>
      <c r="L233" s="244"/>
      <c r="M233" s="251"/>
    </row>
    <row r="234" spans="1:14" ht="14.1" customHeight="1" x14ac:dyDescent="0.15">
      <c r="A234" s="375" t="s">
        <v>73</v>
      </c>
      <c r="B234" s="118" t="s">
        <v>85</v>
      </c>
      <c r="C234" s="349" t="s">
        <v>87</v>
      </c>
      <c r="D234" s="384"/>
      <c r="E234" s="350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4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3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7</v>
      </c>
    </row>
    <row r="235" spans="1:14" ht="14.1" customHeight="1" x14ac:dyDescent="0.15">
      <c r="A235" s="376"/>
      <c r="B235" s="381" t="s">
        <v>86</v>
      </c>
      <c r="C235" s="146">
        <v>1</v>
      </c>
      <c r="D235" s="373" t="s">
        <v>75</v>
      </c>
      <c r="E235" s="374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6"/>
      <c r="B236" s="382"/>
      <c r="C236" s="146">
        <v>2</v>
      </c>
      <c r="D236" s="373" t="s">
        <v>76</v>
      </c>
      <c r="E236" s="374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6"/>
      <c r="B237" s="382"/>
      <c r="C237" s="146">
        <v>3</v>
      </c>
      <c r="D237" s="373" t="s">
        <v>77</v>
      </c>
      <c r="E237" s="374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6"/>
      <c r="B238" s="382"/>
      <c r="C238" s="146">
        <v>4</v>
      </c>
      <c r="D238" s="373" t="s">
        <v>110</v>
      </c>
      <c r="E238" s="374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6"/>
      <c r="B239" s="382"/>
      <c r="C239" s="146">
        <v>5</v>
      </c>
      <c r="D239" s="373" t="s">
        <v>78</v>
      </c>
      <c r="E239" s="374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6"/>
      <c r="B240" s="382"/>
      <c r="C240" s="146">
        <v>6</v>
      </c>
      <c r="D240" s="373" t="s">
        <v>79</v>
      </c>
      <c r="E240" s="374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6"/>
      <c r="B241" s="382"/>
      <c r="C241" s="146">
        <v>7</v>
      </c>
      <c r="D241" s="373" t="s">
        <v>80</v>
      </c>
      <c r="E241" s="374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6"/>
      <c r="B242" s="382"/>
      <c r="C242" s="146">
        <v>8</v>
      </c>
      <c r="D242" s="373" t="s">
        <v>81</v>
      </c>
      <c r="E242" s="374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6"/>
      <c r="B243" s="382"/>
      <c r="C243" s="146">
        <v>9</v>
      </c>
      <c r="D243" s="373" t="s">
        <v>82</v>
      </c>
      <c r="E243" s="374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6"/>
      <c r="B244" s="382"/>
      <c r="C244" s="146">
        <v>10</v>
      </c>
      <c r="D244" s="373" t="s">
        <v>111</v>
      </c>
      <c r="E244" s="374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7"/>
      <c r="B245" s="383"/>
      <c r="C245" s="146">
        <v>11</v>
      </c>
      <c r="D245" s="373" t="s">
        <v>83</v>
      </c>
      <c r="E245" s="374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5">
        <f>SUM(F234:F245)</f>
        <v>0</v>
      </c>
      <c r="G246" s="95">
        <f t="shared" ref="G246:L246" si="22">SUM(G234:G245)</f>
        <v>4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3</v>
      </c>
      <c r="L246" s="95">
        <f t="shared" si="22"/>
        <v>0</v>
      </c>
      <c r="M246" s="56">
        <f t="shared" si="21"/>
        <v>7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55" t="s">
        <v>16</v>
      </c>
      <c r="G250" s="256"/>
      <c r="H250" s="256"/>
      <c r="I250" s="256"/>
      <c r="J250" s="257"/>
      <c r="K250" s="258" t="s">
        <v>50</v>
      </c>
      <c r="L250" s="261" t="s">
        <v>13</v>
      </c>
      <c r="M250" s="262"/>
      <c r="N250" s="263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9"/>
      <c r="L251" s="52">
        <v>1</v>
      </c>
      <c r="M251" s="44">
        <v>2</v>
      </c>
      <c r="N251" s="61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8" t="s">
        <v>65</v>
      </c>
      <c r="G252" s="248" t="s">
        <v>66</v>
      </c>
      <c r="H252" s="278" t="s">
        <v>101</v>
      </c>
      <c r="I252" s="280" t="s">
        <v>102</v>
      </c>
      <c r="J252" s="348" t="s">
        <v>103</v>
      </c>
      <c r="K252" s="259"/>
      <c r="L252" s="395" t="s">
        <v>67</v>
      </c>
      <c r="M252" s="247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9"/>
      <c r="G253" s="249"/>
      <c r="H253" s="346"/>
      <c r="I253" s="347"/>
      <c r="J253" s="249"/>
      <c r="K253" s="260"/>
      <c r="L253" s="396"/>
      <c r="M253" s="226"/>
      <c r="N253" s="398"/>
      <c r="O253" s="372"/>
    </row>
    <row r="254" spans="1:17" ht="14.1" customHeight="1" x14ac:dyDescent="0.15">
      <c r="A254" s="399" t="s">
        <v>73</v>
      </c>
      <c r="B254" s="118" t="s">
        <v>85</v>
      </c>
      <c r="C254" s="349" t="s">
        <v>87</v>
      </c>
      <c r="D254" s="384"/>
      <c r="E254" s="350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2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2</v>
      </c>
    </row>
    <row r="255" spans="1:17" ht="14.1" customHeight="1" x14ac:dyDescent="0.15">
      <c r="A255" s="400"/>
      <c r="B255" s="402" t="s">
        <v>86</v>
      </c>
      <c r="C255" s="146">
        <v>1</v>
      </c>
      <c r="D255" s="373" t="s">
        <v>75</v>
      </c>
      <c r="E255" s="380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400"/>
      <c r="B256" s="382"/>
      <c r="C256" s="146">
        <v>2</v>
      </c>
      <c r="D256" s="373" t="s">
        <v>76</v>
      </c>
      <c r="E256" s="380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400"/>
      <c r="B257" s="382"/>
      <c r="C257" s="146">
        <v>3</v>
      </c>
      <c r="D257" s="373" t="s">
        <v>77</v>
      </c>
      <c r="E257" s="380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400"/>
      <c r="B258" s="382"/>
      <c r="C258" s="146">
        <v>4</v>
      </c>
      <c r="D258" s="373" t="s">
        <v>110</v>
      </c>
      <c r="E258" s="374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400"/>
      <c r="B259" s="382"/>
      <c r="C259" s="146">
        <v>5</v>
      </c>
      <c r="D259" s="373" t="s">
        <v>78</v>
      </c>
      <c r="E259" s="380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400"/>
      <c r="B260" s="382"/>
      <c r="C260" s="146">
        <v>6</v>
      </c>
      <c r="D260" s="373" t="s">
        <v>79</v>
      </c>
      <c r="E260" s="380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400"/>
      <c r="B261" s="382"/>
      <c r="C261" s="146">
        <v>7</v>
      </c>
      <c r="D261" s="373" t="s">
        <v>80</v>
      </c>
      <c r="E261" s="380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400"/>
      <c r="B262" s="382"/>
      <c r="C262" s="146">
        <v>8</v>
      </c>
      <c r="D262" s="373" t="s">
        <v>81</v>
      </c>
      <c r="E262" s="380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400"/>
      <c r="B263" s="382"/>
      <c r="C263" s="146">
        <v>9</v>
      </c>
      <c r="D263" s="373" t="s">
        <v>82</v>
      </c>
      <c r="E263" s="380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400"/>
      <c r="B264" s="382"/>
      <c r="C264" s="146">
        <v>10</v>
      </c>
      <c r="D264" s="373" t="s">
        <v>111</v>
      </c>
      <c r="E264" s="374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1"/>
      <c r="B265" s="383"/>
      <c r="C265" s="146">
        <v>11</v>
      </c>
      <c r="D265" s="373" t="s">
        <v>83</v>
      </c>
      <c r="E265" s="380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6">
        <f>SUM(F254:F265)</f>
        <v>1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2</v>
      </c>
      <c r="L266" s="95">
        <f>SUM(L254:L265)</f>
        <v>1</v>
      </c>
      <c r="M266" s="95">
        <f>SUM(M254:M265)</f>
        <v>1</v>
      </c>
      <c r="N266" s="95">
        <f>SUM(N254:N265)</f>
        <v>0</v>
      </c>
      <c r="O266" s="56">
        <f>SUM(L266:N266)</f>
        <v>2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34" t="s">
        <v>70</v>
      </c>
      <c r="G269" s="235"/>
      <c r="H269" s="235"/>
      <c r="I269" s="235"/>
      <c r="J269" s="236"/>
      <c r="K269" s="237" t="s">
        <v>50</v>
      </c>
      <c r="L269" s="240" t="s">
        <v>71</v>
      </c>
      <c r="M269" s="241"/>
      <c r="N269" s="241"/>
      <c r="O269" s="241"/>
      <c r="P269" s="241"/>
      <c r="Q269" s="241"/>
      <c r="R269" s="242"/>
      <c r="S269" s="267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3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36</v>
      </c>
      <c r="R270" s="406" t="s">
        <v>30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39"/>
      <c r="L271" s="404"/>
      <c r="M271" s="405"/>
      <c r="N271" s="405"/>
      <c r="O271" s="405"/>
      <c r="P271" s="406"/>
      <c r="Q271" s="405"/>
      <c r="R271" s="406"/>
      <c r="S271" s="268"/>
    </row>
    <row r="272" spans="1:19" ht="14.1" customHeight="1" x14ac:dyDescent="0.15">
      <c r="A272" s="375" t="s">
        <v>73</v>
      </c>
      <c r="B272" s="118" t="s">
        <v>85</v>
      </c>
      <c r="C272" s="349" t="s">
        <v>87</v>
      </c>
      <c r="D272" s="384"/>
      <c r="E272" s="350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3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4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2</v>
      </c>
    </row>
    <row r="273" spans="1:19" ht="14.1" customHeight="1" x14ac:dyDescent="0.15">
      <c r="A273" s="376"/>
      <c r="B273" s="381" t="s">
        <v>86</v>
      </c>
      <c r="C273" s="146">
        <v>1</v>
      </c>
      <c r="D273" s="373" t="s">
        <v>75</v>
      </c>
      <c r="E273" s="374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6"/>
      <c r="B274" s="382"/>
      <c r="C274" s="146">
        <v>2</v>
      </c>
      <c r="D274" s="373" t="s">
        <v>76</v>
      </c>
      <c r="E274" s="374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6"/>
      <c r="B275" s="382"/>
      <c r="C275" s="146">
        <v>3</v>
      </c>
      <c r="D275" s="373" t="s">
        <v>77</v>
      </c>
      <c r="E275" s="374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6"/>
      <c r="B276" s="382"/>
      <c r="C276" s="146">
        <v>4</v>
      </c>
      <c r="D276" s="408" t="s">
        <v>110</v>
      </c>
      <c r="E276" s="409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6"/>
      <c r="B277" s="382"/>
      <c r="C277" s="146">
        <v>5</v>
      </c>
      <c r="D277" s="373" t="s">
        <v>78</v>
      </c>
      <c r="E277" s="374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6"/>
      <c r="B278" s="382"/>
      <c r="C278" s="146">
        <v>6</v>
      </c>
      <c r="D278" s="373" t="s">
        <v>79</v>
      </c>
      <c r="E278" s="374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6"/>
      <c r="B279" s="382"/>
      <c r="C279" s="146">
        <v>7</v>
      </c>
      <c r="D279" s="373" t="s">
        <v>80</v>
      </c>
      <c r="E279" s="374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6"/>
      <c r="B280" s="382"/>
      <c r="C280" s="146">
        <v>8</v>
      </c>
      <c r="D280" s="373" t="s">
        <v>81</v>
      </c>
      <c r="E280" s="374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6"/>
      <c r="B281" s="382"/>
      <c r="C281" s="146">
        <v>9</v>
      </c>
      <c r="D281" s="373" t="s">
        <v>82</v>
      </c>
      <c r="E281" s="374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6"/>
      <c r="B282" s="382"/>
      <c r="C282" s="146">
        <v>10</v>
      </c>
      <c r="D282" s="373" t="s">
        <v>111</v>
      </c>
      <c r="E282" s="374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7"/>
      <c r="B283" s="383"/>
      <c r="C283" s="146">
        <v>11</v>
      </c>
      <c r="D283" s="373" t="s">
        <v>83</v>
      </c>
      <c r="E283" s="374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6">
        <f>SUM(F272:F283)</f>
        <v>0</v>
      </c>
      <c r="G284" s="56">
        <f t="shared" ref="G284:J284" si="28">SUM(G272:G283)</f>
        <v>1</v>
      </c>
      <c r="H284" s="56">
        <f t="shared" si="28"/>
        <v>0</v>
      </c>
      <c r="I284" s="56">
        <f t="shared" si="28"/>
        <v>3</v>
      </c>
      <c r="J284" s="56">
        <f t="shared" si="28"/>
        <v>0</v>
      </c>
      <c r="K284" s="96">
        <f t="shared" si="26"/>
        <v>4</v>
      </c>
      <c r="L284" s="95">
        <f>SUM(L272:L283)</f>
        <v>0</v>
      </c>
      <c r="M284" s="95">
        <f t="shared" ref="M284:R284" si="29">SUM(M272:M283)</f>
        <v>2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6">
        <v>1</v>
      </c>
      <c r="L3" s="418" t="s">
        <v>54</v>
      </c>
      <c r="M3" s="419"/>
      <c r="N3" s="419"/>
      <c r="O3" s="420"/>
      <c r="P3" s="151">
        <v>2</v>
      </c>
      <c r="Q3" s="418" t="s">
        <v>55</v>
      </c>
      <c r="R3" s="419"/>
      <c r="S3" s="419"/>
      <c r="T3" s="420"/>
      <c r="U3" s="151">
        <v>3</v>
      </c>
      <c r="V3" s="418" t="s">
        <v>56</v>
      </c>
      <c r="W3" s="419"/>
      <c r="X3" s="419"/>
      <c r="Y3" s="420"/>
      <c r="Z3" s="151">
        <v>4</v>
      </c>
      <c r="AA3" s="418" t="s">
        <v>57</v>
      </c>
      <c r="AB3" s="419"/>
      <c r="AC3" s="419"/>
      <c r="AD3" s="420"/>
      <c r="AE3" s="151">
        <v>5</v>
      </c>
      <c r="AF3" s="418" t="s">
        <v>58</v>
      </c>
      <c r="AG3" s="419"/>
      <c r="AH3" s="419"/>
      <c r="AI3" s="420"/>
      <c r="AJ3" s="151">
        <v>6</v>
      </c>
      <c r="AK3" s="418" t="s">
        <v>134</v>
      </c>
      <c r="AL3" s="419"/>
      <c r="AM3" s="419"/>
      <c r="AN3" s="420"/>
      <c r="AO3" s="151">
        <v>7</v>
      </c>
      <c r="AP3" s="418" t="s">
        <v>135</v>
      </c>
      <c r="AQ3" s="419"/>
      <c r="AR3" s="419"/>
      <c r="AS3" s="420"/>
      <c r="AT3" s="151">
        <v>8</v>
      </c>
      <c r="AU3" s="418" t="s">
        <v>61</v>
      </c>
      <c r="AV3" s="419"/>
      <c r="AW3" s="419"/>
      <c r="AX3" s="420"/>
      <c r="AY3" s="15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6"/>
      <c r="B5" s="383" t="s">
        <v>29</v>
      </c>
      <c r="C5" s="383"/>
      <c r="D5" s="383"/>
      <c r="E5" s="383"/>
      <c r="F5" s="383"/>
      <c r="G5" s="383"/>
      <c r="H5" s="383"/>
      <c r="I5" s="383"/>
      <c r="J5" s="383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1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6"/>
      <c r="B6" s="366"/>
      <c r="C6" s="366"/>
      <c r="D6" s="366"/>
      <c r="E6" s="366" t="s">
        <v>29</v>
      </c>
      <c r="F6" s="366"/>
      <c r="G6" s="366"/>
      <c r="H6" s="366"/>
      <c r="I6" s="366"/>
      <c r="J6" s="366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29</v>
      </c>
      <c r="I7" s="366"/>
      <c r="J7" s="366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6"/>
      <c r="B8" s="366" t="s">
        <v>29</v>
      </c>
      <c r="C8" s="366"/>
      <c r="D8" s="366"/>
      <c r="E8" s="366" t="s">
        <v>29</v>
      </c>
      <c r="F8" s="366"/>
      <c r="G8" s="366"/>
      <c r="H8" s="366"/>
      <c r="I8" s="366"/>
      <c r="J8" s="366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6"/>
      <c r="B9" s="366" t="s">
        <v>29</v>
      </c>
      <c r="C9" s="366"/>
      <c r="D9" s="366"/>
      <c r="E9" s="366"/>
      <c r="F9" s="366"/>
      <c r="G9" s="366"/>
      <c r="H9" s="366" t="s">
        <v>29</v>
      </c>
      <c r="I9" s="366"/>
      <c r="J9" s="366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6"/>
      <c r="B10" s="366"/>
      <c r="C10" s="366"/>
      <c r="D10" s="366"/>
      <c r="E10" s="366" t="s">
        <v>29</v>
      </c>
      <c r="F10" s="366"/>
      <c r="G10" s="366"/>
      <c r="H10" s="366" t="s">
        <v>29</v>
      </c>
      <c r="I10" s="366"/>
      <c r="J10" s="366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6"/>
      <c r="B11" s="366" t="s">
        <v>29</v>
      </c>
      <c r="C11" s="366"/>
      <c r="D11" s="366"/>
      <c r="E11" s="366" t="s">
        <v>29</v>
      </c>
      <c r="F11" s="366"/>
      <c r="G11" s="366"/>
      <c r="H11" s="366" t="s">
        <v>29</v>
      </c>
      <c r="I11" s="366"/>
      <c r="J11" s="366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6">
        <v>1</v>
      </c>
      <c r="L13" s="418" t="s">
        <v>54</v>
      </c>
      <c r="M13" s="419"/>
      <c r="N13" s="419"/>
      <c r="O13" s="420"/>
      <c r="P13" s="151">
        <v>2</v>
      </c>
      <c r="Q13" s="418" t="s">
        <v>55</v>
      </c>
      <c r="R13" s="419"/>
      <c r="S13" s="419"/>
      <c r="T13" s="420"/>
      <c r="U13" s="151">
        <v>3</v>
      </c>
      <c r="V13" s="418" t="s">
        <v>56</v>
      </c>
      <c r="W13" s="419"/>
      <c r="X13" s="419"/>
      <c r="Y13" s="420"/>
      <c r="Z13" s="151">
        <v>4</v>
      </c>
      <c r="AA13" s="418" t="s">
        <v>57</v>
      </c>
      <c r="AB13" s="419"/>
      <c r="AC13" s="419"/>
      <c r="AD13" s="420"/>
      <c r="AE13" s="151">
        <v>5</v>
      </c>
      <c r="AF13" s="418" t="s">
        <v>58</v>
      </c>
      <c r="AG13" s="419"/>
      <c r="AH13" s="419"/>
      <c r="AI13" s="420"/>
      <c r="AJ13" s="151">
        <v>6</v>
      </c>
      <c r="AK13" s="418" t="s">
        <v>134</v>
      </c>
      <c r="AL13" s="419"/>
      <c r="AM13" s="419"/>
      <c r="AN13" s="420"/>
      <c r="AO13" s="151">
        <v>7</v>
      </c>
      <c r="AP13" s="418" t="s">
        <v>135</v>
      </c>
      <c r="AQ13" s="419"/>
      <c r="AR13" s="419"/>
      <c r="AS13" s="420"/>
      <c r="AT13" s="151">
        <v>8</v>
      </c>
      <c r="AU13" s="418" t="s">
        <v>61</v>
      </c>
      <c r="AV13" s="419"/>
      <c r="AW13" s="419"/>
      <c r="AX13" s="420"/>
      <c r="AY13" s="15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3"/>
      <c r="B15" s="383" t="s">
        <v>29</v>
      </c>
      <c r="C15" s="383"/>
      <c r="D15" s="383"/>
      <c r="E15" s="383"/>
      <c r="F15" s="383"/>
      <c r="G15" s="383"/>
      <c r="H15" s="383"/>
      <c r="I15" s="383"/>
      <c r="J15" s="383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3"/>
      <c r="B16" s="366"/>
      <c r="C16" s="366"/>
      <c r="D16" s="366"/>
      <c r="E16" s="366" t="s">
        <v>29</v>
      </c>
      <c r="F16" s="366"/>
      <c r="G16" s="366"/>
      <c r="H16" s="366"/>
      <c r="I16" s="366"/>
      <c r="J16" s="366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29</v>
      </c>
      <c r="I17" s="366"/>
      <c r="J17" s="366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3"/>
      <c r="B18" s="366" t="s">
        <v>29</v>
      </c>
      <c r="C18" s="366"/>
      <c r="D18" s="366"/>
      <c r="E18" s="366" t="s">
        <v>29</v>
      </c>
      <c r="F18" s="366"/>
      <c r="G18" s="366"/>
      <c r="H18" s="366"/>
      <c r="I18" s="366"/>
      <c r="J18" s="366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3"/>
      <c r="B19" s="366" t="s">
        <v>29</v>
      </c>
      <c r="C19" s="366"/>
      <c r="D19" s="366"/>
      <c r="E19" s="366"/>
      <c r="F19" s="366"/>
      <c r="G19" s="366"/>
      <c r="H19" s="366" t="s">
        <v>29</v>
      </c>
      <c r="I19" s="366"/>
      <c r="J19" s="366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3"/>
      <c r="B20" s="366"/>
      <c r="C20" s="366"/>
      <c r="D20" s="366"/>
      <c r="E20" s="366" t="s">
        <v>29</v>
      </c>
      <c r="F20" s="366"/>
      <c r="G20" s="366"/>
      <c r="H20" s="366" t="s">
        <v>29</v>
      </c>
      <c r="I20" s="366"/>
      <c r="J20" s="366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3"/>
      <c r="B21" s="366" t="s">
        <v>29</v>
      </c>
      <c r="C21" s="366"/>
      <c r="D21" s="366"/>
      <c r="E21" s="366" t="s">
        <v>29</v>
      </c>
      <c r="F21" s="366"/>
      <c r="G21" s="366"/>
      <c r="H21" s="366" t="s">
        <v>29</v>
      </c>
      <c r="I21" s="366"/>
      <c r="J21" s="366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6">
        <v>1</v>
      </c>
      <c r="L23" s="418" t="s">
        <v>54</v>
      </c>
      <c r="M23" s="419"/>
      <c r="N23" s="419"/>
      <c r="O23" s="420"/>
      <c r="P23" s="151">
        <v>2</v>
      </c>
      <c r="Q23" s="418" t="s">
        <v>55</v>
      </c>
      <c r="R23" s="419"/>
      <c r="S23" s="419"/>
      <c r="T23" s="420"/>
      <c r="U23" s="151">
        <v>3</v>
      </c>
      <c r="V23" s="418" t="s">
        <v>56</v>
      </c>
      <c r="W23" s="419"/>
      <c r="X23" s="419"/>
      <c r="Y23" s="420"/>
      <c r="Z23" s="151">
        <v>4</v>
      </c>
      <c r="AA23" s="418" t="s">
        <v>57</v>
      </c>
      <c r="AB23" s="419"/>
      <c r="AC23" s="419"/>
      <c r="AD23" s="420"/>
      <c r="AE23" s="151">
        <v>5</v>
      </c>
      <c r="AF23" s="418" t="s">
        <v>58</v>
      </c>
      <c r="AG23" s="419"/>
      <c r="AH23" s="419"/>
      <c r="AI23" s="420"/>
      <c r="AJ23" s="151">
        <v>6</v>
      </c>
      <c r="AK23" s="418" t="s">
        <v>134</v>
      </c>
      <c r="AL23" s="419"/>
      <c r="AM23" s="419"/>
      <c r="AN23" s="420"/>
      <c r="AO23" s="151">
        <v>7</v>
      </c>
      <c r="AP23" s="418" t="s">
        <v>135</v>
      </c>
      <c r="AQ23" s="419"/>
      <c r="AR23" s="419"/>
      <c r="AS23" s="420"/>
      <c r="AT23" s="151">
        <v>8</v>
      </c>
      <c r="AU23" s="418" t="s">
        <v>61</v>
      </c>
      <c r="AV23" s="419"/>
      <c r="AW23" s="419"/>
      <c r="AX23" s="420"/>
      <c r="AY23" s="15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6"/>
      <c r="B25" s="383" t="s">
        <v>29</v>
      </c>
      <c r="C25" s="383"/>
      <c r="D25" s="383"/>
      <c r="E25" s="383"/>
      <c r="F25" s="383"/>
      <c r="G25" s="383"/>
      <c r="H25" s="383"/>
      <c r="I25" s="383"/>
      <c r="J25" s="383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6"/>
      <c r="B26" s="366"/>
      <c r="C26" s="366"/>
      <c r="D26" s="366"/>
      <c r="E26" s="366" t="s">
        <v>29</v>
      </c>
      <c r="F26" s="366"/>
      <c r="G26" s="366"/>
      <c r="H26" s="366"/>
      <c r="I26" s="366"/>
      <c r="J26" s="366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29</v>
      </c>
      <c r="I27" s="366"/>
      <c r="J27" s="366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6"/>
      <c r="B28" s="366" t="s">
        <v>29</v>
      </c>
      <c r="C28" s="366"/>
      <c r="D28" s="366"/>
      <c r="E28" s="366" t="s">
        <v>29</v>
      </c>
      <c r="F28" s="366"/>
      <c r="G28" s="366"/>
      <c r="H28" s="366"/>
      <c r="I28" s="366"/>
      <c r="J28" s="366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6"/>
      <c r="B29" s="366" t="s">
        <v>29</v>
      </c>
      <c r="C29" s="366"/>
      <c r="D29" s="366"/>
      <c r="E29" s="366"/>
      <c r="F29" s="366"/>
      <c r="G29" s="366"/>
      <c r="H29" s="366" t="s">
        <v>29</v>
      </c>
      <c r="I29" s="366"/>
      <c r="J29" s="366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6"/>
      <c r="B30" s="366"/>
      <c r="C30" s="366"/>
      <c r="D30" s="366"/>
      <c r="E30" s="366" t="s">
        <v>29</v>
      </c>
      <c r="F30" s="366"/>
      <c r="G30" s="366"/>
      <c r="H30" s="366" t="s">
        <v>29</v>
      </c>
      <c r="I30" s="366"/>
      <c r="J30" s="366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7"/>
      <c r="B31" s="366" t="s">
        <v>29</v>
      </c>
      <c r="C31" s="366"/>
      <c r="D31" s="366"/>
      <c r="E31" s="366" t="s">
        <v>29</v>
      </c>
      <c r="F31" s="366"/>
      <c r="G31" s="366"/>
      <c r="H31" s="366" t="s">
        <v>29</v>
      </c>
      <c r="I31" s="366"/>
      <c r="J31" s="366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6">
        <v>1</v>
      </c>
      <c r="L33" s="418" t="s">
        <v>54</v>
      </c>
      <c r="M33" s="419"/>
      <c r="N33" s="419"/>
      <c r="O33" s="420"/>
      <c r="P33" s="151">
        <v>2</v>
      </c>
      <c r="Q33" s="418" t="s">
        <v>55</v>
      </c>
      <c r="R33" s="419"/>
      <c r="S33" s="419"/>
      <c r="T33" s="420"/>
      <c r="U33" s="151">
        <v>3</v>
      </c>
      <c r="V33" s="418" t="s">
        <v>56</v>
      </c>
      <c r="W33" s="419"/>
      <c r="X33" s="419"/>
      <c r="Y33" s="420"/>
      <c r="Z33" s="151">
        <v>4</v>
      </c>
      <c r="AA33" s="418" t="s">
        <v>57</v>
      </c>
      <c r="AB33" s="419"/>
      <c r="AC33" s="419"/>
      <c r="AD33" s="420"/>
      <c r="AE33" s="151">
        <v>5</v>
      </c>
      <c r="AF33" s="418" t="s">
        <v>58</v>
      </c>
      <c r="AG33" s="419"/>
      <c r="AH33" s="419"/>
      <c r="AI33" s="420"/>
      <c r="AJ33" s="151">
        <v>6</v>
      </c>
      <c r="AK33" s="418" t="s">
        <v>134</v>
      </c>
      <c r="AL33" s="419"/>
      <c r="AM33" s="419"/>
      <c r="AN33" s="420"/>
      <c r="AO33" s="151">
        <v>7</v>
      </c>
      <c r="AP33" s="418" t="s">
        <v>135</v>
      </c>
      <c r="AQ33" s="419"/>
      <c r="AR33" s="419"/>
      <c r="AS33" s="420"/>
      <c r="AT33" s="151">
        <v>8</v>
      </c>
      <c r="AU33" s="418" t="s">
        <v>61</v>
      </c>
      <c r="AV33" s="419"/>
      <c r="AW33" s="419"/>
      <c r="AX33" s="420"/>
      <c r="AY33" s="15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6"/>
      <c r="B35" s="383" t="s">
        <v>29</v>
      </c>
      <c r="C35" s="383"/>
      <c r="D35" s="383"/>
      <c r="E35" s="383"/>
      <c r="F35" s="383"/>
      <c r="G35" s="383"/>
      <c r="H35" s="383"/>
      <c r="I35" s="383"/>
      <c r="J35" s="383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6"/>
      <c r="B36" s="366"/>
      <c r="C36" s="366"/>
      <c r="D36" s="366"/>
      <c r="E36" s="366" t="s">
        <v>29</v>
      </c>
      <c r="F36" s="366"/>
      <c r="G36" s="366"/>
      <c r="H36" s="366"/>
      <c r="I36" s="366"/>
      <c r="J36" s="366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29</v>
      </c>
      <c r="I37" s="366"/>
      <c r="J37" s="366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6"/>
      <c r="B38" s="366" t="s">
        <v>29</v>
      </c>
      <c r="C38" s="366"/>
      <c r="D38" s="366"/>
      <c r="E38" s="366" t="s">
        <v>29</v>
      </c>
      <c r="F38" s="366"/>
      <c r="G38" s="366"/>
      <c r="H38" s="366"/>
      <c r="I38" s="366"/>
      <c r="J38" s="366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6"/>
      <c r="B39" s="366" t="s">
        <v>29</v>
      </c>
      <c r="C39" s="366"/>
      <c r="D39" s="366"/>
      <c r="E39" s="366"/>
      <c r="F39" s="366"/>
      <c r="G39" s="366"/>
      <c r="H39" s="366" t="s">
        <v>29</v>
      </c>
      <c r="I39" s="366"/>
      <c r="J39" s="366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6"/>
      <c r="B40" s="366"/>
      <c r="C40" s="366"/>
      <c r="D40" s="366"/>
      <c r="E40" s="366" t="s">
        <v>29</v>
      </c>
      <c r="F40" s="366"/>
      <c r="G40" s="366"/>
      <c r="H40" s="366" t="s">
        <v>29</v>
      </c>
      <c r="I40" s="366"/>
      <c r="J40" s="366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7"/>
      <c r="B41" s="366" t="s">
        <v>29</v>
      </c>
      <c r="C41" s="366"/>
      <c r="D41" s="366"/>
      <c r="E41" s="366" t="s">
        <v>29</v>
      </c>
      <c r="F41" s="366"/>
      <c r="G41" s="366"/>
      <c r="H41" s="366" t="s">
        <v>29</v>
      </c>
      <c r="I41" s="366"/>
      <c r="J41" s="366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6">
        <v>1</v>
      </c>
      <c r="L43" s="418" t="s">
        <v>54</v>
      </c>
      <c r="M43" s="419"/>
      <c r="N43" s="419"/>
      <c r="O43" s="420"/>
      <c r="P43" s="151">
        <v>2</v>
      </c>
      <c r="Q43" s="418" t="s">
        <v>55</v>
      </c>
      <c r="R43" s="419"/>
      <c r="S43" s="419"/>
      <c r="T43" s="420"/>
      <c r="U43" s="151">
        <v>3</v>
      </c>
      <c r="V43" s="418" t="s">
        <v>56</v>
      </c>
      <c r="W43" s="419"/>
      <c r="X43" s="419"/>
      <c r="Y43" s="420"/>
      <c r="Z43" s="151">
        <v>4</v>
      </c>
      <c r="AA43" s="418" t="s">
        <v>57</v>
      </c>
      <c r="AB43" s="419"/>
      <c r="AC43" s="419"/>
      <c r="AD43" s="420"/>
      <c r="AE43" s="151">
        <v>5</v>
      </c>
      <c r="AF43" s="418" t="s">
        <v>58</v>
      </c>
      <c r="AG43" s="419"/>
      <c r="AH43" s="419"/>
      <c r="AI43" s="420"/>
      <c r="AJ43" s="151">
        <v>6</v>
      </c>
      <c r="AK43" s="418" t="s">
        <v>134</v>
      </c>
      <c r="AL43" s="419"/>
      <c r="AM43" s="419"/>
      <c r="AN43" s="420"/>
      <c r="AO43" s="151">
        <v>7</v>
      </c>
      <c r="AP43" s="418" t="s">
        <v>135</v>
      </c>
      <c r="AQ43" s="419"/>
      <c r="AR43" s="419"/>
      <c r="AS43" s="420"/>
      <c r="AT43" s="151">
        <v>8</v>
      </c>
      <c r="AU43" s="418" t="s">
        <v>61</v>
      </c>
      <c r="AV43" s="419"/>
      <c r="AW43" s="419"/>
      <c r="AX43" s="420"/>
      <c r="AY43" s="15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6"/>
      <c r="B45" s="383" t="s">
        <v>29</v>
      </c>
      <c r="C45" s="383"/>
      <c r="D45" s="383"/>
      <c r="E45" s="383"/>
      <c r="F45" s="383"/>
      <c r="G45" s="383"/>
      <c r="H45" s="383"/>
      <c r="I45" s="383"/>
      <c r="J45" s="383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6"/>
      <c r="B46" s="366"/>
      <c r="C46" s="366"/>
      <c r="D46" s="366"/>
      <c r="E46" s="366" t="s">
        <v>29</v>
      </c>
      <c r="F46" s="366"/>
      <c r="G46" s="366"/>
      <c r="H46" s="366"/>
      <c r="I46" s="366"/>
      <c r="J46" s="366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29</v>
      </c>
      <c r="I47" s="366"/>
      <c r="J47" s="366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6"/>
      <c r="B48" s="366" t="s">
        <v>29</v>
      </c>
      <c r="C48" s="366"/>
      <c r="D48" s="366"/>
      <c r="E48" s="366" t="s">
        <v>29</v>
      </c>
      <c r="F48" s="366"/>
      <c r="G48" s="366"/>
      <c r="H48" s="366"/>
      <c r="I48" s="366"/>
      <c r="J48" s="366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6"/>
      <c r="B49" s="366" t="s">
        <v>29</v>
      </c>
      <c r="C49" s="366"/>
      <c r="D49" s="366"/>
      <c r="E49" s="366"/>
      <c r="F49" s="366"/>
      <c r="G49" s="366"/>
      <c r="H49" s="366" t="s">
        <v>29</v>
      </c>
      <c r="I49" s="366"/>
      <c r="J49" s="366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6"/>
      <c r="B50" s="366"/>
      <c r="C50" s="366"/>
      <c r="D50" s="366"/>
      <c r="E50" s="366" t="s">
        <v>29</v>
      </c>
      <c r="F50" s="366"/>
      <c r="G50" s="366"/>
      <c r="H50" s="366" t="s">
        <v>29</v>
      </c>
      <c r="I50" s="366"/>
      <c r="J50" s="366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6"/>
      <c r="B51" s="366" t="s">
        <v>29</v>
      </c>
      <c r="C51" s="366"/>
      <c r="D51" s="366"/>
      <c r="E51" s="366" t="s">
        <v>29</v>
      </c>
      <c r="F51" s="366"/>
      <c r="G51" s="366"/>
      <c r="H51" s="366" t="s">
        <v>29</v>
      </c>
      <c r="I51" s="366"/>
      <c r="J51" s="366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6">
        <v>1</v>
      </c>
      <c r="L53" s="418" t="s">
        <v>54</v>
      </c>
      <c r="M53" s="419"/>
      <c r="N53" s="419"/>
      <c r="O53" s="420"/>
      <c r="P53" s="151">
        <v>2</v>
      </c>
      <c r="Q53" s="418" t="s">
        <v>55</v>
      </c>
      <c r="R53" s="419"/>
      <c r="S53" s="419"/>
      <c r="T53" s="420"/>
      <c r="U53" s="151">
        <v>3</v>
      </c>
      <c r="V53" s="418" t="s">
        <v>56</v>
      </c>
      <c r="W53" s="419"/>
      <c r="X53" s="419"/>
      <c r="Y53" s="420"/>
      <c r="Z53" s="151">
        <v>4</v>
      </c>
      <c r="AA53" s="418" t="s">
        <v>57</v>
      </c>
      <c r="AB53" s="419"/>
      <c r="AC53" s="419"/>
      <c r="AD53" s="420"/>
      <c r="AE53" s="151">
        <v>5</v>
      </c>
      <c r="AF53" s="418" t="s">
        <v>58</v>
      </c>
      <c r="AG53" s="419"/>
      <c r="AH53" s="419"/>
      <c r="AI53" s="420"/>
      <c r="AJ53" s="151">
        <v>6</v>
      </c>
      <c r="AK53" s="418" t="s">
        <v>134</v>
      </c>
      <c r="AL53" s="419"/>
      <c r="AM53" s="419"/>
      <c r="AN53" s="420"/>
      <c r="AO53" s="151">
        <v>7</v>
      </c>
      <c r="AP53" s="418" t="s">
        <v>135</v>
      </c>
      <c r="AQ53" s="419"/>
      <c r="AR53" s="419"/>
      <c r="AS53" s="420"/>
      <c r="AT53" s="151">
        <v>8</v>
      </c>
      <c r="AU53" s="418" t="s">
        <v>61</v>
      </c>
      <c r="AV53" s="419"/>
      <c r="AW53" s="419"/>
      <c r="AX53" s="420"/>
      <c r="AY53" s="15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3"/>
      <c r="B55" s="383" t="s">
        <v>29</v>
      </c>
      <c r="C55" s="383"/>
      <c r="D55" s="383"/>
      <c r="E55" s="383"/>
      <c r="F55" s="383"/>
      <c r="G55" s="383"/>
      <c r="H55" s="383"/>
      <c r="I55" s="383"/>
      <c r="J55" s="383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3"/>
      <c r="B56" s="366"/>
      <c r="C56" s="366"/>
      <c r="D56" s="366"/>
      <c r="E56" s="366" t="s">
        <v>29</v>
      </c>
      <c r="F56" s="366"/>
      <c r="G56" s="366"/>
      <c r="H56" s="366"/>
      <c r="I56" s="366"/>
      <c r="J56" s="366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29</v>
      </c>
      <c r="I57" s="366"/>
      <c r="J57" s="366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3"/>
      <c r="B58" s="366" t="s">
        <v>29</v>
      </c>
      <c r="C58" s="366"/>
      <c r="D58" s="366"/>
      <c r="E58" s="366" t="s">
        <v>29</v>
      </c>
      <c r="F58" s="366"/>
      <c r="G58" s="366"/>
      <c r="H58" s="366"/>
      <c r="I58" s="366"/>
      <c r="J58" s="366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3"/>
      <c r="B59" s="366" t="s">
        <v>29</v>
      </c>
      <c r="C59" s="366"/>
      <c r="D59" s="366"/>
      <c r="E59" s="366"/>
      <c r="F59" s="366"/>
      <c r="G59" s="366"/>
      <c r="H59" s="366" t="s">
        <v>29</v>
      </c>
      <c r="I59" s="366"/>
      <c r="J59" s="366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3"/>
      <c r="B60" s="366"/>
      <c r="C60" s="366"/>
      <c r="D60" s="366"/>
      <c r="E60" s="366" t="s">
        <v>29</v>
      </c>
      <c r="F60" s="366"/>
      <c r="G60" s="366"/>
      <c r="H60" s="366" t="s">
        <v>29</v>
      </c>
      <c r="I60" s="366"/>
      <c r="J60" s="366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3"/>
      <c r="B61" s="366" t="s">
        <v>29</v>
      </c>
      <c r="C61" s="366"/>
      <c r="D61" s="366"/>
      <c r="E61" s="366" t="s">
        <v>29</v>
      </c>
      <c r="F61" s="366"/>
      <c r="G61" s="366"/>
      <c r="H61" s="366" t="s">
        <v>29</v>
      </c>
      <c r="I61" s="366"/>
      <c r="J61" s="366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6">
        <v>1</v>
      </c>
      <c r="L63" s="418" t="s">
        <v>54</v>
      </c>
      <c r="M63" s="419"/>
      <c r="N63" s="419"/>
      <c r="O63" s="420"/>
      <c r="P63" s="151">
        <v>2</v>
      </c>
      <c r="Q63" s="418" t="s">
        <v>55</v>
      </c>
      <c r="R63" s="419"/>
      <c r="S63" s="419"/>
      <c r="T63" s="420"/>
      <c r="U63" s="151">
        <v>3</v>
      </c>
      <c r="V63" s="418" t="s">
        <v>56</v>
      </c>
      <c r="W63" s="419"/>
      <c r="X63" s="419"/>
      <c r="Y63" s="420"/>
      <c r="Z63" s="151">
        <v>4</v>
      </c>
      <c r="AA63" s="418" t="s">
        <v>57</v>
      </c>
      <c r="AB63" s="419"/>
      <c r="AC63" s="419"/>
      <c r="AD63" s="420"/>
      <c r="AE63" s="151">
        <v>5</v>
      </c>
      <c r="AF63" s="418" t="s">
        <v>58</v>
      </c>
      <c r="AG63" s="419"/>
      <c r="AH63" s="419"/>
      <c r="AI63" s="420"/>
      <c r="AJ63" s="151">
        <v>6</v>
      </c>
      <c r="AK63" s="418" t="s">
        <v>134</v>
      </c>
      <c r="AL63" s="419"/>
      <c r="AM63" s="419"/>
      <c r="AN63" s="420"/>
      <c r="AO63" s="151">
        <v>7</v>
      </c>
      <c r="AP63" s="418" t="s">
        <v>135</v>
      </c>
      <c r="AQ63" s="419"/>
      <c r="AR63" s="419"/>
      <c r="AS63" s="420"/>
      <c r="AT63" s="151">
        <v>8</v>
      </c>
      <c r="AU63" s="418" t="s">
        <v>61</v>
      </c>
      <c r="AV63" s="419"/>
      <c r="AW63" s="419"/>
      <c r="AX63" s="420"/>
      <c r="AY63" s="15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6"/>
      <c r="B65" s="383" t="s">
        <v>29</v>
      </c>
      <c r="C65" s="383"/>
      <c r="D65" s="383"/>
      <c r="E65" s="383"/>
      <c r="F65" s="383"/>
      <c r="G65" s="383"/>
      <c r="H65" s="383"/>
      <c r="I65" s="383"/>
      <c r="J65" s="383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6"/>
      <c r="B66" s="366"/>
      <c r="C66" s="366"/>
      <c r="D66" s="366"/>
      <c r="E66" s="366" t="s">
        <v>29</v>
      </c>
      <c r="F66" s="366"/>
      <c r="G66" s="366"/>
      <c r="H66" s="366"/>
      <c r="I66" s="366"/>
      <c r="J66" s="366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29</v>
      </c>
      <c r="I67" s="366"/>
      <c r="J67" s="366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6"/>
      <c r="B68" s="366" t="s">
        <v>29</v>
      </c>
      <c r="C68" s="366"/>
      <c r="D68" s="366"/>
      <c r="E68" s="366" t="s">
        <v>29</v>
      </c>
      <c r="F68" s="366"/>
      <c r="G68" s="366"/>
      <c r="H68" s="366"/>
      <c r="I68" s="366"/>
      <c r="J68" s="366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6"/>
      <c r="B69" s="366" t="s">
        <v>29</v>
      </c>
      <c r="C69" s="366"/>
      <c r="D69" s="366"/>
      <c r="E69" s="366"/>
      <c r="F69" s="366"/>
      <c r="G69" s="366"/>
      <c r="H69" s="366" t="s">
        <v>29</v>
      </c>
      <c r="I69" s="366"/>
      <c r="J69" s="366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6"/>
      <c r="B70" s="366"/>
      <c r="C70" s="366"/>
      <c r="D70" s="366"/>
      <c r="E70" s="366" t="s">
        <v>29</v>
      </c>
      <c r="F70" s="366"/>
      <c r="G70" s="366"/>
      <c r="H70" s="366" t="s">
        <v>29</v>
      </c>
      <c r="I70" s="366"/>
      <c r="J70" s="366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7"/>
      <c r="B71" s="366" t="s">
        <v>29</v>
      </c>
      <c r="C71" s="366"/>
      <c r="D71" s="366"/>
      <c r="E71" s="366" t="s">
        <v>29</v>
      </c>
      <c r="F71" s="366"/>
      <c r="G71" s="366"/>
      <c r="H71" s="366" t="s">
        <v>29</v>
      </c>
      <c r="I71" s="366"/>
      <c r="J71" s="366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6">
        <v>1</v>
      </c>
      <c r="L73" s="418" t="s">
        <v>54</v>
      </c>
      <c r="M73" s="419"/>
      <c r="N73" s="419"/>
      <c r="O73" s="420"/>
      <c r="P73" s="151">
        <v>2</v>
      </c>
      <c r="Q73" s="418" t="s">
        <v>55</v>
      </c>
      <c r="R73" s="419"/>
      <c r="S73" s="419"/>
      <c r="T73" s="420"/>
      <c r="U73" s="151">
        <v>3</v>
      </c>
      <c r="V73" s="418" t="s">
        <v>56</v>
      </c>
      <c r="W73" s="419"/>
      <c r="X73" s="419"/>
      <c r="Y73" s="420"/>
      <c r="Z73" s="151">
        <v>4</v>
      </c>
      <c r="AA73" s="418" t="s">
        <v>57</v>
      </c>
      <c r="AB73" s="419"/>
      <c r="AC73" s="419"/>
      <c r="AD73" s="420"/>
      <c r="AE73" s="151">
        <v>5</v>
      </c>
      <c r="AF73" s="418" t="s">
        <v>58</v>
      </c>
      <c r="AG73" s="419"/>
      <c r="AH73" s="419"/>
      <c r="AI73" s="420"/>
      <c r="AJ73" s="151">
        <v>6</v>
      </c>
      <c r="AK73" s="418" t="s">
        <v>134</v>
      </c>
      <c r="AL73" s="419"/>
      <c r="AM73" s="419"/>
      <c r="AN73" s="420"/>
      <c r="AO73" s="151">
        <v>7</v>
      </c>
      <c r="AP73" s="418" t="s">
        <v>135</v>
      </c>
      <c r="AQ73" s="419"/>
      <c r="AR73" s="419"/>
      <c r="AS73" s="420"/>
      <c r="AT73" s="151">
        <v>8</v>
      </c>
      <c r="AU73" s="418" t="s">
        <v>61</v>
      </c>
      <c r="AV73" s="419"/>
      <c r="AW73" s="419"/>
      <c r="AX73" s="420"/>
      <c r="AY73" s="15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6"/>
      <c r="B75" s="383" t="s">
        <v>29</v>
      </c>
      <c r="C75" s="383"/>
      <c r="D75" s="383"/>
      <c r="E75" s="383"/>
      <c r="F75" s="383"/>
      <c r="G75" s="383"/>
      <c r="H75" s="383"/>
      <c r="I75" s="383"/>
      <c r="J75" s="383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6"/>
      <c r="B76" s="366"/>
      <c r="C76" s="366"/>
      <c r="D76" s="366"/>
      <c r="E76" s="366" t="s">
        <v>29</v>
      </c>
      <c r="F76" s="366"/>
      <c r="G76" s="366"/>
      <c r="H76" s="366"/>
      <c r="I76" s="366"/>
      <c r="J76" s="366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29</v>
      </c>
      <c r="I77" s="366"/>
      <c r="J77" s="366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6"/>
      <c r="B78" s="366" t="s">
        <v>29</v>
      </c>
      <c r="C78" s="366"/>
      <c r="D78" s="366"/>
      <c r="E78" s="366" t="s">
        <v>29</v>
      </c>
      <c r="F78" s="366"/>
      <c r="G78" s="366"/>
      <c r="H78" s="366"/>
      <c r="I78" s="366"/>
      <c r="J78" s="366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6"/>
      <c r="B79" s="366" t="s">
        <v>29</v>
      </c>
      <c r="C79" s="366"/>
      <c r="D79" s="366"/>
      <c r="E79" s="366"/>
      <c r="F79" s="366"/>
      <c r="G79" s="366"/>
      <c r="H79" s="366" t="s">
        <v>29</v>
      </c>
      <c r="I79" s="366"/>
      <c r="J79" s="366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6"/>
      <c r="B80" s="366"/>
      <c r="C80" s="366"/>
      <c r="D80" s="366"/>
      <c r="E80" s="366" t="s">
        <v>29</v>
      </c>
      <c r="F80" s="366"/>
      <c r="G80" s="366"/>
      <c r="H80" s="366" t="s">
        <v>29</v>
      </c>
      <c r="I80" s="366"/>
      <c r="J80" s="366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7"/>
      <c r="B81" s="366" t="s">
        <v>29</v>
      </c>
      <c r="C81" s="366"/>
      <c r="D81" s="366"/>
      <c r="E81" s="366" t="s">
        <v>29</v>
      </c>
      <c r="F81" s="366"/>
      <c r="G81" s="366"/>
      <c r="H81" s="366" t="s">
        <v>29</v>
      </c>
      <c r="I81" s="366"/>
      <c r="J81" s="366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6">
        <v>1</v>
      </c>
      <c r="L84" s="418" t="s">
        <v>54</v>
      </c>
      <c r="M84" s="419"/>
      <c r="N84" s="419"/>
      <c r="O84" s="420"/>
      <c r="P84" s="151">
        <v>2</v>
      </c>
      <c r="Q84" s="418" t="s">
        <v>55</v>
      </c>
      <c r="R84" s="419"/>
      <c r="S84" s="419"/>
      <c r="T84" s="420"/>
      <c r="U84" s="151">
        <v>3</v>
      </c>
      <c r="V84" s="418" t="s">
        <v>56</v>
      </c>
      <c r="W84" s="419"/>
      <c r="X84" s="419"/>
      <c r="Y84" s="420"/>
      <c r="Z84" s="151">
        <v>4</v>
      </c>
      <c r="AA84" s="418" t="s">
        <v>57</v>
      </c>
      <c r="AB84" s="419"/>
      <c r="AC84" s="419"/>
      <c r="AD84" s="420"/>
      <c r="AE84" s="151">
        <v>5</v>
      </c>
      <c r="AF84" s="418" t="s">
        <v>58</v>
      </c>
      <c r="AG84" s="419"/>
      <c r="AH84" s="419"/>
      <c r="AI84" s="420"/>
      <c r="AJ84" s="151">
        <v>6</v>
      </c>
      <c r="AK84" s="418" t="s">
        <v>134</v>
      </c>
      <c r="AL84" s="419"/>
      <c r="AM84" s="419"/>
      <c r="AN84" s="420"/>
      <c r="AO84" s="151">
        <v>7</v>
      </c>
      <c r="AP84" s="418" t="s">
        <v>135</v>
      </c>
      <c r="AQ84" s="419"/>
      <c r="AR84" s="419"/>
      <c r="AS84" s="420"/>
      <c r="AT84" s="151">
        <v>8</v>
      </c>
      <c r="AU84" s="418" t="s">
        <v>61</v>
      </c>
      <c r="AV84" s="419"/>
      <c r="AW84" s="419"/>
      <c r="AX84" s="420"/>
      <c r="AY84" s="15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6"/>
      <c r="B86" s="383" t="s">
        <v>29</v>
      </c>
      <c r="C86" s="383"/>
      <c r="D86" s="383"/>
      <c r="E86" s="383"/>
      <c r="F86" s="383"/>
      <c r="G86" s="383"/>
      <c r="H86" s="383"/>
      <c r="I86" s="383"/>
      <c r="J86" s="383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6"/>
      <c r="B87" s="366"/>
      <c r="C87" s="366"/>
      <c r="D87" s="366"/>
      <c r="E87" s="366" t="s">
        <v>29</v>
      </c>
      <c r="F87" s="366"/>
      <c r="G87" s="366"/>
      <c r="H87" s="366"/>
      <c r="I87" s="366"/>
      <c r="J87" s="366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29</v>
      </c>
      <c r="I88" s="366"/>
      <c r="J88" s="366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6"/>
      <c r="B89" s="366" t="s">
        <v>29</v>
      </c>
      <c r="C89" s="366"/>
      <c r="D89" s="366"/>
      <c r="E89" s="366" t="s">
        <v>29</v>
      </c>
      <c r="F89" s="366"/>
      <c r="G89" s="366"/>
      <c r="H89" s="366"/>
      <c r="I89" s="366"/>
      <c r="J89" s="366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6"/>
      <c r="B90" s="366" t="s">
        <v>29</v>
      </c>
      <c r="C90" s="366"/>
      <c r="D90" s="366"/>
      <c r="E90" s="366"/>
      <c r="F90" s="366"/>
      <c r="G90" s="366"/>
      <c r="H90" s="366" t="s">
        <v>29</v>
      </c>
      <c r="I90" s="366"/>
      <c r="J90" s="366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6"/>
      <c r="B91" s="366"/>
      <c r="C91" s="366"/>
      <c r="D91" s="366"/>
      <c r="E91" s="366" t="s">
        <v>29</v>
      </c>
      <c r="F91" s="366"/>
      <c r="G91" s="366"/>
      <c r="H91" s="366" t="s">
        <v>29</v>
      </c>
      <c r="I91" s="366"/>
      <c r="J91" s="366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6"/>
      <c r="B92" s="366" t="s">
        <v>29</v>
      </c>
      <c r="C92" s="366"/>
      <c r="D92" s="366"/>
      <c r="E92" s="366" t="s">
        <v>29</v>
      </c>
      <c r="F92" s="366"/>
      <c r="G92" s="366"/>
      <c r="H92" s="366" t="s">
        <v>29</v>
      </c>
      <c r="I92" s="366"/>
      <c r="J92" s="366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6">
        <v>1</v>
      </c>
      <c r="L94" s="418" t="s">
        <v>54</v>
      </c>
      <c r="M94" s="419"/>
      <c r="N94" s="419"/>
      <c r="O94" s="420"/>
      <c r="P94" s="151">
        <v>2</v>
      </c>
      <c r="Q94" s="418" t="s">
        <v>55</v>
      </c>
      <c r="R94" s="419"/>
      <c r="S94" s="419"/>
      <c r="T94" s="420"/>
      <c r="U94" s="151">
        <v>3</v>
      </c>
      <c r="V94" s="418" t="s">
        <v>56</v>
      </c>
      <c r="W94" s="419"/>
      <c r="X94" s="419"/>
      <c r="Y94" s="420"/>
      <c r="Z94" s="151">
        <v>4</v>
      </c>
      <c r="AA94" s="418" t="s">
        <v>57</v>
      </c>
      <c r="AB94" s="419"/>
      <c r="AC94" s="419"/>
      <c r="AD94" s="420"/>
      <c r="AE94" s="151">
        <v>5</v>
      </c>
      <c r="AF94" s="418" t="s">
        <v>58</v>
      </c>
      <c r="AG94" s="419"/>
      <c r="AH94" s="419"/>
      <c r="AI94" s="420"/>
      <c r="AJ94" s="151">
        <v>6</v>
      </c>
      <c r="AK94" s="418" t="s">
        <v>134</v>
      </c>
      <c r="AL94" s="419"/>
      <c r="AM94" s="419"/>
      <c r="AN94" s="420"/>
      <c r="AO94" s="151">
        <v>7</v>
      </c>
      <c r="AP94" s="418" t="s">
        <v>135</v>
      </c>
      <c r="AQ94" s="419"/>
      <c r="AR94" s="419"/>
      <c r="AS94" s="420"/>
      <c r="AT94" s="151">
        <v>8</v>
      </c>
      <c r="AU94" s="418" t="s">
        <v>61</v>
      </c>
      <c r="AV94" s="419"/>
      <c r="AW94" s="419"/>
      <c r="AX94" s="420"/>
      <c r="AY94" s="15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3"/>
      <c r="B96" s="383" t="s">
        <v>29</v>
      </c>
      <c r="C96" s="383"/>
      <c r="D96" s="383"/>
      <c r="E96" s="383"/>
      <c r="F96" s="383"/>
      <c r="G96" s="383"/>
      <c r="H96" s="383"/>
      <c r="I96" s="383"/>
      <c r="J96" s="383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3"/>
      <c r="B97" s="366"/>
      <c r="C97" s="366"/>
      <c r="D97" s="366"/>
      <c r="E97" s="366" t="s">
        <v>29</v>
      </c>
      <c r="F97" s="366"/>
      <c r="G97" s="366"/>
      <c r="H97" s="366"/>
      <c r="I97" s="366"/>
      <c r="J97" s="366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29</v>
      </c>
      <c r="I98" s="366"/>
      <c r="J98" s="366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3"/>
      <c r="B99" s="366" t="s">
        <v>29</v>
      </c>
      <c r="C99" s="366"/>
      <c r="D99" s="366"/>
      <c r="E99" s="366" t="s">
        <v>29</v>
      </c>
      <c r="F99" s="366"/>
      <c r="G99" s="366"/>
      <c r="H99" s="366"/>
      <c r="I99" s="366"/>
      <c r="J99" s="366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3"/>
      <c r="B100" s="366" t="s">
        <v>29</v>
      </c>
      <c r="C100" s="366"/>
      <c r="D100" s="366"/>
      <c r="E100" s="366"/>
      <c r="F100" s="366"/>
      <c r="G100" s="366"/>
      <c r="H100" s="366" t="s">
        <v>29</v>
      </c>
      <c r="I100" s="366"/>
      <c r="J100" s="366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29</v>
      </c>
      <c r="F101" s="366"/>
      <c r="G101" s="366"/>
      <c r="H101" s="366" t="s">
        <v>29</v>
      </c>
      <c r="I101" s="366"/>
      <c r="J101" s="366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3"/>
      <c r="B102" s="366" t="s">
        <v>29</v>
      </c>
      <c r="C102" s="366"/>
      <c r="D102" s="366"/>
      <c r="E102" s="366" t="s">
        <v>29</v>
      </c>
      <c r="F102" s="366"/>
      <c r="G102" s="366"/>
      <c r="H102" s="366" t="s">
        <v>29</v>
      </c>
      <c r="I102" s="366"/>
      <c r="J102" s="366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8" t="s">
        <v>54</v>
      </c>
      <c r="M104" s="419"/>
      <c r="N104" s="419"/>
      <c r="O104" s="420"/>
      <c r="P104" s="151">
        <v>2</v>
      </c>
      <c r="Q104" s="418" t="s">
        <v>55</v>
      </c>
      <c r="R104" s="419"/>
      <c r="S104" s="419"/>
      <c r="T104" s="420"/>
      <c r="U104" s="151">
        <v>3</v>
      </c>
      <c r="V104" s="418" t="s">
        <v>56</v>
      </c>
      <c r="W104" s="419"/>
      <c r="X104" s="419"/>
      <c r="Y104" s="420"/>
      <c r="Z104" s="151">
        <v>4</v>
      </c>
      <c r="AA104" s="418" t="s">
        <v>57</v>
      </c>
      <c r="AB104" s="419"/>
      <c r="AC104" s="419"/>
      <c r="AD104" s="420"/>
      <c r="AE104" s="151">
        <v>5</v>
      </c>
      <c r="AF104" s="418" t="s">
        <v>58</v>
      </c>
      <c r="AG104" s="419"/>
      <c r="AH104" s="419"/>
      <c r="AI104" s="420"/>
      <c r="AJ104" s="151">
        <v>6</v>
      </c>
      <c r="AK104" s="418" t="s">
        <v>134</v>
      </c>
      <c r="AL104" s="419"/>
      <c r="AM104" s="419"/>
      <c r="AN104" s="420"/>
      <c r="AO104" s="151">
        <v>7</v>
      </c>
      <c r="AP104" s="418" t="s">
        <v>135</v>
      </c>
      <c r="AQ104" s="419"/>
      <c r="AR104" s="419"/>
      <c r="AS104" s="420"/>
      <c r="AT104" s="151">
        <v>8</v>
      </c>
      <c r="AU104" s="418" t="s">
        <v>61</v>
      </c>
      <c r="AV104" s="419"/>
      <c r="AW104" s="419"/>
      <c r="AX104" s="420"/>
      <c r="AY104" s="15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7"/>
      <c r="B106" s="429" t="s">
        <v>29</v>
      </c>
      <c r="C106" s="429"/>
      <c r="D106" s="429"/>
      <c r="E106" s="429"/>
      <c r="F106" s="429"/>
      <c r="G106" s="429"/>
      <c r="H106" s="429"/>
      <c r="I106" s="429"/>
      <c r="J106" s="429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7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7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8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8" t="s">
        <v>54</v>
      </c>
      <c r="M114" s="419"/>
      <c r="N114" s="419"/>
      <c r="O114" s="420"/>
      <c r="P114" s="151">
        <v>2</v>
      </c>
      <c r="Q114" s="418" t="s">
        <v>55</v>
      </c>
      <c r="R114" s="419"/>
      <c r="S114" s="419"/>
      <c r="T114" s="420"/>
      <c r="U114" s="151">
        <v>3</v>
      </c>
      <c r="V114" s="418" t="s">
        <v>56</v>
      </c>
      <c r="W114" s="419"/>
      <c r="X114" s="419"/>
      <c r="Y114" s="420"/>
      <c r="Z114" s="151">
        <v>4</v>
      </c>
      <c r="AA114" s="418" t="s">
        <v>57</v>
      </c>
      <c r="AB114" s="419"/>
      <c r="AC114" s="419"/>
      <c r="AD114" s="420"/>
      <c r="AE114" s="151">
        <v>5</v>
      </c>
      <c r="AF114" s="418" t="s">
        <v>58</v>
      </c>
      <c r="AG114" s="419"/>
      <c r="AH114" s="419"/>
      <c r="AI114" s="420"/>
      <c r="AJ114" s="151">
        <v>6</v>
      </c>
      <c r="AK114" s="418" t="s">
        <v>134</v>
      </c>
      <c r="AL114" s="419"/>
      <c r="AM114" s="419"/>
      <c r="AN114" s="420"/>
      <c r="AO114" s="151">
        <v>7</v>
      </c>
      <c r="AP114" s="418" t="s">
        <v>135</v>
      </c>
      <c r="AQ114" s="419"/>
      <c r="AR114" s="419"/>
      <c r="AS114" s="420"/>
      <c r="AT114" s="151">
        <v>8</v>
      </c>
      <c r="AU114" s="418" t="s">
        <v>61</v>
      </c>
      <c r="AV114" s="419"/>
      <c r="AW114" s="419"/>
      <c r="AX114" s="420"/>
      <c r="AY114" s="15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7"/>
      <c r="B116" s="429" t="s">
        <v>29</v>
      </c>
      <c r="C116" s="429"/>
      <c r="D116" s="429"/>
      <c r="E116" s="429"/>
      <c r="F116" s="429"/>
      <c r="G116" s="429"/>
      <c r="H116" s="429"/>
      <c r="I116" s="429"/>
      <c r="J116" s="429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7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7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8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9" t="str">
        <f>ローデータ!B2</f>
        <v>北区</v>
      </c>
      <c r="C2" s="291"/>
      <c r="D2" s="291"/>
      <c r="E2" s="290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67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4"/>
      <c r="H3" s="304"/>
      <c r="K3" s="304"/>
      <c r="L3" s="304"/>
    </row>
    <row r="4" spans="1:19" ht="14.1" customHeight="1" x14ac:dyDescent="0.15">
      <c r="A4" s="268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13</v>
      </c>
      <c r="H4" s="147" t="s">
        <v>53</v>
      </c>
      <c r="K4" s="300">
        <f>COUNTIFS(ローデータ!B12:B1011,1,ローデータ!G12:G1011,$G$4)</f>
        <v>49</v>
      </c>
      <c r="L4" s="30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1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7" t="s">
        <v>50</v>
      </c>
    </row>
    <row r="9" spans="1:19" ht="14.1" customHeight="1" x14ac:dyDescent="0.15">
      <c r="A9" s="233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8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9</v>
      </c>
      <c r="D10" s="56">
        <f>COUNTIFS(ローデータ!$B$12:$B$1011,1,ローデータ!$G$12:$G$1011,$G$4,ローデータ!$H$12:$H$1011,D8)</f>
        <v>15</v>
      </c>
      <c r="E10" s="56">
        <f>COUNTIFS(ローデータ!$B$12:$B$1011,1,ローデータ!$G$12:$G$1011,$G$4,ローデータ!$H$12:$H$1011,E8)</f>
        <v>7</v>
      </c>
      <c r="F10" s="56">
        <f>COUNTIFS(ローデータ!$B$12:$B$1011,1,ローデータ!$G$12:$G$1011,$G$4,ローデータ!$H$12:$H$1011,F8)</f>
        <v>7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5</v>
      </c>
      <c r="J10" s="56">
        <f>COUNTIFS(ローデータ!$B$12:$B$1011,1,ローデータ!$G$12:$G$1011,$G$4,ローデータ!$H$12:$H$1011,J8)</f>
        <v>1</v>
      </c>
      <c r="K10" s="56">
        <f>SUM(B10:J10)</f>
        <v>49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1"/>
      <c r="B14" s="144">
        <v>1</v>
      </c>
      <c r="C14" s="144">
        <v>2</v>
      </c>
      <c r="D14" s="267" t="s">
        <v>50</v>
      </c>
      <c r="F14" s="231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0" t="s">
        <v>50</v>
      </c>
    </row>
    <row r="15" spans="1:19" ht="14.1" customHeight="1" x14ac:dyDescent="0.15">
      <c r="A15" s="233"/>
      <c r="B15" s="147" t="s">
        <v>63</v>
      </c>
      <c r="C15" s="147" t="s">
        <v>64</v>
      </c>
      <c r="D15" s="268"/>
      <c r="F15" s="232"/>
      <c r="G15" s="278" t="s">
        <v>95</v>
      </c>
      <c r="H15" s="248" t="s">
        <v>76</v>
      </c>
      <c r="I15" s="248" t="s">
        <v>77</v>
      </c>
      <c r="J15" s="278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73" t="s">
        <v>111</v>
      </c>
      <c r="Q15" s="248" t="s">
        <v>83</v>
      </c>
      <c r="R15" s="292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49</v>
      </c>
      <c r="D16" s="56">
        <f>SUM(B16:C16)</f>
        <v>49</v>
      </c>
      <c r="F16" s="232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92"/>
    </row>
    <row r="17" spans="1:19" ht="14.1" customHeight="1" x14ac:dyDescent="0.15">
      <c r="A17" s="152"/>
      <c r="B17" s="9"/>
      <c r="C17" s="9"/>
      <c r="D17" s="9"/>
      <c r="F17" s="233"/>
      <c r="G17" s="282"/>
      <c r="H17" s="249"/>
      <c r="I17" s="249"/>
      <c r="J17" s="282"/>
      <c r="K17" s="249"/>
      <c r="L17" s="249"/>
      <c r="M17" s="249"/>
      <c r="N17" s="249"/>
      <c r="O17" s="249"/>
      <c r="P17" s="274"/>
      <c r="Q17" s="249"/>
      <c r="R17" s="251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1"/>
      <c r="B21" s="293">
        <v>1</v>
      </c>
      <c r="C21" s="242"/>
      <c r="D21" s="293">
        <v>2</v>
      </c>
      <c r="E21" s="242"/>
      <c r="F21" s="293">
        <v>3</v>
      </c>
      <c r="G21" s="241"/>
      <c r="H21" s="242"/>
      <c r="I21" s="26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301" t="s">
        <v>72</v>
      </c>
      <c r="C22" s="302"/>
      <c r="D22" s="301" t="s">
        <v>74</v>
      </c>
      <c r="E22" s="302"/>
      <c r="F22" s="301" t="s">
        <v>84</v>
      </c>
      <c r="G22" s="303"/>
      <c r="H22" s="302"/>
      <c r="I22" s="26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9">
        <f>COUNTIFS(ローデータ!$B$12:$B$1011,1,ローデータ!$G$12:$G$1011,$G$4,ローデータ!$K$12:$K$1011,B21)</f>
        <v>32</v>
      </c>
      <c r="C23" s="290"/>
      <c r="D23" s="289">
        <f>COUNTIFS(ローデータ!$B$12:$B$1011,1,ローデータ!$G$12:$G$1011,$G$4,ローデータ!$K$12:$K$1011,D21)</f>
        <v>10</v>
      </c>
      <c r="E23" s="290"/>
      <c r="F23" s="289">
        <f>COUNTIFS(ローデータ!$B$12:$B$1011,1,ローデータ!$G$12:$G$1011,$G$4,ローデータ!$K$12:$K$1011,F21)</f>
        <v>7</v>
      </c>
      <c r="G23" s="291"/>
      <c r="H23" s="290"/>
      <c r="I23" s="56">
        <f>SUM(B23:H23)</f>
        <v>49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1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0" t="s">
        <v>50</v>
      </c>
      <c r="I27" s="269"/>
      <c r="J27" s="285" t="s">
        <v>96</v>
      </c>
      <c r="K27" s="287" t="s">
        <v>97</v>
      </c>
      <c r="L27" s="283" t="s">
        <v>98</v>
      </c>
      <c r="M27" s="287" t="s">
        <v>99</v>
      </c>
      <c r="N27" s="283" t="s">
        <v>100</v>
      </c>
      <c r="O27" s="277" t="s">
        <v>50</v>
      </c>
    </row>
    <row r="28" spans="1:19" ht="14.1" customHeight="1" x14ac:dyDescent="0.15">
      <c r="A28" s="232"/>
      <c r="B28" s="248" t="s">
        <v>65</v>
      </c>
      <c r="C28" s="248" t="s">
        <v>66</v>
      </c>
      <c r="D28" s="278" t="s">
        <v>101</v>
      </c>
      <c r="E28" s="280" t="s">
        <v>102</v>
      </c>
      <c r="F28" s="281" t="s">
        <v>103</v>
      </c>
      <c r="G28" s="292"/>
      <c r="H28" s="39"/>
      <c r="I28" s="270"/>
      <c r="J28" s="286"/>
      <c r="K28" s="288"/>
      <c r="L28" s="284"/>
      <c r="M28" s="288"/>
      <c r="N28" s="284"/>
      <c r="O28" s="277"/>
    </row>
    <row r="29" spans="1:19" ht="14.1" customHeight="1" x14ac:dyDescent="0.15">
      <c r="A29" s="233"/>
      <c r="B29" s="249"/>
      <c r="C29" s="249"/>
      <c r="D29" s="279"/>
      <c r="E29" s="244"/>
      <c r="F29" s="282"/>
      <c r="G29" s="251"/>
      <c r="H29" s="39"/>
      <c r="I29" s="148" t="s">
        <v>51</v>
      </c>
      <c r="J29" s="86">
        <f>SUMIFS(ローデータ!M12:M1011,ローデータ!$B$12:$B$1011,1,ローデータ!$G$12:$G$1011,$G$4,ローデータ!$K$12:$K$1011,$B$21)</f>
        <v>14</v>
      </c>
      <c r="K29" s="86">
        <f>SUMIFS(ローデータ!N12:N1011,ローデータ!$B$12:$B$1011,1,ローデータ!$G$12:$G$1011,$G$4,ローデータ!$K$12:$K$1011,$B$21)</f>
        <v>26</v>
      </c>
      <c r="L29" s="86">
        <f>SUMIFS(ローデータ!O12:O1011,ローデータ!$B$12:$B$1011,1,ローデータ!$G$12:$G$1011,$G$4,ローデータ!$K$12:$K$1011,$B$21)</f>
        <v>2</v>
      </c>
      <c r="M29" s="86">
        <f>SUMIFS(ローデータ!P12:P1011,ローデータ!$B$12:$B$1011,1,ローデータ!$G$12:$G$1011,$G$4,ローデータ!$K$12:$K$1011,$B$21)</f>
        <v>6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48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27</v>
      </c>
      <c r="C30" s="56">
        <f>COUNTIFS(ローデータ!$B$12:$B$1011,1,ローデータ!$G$12:$G$1011,$G$4,ローデータ!$K$12:$K$1011,$B$21,ローデータ!$L$12:$L$1011,C27)</f>
        <v>3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1</v>
      </c>
      <c r="F30" s="56">
        <f>COUNTIFS(ローデータ!$B$12:$B$1011,1,ローデータ!$G$12:$G$1011,$G$4,ローデータ!$K$12:$K$1011,$B$21,ローデータ!$L$12:$L$1011,F27)</f>
        <v>1</v>
      </c>
      <c r="G30" s="56">
        <f>SUM(B30:F30)</f>
        <v>32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1"/>
      <c r="B34" s="144">
        <v>1</v>
      </c>
      <c r="C34" s="144">
        <v>2</v>
      </c>
      <c r="D34" s="144">
        <v>3</v>
      </c>
      <c r="E34" s="267" t="s">
        <v>50</v>
      </c>
      <c r="F34" s="39"/>
      <c r="I34" s="269"/>
      <c r="J34" s="271" t="s">
        <v>104</v>
      </c>
      <c r="K34" s="229" t="s">
        <v>105</v>
      </c>
      <c r="L34" s="229" t="s">
        <v>98</v>
      </c>
      <c r="M34" s="229" t="s">
        <v>106</v>
      </c>
      <c r="N34" s="245" t="s">
        <v>107</v>
      </c>
      <c r="O34" s="229" t="s">
        <v>36</v>
      </c>
      <c r="P34" s="245" t="s">
        <v>30</v>
      </c>
      <c r="Q34" s="250" t="s">
        <v>50</v>
      </c>
    </row>
    <row r="35" spans="1:17" ht="14.1" customHeight="1" x14ac:dyDescent="0.15">
      <c r="A35" s="233"/>
      <c r="B35" s="147" t="s">
        <v>67</v>
      </c>
      <c r="C35" s="147" t="s">
        <v>66</v>
      </c>
      <c r="D35" s="147" t="s">
        <v>68</v>
      </c>
      <c r="E35" s="268"/>
      <c r="G35" s="39"/>
      <c r="I35" s="270"/>
      <c r="J35" s="272"/>
      <c r="K35" s="230"/>
      <c r="L35" s="230"/>
      <c r="M35" s="230"/>
      <c r="N35" s="246"/>
      <c r="O35" s="230"/>
      <c r="P35" s="246"/>
      <c r="Q35" s="251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9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6</v>
      </c>
      <c r="L36" s="56">
        <f>SUMIFS(ローデータ!V12:V1011,ローデータ!$B$12:$B$1011,1,ローデータ!$G$12:$G$1011,$G$4,ローデータ!$K$12:$K$1011,$D$21)</f>
        <v>2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3</v>
      </c>
      <c r="O36" s="56">
        <f>SUMIFS(ローデータ!Y12:Y1011,ローデータ!$B$12:$B$1011,1,ローデータ!$G$12:$G$1011,$G$4,ローデータ!$K$12:$K$1011,$D$21)</f>
        <v>2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13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2"/>
      <c r="B40" s="255" t="s">
        <v>16</v>
      </c>
      <c r="C40" s="256"/>
      <c r="D40" s="256"/>
      <c r="E40" s="256"/>
      <c r="F40" s="257"/>
      <c r="G40" s="258" t="s">
        <v>50</v>
      </c>
      <c r="H40" s="261" t="s">
        <v>13</v>
      </c>
      <c r="I40" s="262"/>
      <c r="J40" s="263"/>
      <c r="K40" s="264" t="s">
        <v>50</v>
      </c>
    </row>
    <row r="41" spans="1:17" ht="14.1" customHeight="1" x14ac:dyDescent="0.15">
      <c r="A41" s="253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9"/>
      <c r="H41" s="64">
        <v>1</v>
      </c>
      <c r="I41" s="63">
        <v>2</v>
      </c>
      <c r="J41" s="63">
        <v>3</v>
      </c>
      <c r="K41" s="265"/>
      <c r="M41" s="39"/>
      <c r="N41" s="39"/>
      <c r="O41" s="39"/>
      <c r="P41" s="39"/>
    </row>
    <row r="42" spans="1:17" ht="14.1" customHeight="1" x14ac:dyDescent="0.15">
      <c r="A42" s="253"/>
      <c r="B42" s="248" t="s">
        <v>65</v>
      </c>
      <c r="C42" s="248" t="s">
        <v>66</v>
      </c>
      <c r="D42" s="273" t="s">
        <v>101</v>
      </c>
      <c r="E42" s="275" t="s">
        <v>102</v>
      </c>
      <c r="F42" s="225" t="s">
        <v>103</v>
      </c>
      <c r="G42" s="259"/>
      <c r="H42" s="227" t="s">
        <v>67</v>
      </c>
      <c r="I42" s="247" t="s">
        <v>66</v>
      </c>
      <c r="J42" s="247" t="s">
        <v>68</v>
      </c>
      <c r="K42" s="265"/>
      <c r="M42" s="39"/>
      <c r="N42" s="39"/>
      <c r="O42" s="39"/>
      <c r="P42" s="39"/>
    </row>
    <row r="43" spans="1:17" ht="14.1" customHeight="1" x14ac:dyDescent="0.15">
      <c r="A43" s="254"/>
      <c r="B43" s="249"/>
      <c r="C43" s="249"/>
      <c r="D43" s="274"/>
      <c r="E43" s="276"/>
      <c r="F43" s="226"/>
      <c r="G43" s="260"/>
      <c r="H43" s="228"/>
      <c r="I43" s="226"/>
      <c r="J43" s="226"/>
      <c r="K43" s="266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7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7</v>
      </c>
      <c r="H44" s="89">
        <f>COUNTIFS(ローデータ!$B$12:$B$1011,1,ローデータ!$G$12:$G$1011,$G$4,ローデータ!$K$12:$K$1011,$F$21,ローデータ!$S$12:$S$1011,H41)</f>
        <v>7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7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1"/>
      <c r="B47" s="234" t="s">
        <v>165</v>
      </c>
      <c r="C47" s="235"/>
      <c r="D47" s="235"/>
      <c r="E47" s="235"/>
      <c r="F47" s="236"/>
      <c r="G47" s="237" t="s">
        <v>50</v>
      </c>
      <c r="H47" s="240" t="s">
        <v>71</v>
      </c>
      <c r="I47" s="241"/>
      <c r="J47" s="241"/>
      <c r="K47" s="241"/>
      <c r="L47" s="241"/>
      <c r="M47" s="241"/>
      <c r="N47" s="242"/>
      <c r="O47" s="212" t="s">
        <v>50</v>
      </c>
    </row>
    <row r="48" spans="1:17" ht="14.1" customHeight="1" x14ac:dyDescent="0.15">
      <c r="A48" s="232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38"/>
      <c r="H48" s="221" t="s">
        <v>104</v>
      </c>
      <c r="I48" s="223" t="s">
        <v>105</v>
      </c>
      <c r="J48" s="223" t="s">
        <v>98</v>
      </c>
      <c r="K48" s="223" t="s">
        <v>106</v>
      </c>
      <c r="L48" s="243" t="s">
        <v>107</v>
      </c>
      <c r="M48" s="223" t="s">
        <v>36</v>
      </c>
      <c r="N48" s="243" t="s">
        <v>30</v>
      </c>
      <c r="O48" s="213"/>
    </row>
    <row r="49" spans="1:15" ht="14.1" customHeight="1" x14ac:dyDescent="0.15">
      <c r="A49" s="233"/>
      <c r="B49" s="216"/>
      <c r="C49" s="218"/>
      <c r="D49" s="220"/>
      <c r="E49" s="218"/>
      <c r="F49" s="220"/>
      <c r="G49" s="239"/>
      <c r="H49" s="222"/>
      <c r="I49" s="224"/>
      <c r="J49" s="224"/>
      <c r="K49" s="224"/>
      <c r="L49" s="244"/>
      <c r="M49" s="224"/>
      <c r="N49" s="244"/>
      <c r="O49" s="214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7</v>
      </c>
      <c r="D50" s="91">
        <f>SUMIFS(ローデータ!O12:O1011,ローデータ!$B$12:$B$1011,1,ローデータ!$G$12:$G$1011,$G$4,ローデータ!$K$12:$K$1011,$F$21)</f>
        <v>2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9</v>
      </c>
      <c r="H50" s="94">
        <f>SUMIFS(ローデータ!T12:T1011,ローデータ!$B$12:$B$1011,1,ローデータ!$G$12:$G$1011,$G$4,ローデータ!$K$12:$K$1011,$F$21)</f>
        <v>1</v>
      </c>
      <c r="I50" s="91">
        <f>SUMIFS(ローデータ!U12:U1011,ローデータ!$B$12:$B$1011,1,ローデータ!$G$12:$G$1011,$G$4,ローデータ!$K$12:$K$1011,$F$21)</f>
        <v>4</v>
      </c>
      <c r="J50" s="91">
        <f>SUMIFS(ローデータ!V12:V1011,ローデータ!$B$12:$B$1011,1,ローデータ!$G$12:$G$1011,$G$4,ローデータ!$K$12:$K$1011,$F$21)</f>
        <v>2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7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3"/>
      <c r="B54" s="314"/>
      <c r="C54" s="69" t="s">
        <v>85</v>
      </c>
      <c r="D54" s="319" t="s">
        <v>86</v>
      </c>
      <c r="E54" s="262"/>
      <c r="F54" s="262"/>
      <c r="G54" s="262"/>
      <c r="H54" s="262"/>
      <c r="I54" s="262"/>
      <c r="J54" s="262"/>
      <c r="K54" s="262"/>
      <c r="L54" s="262"/>
      <c r="M54" s="262"/>
      <c r="N54" s="320"/>
      <c r="O54" s="264" t="s">
        <v>50</v>
      </c>
    </row>
    <row r="55" spans="1:15" ht="14.1" customHeight="1" x14ac:dyDescent="0.15">
      <c r="A55" s="315"/>
      <c r="B55" s="316"/>
      <c r="C55" s="267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5"/>
    </row>
    <row r="56" spans="1:15" ht="14.1" customHeight="1" x14ac:dyDescent="0.15">
      <c r="A56" s="315"/>
      <c r="B56" s="316"/>
      <c r="C56" s="321"/>
      <c r="D56" s="278" t="s">
        <v>95</v>
      </c>
      <c r="E56" s="248" t="s">
        <v>76</v>
      </c>
      <c r="F56" s="248" t="s">
        <v>77</v>
      </c>
      <c r="G56" s="278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73" t="s">
        <v>111</v>
      </c>
      <c r="N56" s="308" t="s">
        <v>83</v>
      </c>
      <c r="O56" s="265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65"/>
    </row>
    <row r="58" spans="1:15" ht="14.1" customHeight="1" x14ac:dyDescent="0.15">
      <c r="A58" s="317"/>
      <c r="B58" s="318"/>
      <c r="C58" s="268"/>
      <c r="D58" s="282"/>
      <c r="E58" s="249"/>
      <c r="F58" s="249"/>
      <c r="G58" s="282"/>
      <c r="H58" s="249"/>
      <c r="I58" s="249"/>
      <c r="J58" s="249"/>
      <c r="K58" s="249"/>
      <c r="L58" s="249"/>
      <c r="M58" s="274"/>
      <c r="N58" s="310"/>
      <c r="O58" s="266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9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9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15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15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7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7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7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7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4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5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5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311" t="s">
        <v>50</v>
      </c>
      <c r="B68" s="312"/>
      <c r="C68" s="100">
        <f>SUM(C59:C67)</f>
        <v>49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49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3"/>
      <c r="B72" s="314"/>
      <c r="C72" s="322" t="s">
        <v>25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3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48">
        <v>1</v>
      </c>
      <c r="B75" s="50" t="s">
        <v>54</v>
      </c>
      <c r="C75" s="289">
        <f>COUNTIFS(ローデータ!$B$12:$B$1011,1,ローデータ!$G$12:$G$1011,$G$4,ローデータ!$H$12:$H$1011,$A$75,ローデータ!$K$12:$K$1011,C73)</f>
        <v>0</v>
      </c>
      <c r="D75" s="290"/>
      <c r="E75" s="289">
        <f>COUNTIFS(ローデータ!$B$12:$B$1011,1,ローデータ!$G$12:$G$1011,$G$4,ローデータ!$H$12:$H$1011,$A$75,ローデータ!$K$12:$K$1011,E73)</f>
        <v>0</v>
      </c>
      <c r="F75" s="290"/>
      <c r="G75" s="289">
        <f>COUNTIFS(ローデータ!$B$12:$B$1011,1,ローデータ!$G$12:$G$1011,$G$4,ローデータ!$H$12:$H$1011,$A$75,ローデータ!$K$12:$K$1011,G73)</f>
        <v>0</v>
      </c>
      <c r="H75" s="291"/>
      <c r="I75" s="291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9">
        <f>COUNTIFS(ローデータ!$B$12:$B$1011,1,ローデータ!$G$12:$G$1011,$G$4,ローデータ!$H$12:$H$1011,$A$76,ローデータ!$K$12:$K$1011,C73)</f>
        <v>5</v>
      </c>
      <c r="D76" s="290"/>
      <c r="E76" s="289">
        <f>COUNTIFS(ローデータ!$B$12:$B$1011,1,ローデータ!$G$12:$G$1011,$G$4,ローデータ!$H$12:$H$1011,$A$76,ローデータ!$K$12:$K$1011,E73)</f>
        <v>3</v>
      </c>
      <c r="F76" s="290"/>
      <c r="G76" s="289">
        <f>COUNTIFS(ローデータ!$B$12:$B$1011,1,ローデータ!$G$12:$G$1011,$G$4,ローデータ!$H$12:$H$1011,$A$76,ローデータ!$K$12:$K$1011,G73)</f>
        <v>1</v>
      </c>
      <c r="H76" s="291"/>
      <c r="I76" s="291"/>
      <c r="J76" s="104">
        <f t="shared" si="2"/>
        <v>9</v>
      </c>
    </row>
    <row r="77" spans="1:15" ht="14.1" customHeight="1" x14ac:dyDescent="0.15">
      <c r="A77" s="148">
        <v>3</v>
      </c>
      <c r="B77" s="50" t="s">
        <v>56</v>
      </c>
      <c r="C77" s="289">
        <f>COUNTIFS(ローデータ!$B$12:$B$1011,1,ローデータ!$G$12:$G$1011,$G$4,ローデータ!$H$12:$H$1011,$A$77,ローデータ!$K$12:$K$1011,C73)</f>
        <v>8</v>
      </c>
      <c r="D77" s="290"/>
      <c r="E77" s="289">
        <f>COUNTIFS(ローデータ!$B$12:$B$1011,1,ローデータ!$G$12:$G$1011,$G$4,ローデータ!$H$12:$H$1011,$A$77,ローデータ!$K$12:$K$1011,E73)</f>
        <v>4</v>
      </c>
      <c r="F77" s="290"/>
      <c r="G77" s="289">
        <f>COUNTIFS(ローデータ!$B$12:$B$1011,1,ローデータ!$G$12:$G$1011,$G$4,ローデータ!$H$12:$H$1011,$A$77,ローデータ!$K$12:$K$1011,G73)</f>
        <v>3</v>
      </c>
      <c r="H77" s="291"/>
      <c r="I77" s="291"/>
      <c r="J77" s="104">
        <f t="shared" si="2"/>
        <v>15</v>
      </c>
    </row>
    <row r="78" spans="1:15" ht="14.1" customHeight="1" x14ac:dyDescent="0.15">
      <c r="A78" s="148">
        <v>4</v>
      </c>
      <c r="B78" s="50" t="s">
        <v>57</v>
      </c>
      <c r="C78" s="289">
        <f>COUNTIFS(ローデータ!$B$12:$B$1011,1,ローデータ!$G$12:$G$1011,$G$4,ローデータ!$H$12:$H$1011,$A$78,ローデータ!$K$12:$K$1011,C73)</f>
        <v>7</v>
      </c>
      <c r="D78" s="290"/>
      <c r="E78" s="289">
        <f>COUNTIFS(ローデータ!$B$12:$B$1011,1,ローデータ!$G$12:$G$1011,$G$4,ローデータ!$H$12:$H$1011,$A$78,ローデータ!$K$12:$K$1011,E73)</f>
        <v>0</v>
      </c>
      <c r="F78" s="290"/>
      <c r="G78" s="289">
        <f>COUNTIFS(ローデータ!$B$12:$B$1011,1,ローデータ!$G$12:$G$1011,$G$4,ローデータ!$H$12:$H$1011,$A$78,ローデータ!$K$12:$K$1011,G73)</f>
        <v>0</v>
      </c>
      <c r="H78" s="291"/>
      <c r="I78" s="291"/>
      <c r="J78" s="104">
        <f t="shared" si="2"/>
        <v>7</v>
      </c>
    </row>
    <row r="79" spans="1:15" ht="14.1" customHeight="1" x14ac:dyDescent="0.15">
      <c r="A79" s="148">
        <v>5</v>
      </c>
      <c r="B79" s="50" t="s">
        <v>58</v>
      </c>
      <c r="C79" s="289">
        <f>COUNTIFS(ローデータ!$B$12:$B$1011,1,ローデータ!$G$12:$G$1011,$G$4,ローデータ!$H$12:$H$1011,$A$79,ローデータ!$K$12:$K$1011,C73)</f>
        <v>3</v>
      </c>
      <c r="D79" s="290"/>
      <c r="E79" s="289">
        <f>COUNTIFS(ローデータ!$B$12:$B$1011,1,ローデータ!$G$12:$G$1011,$G$4,ローデータ!$H$12:$H$1011,$A$79,ローデータ!$K$12:$K$1011,E73)</f>
        <v>2</v>
      </c>
      <c r="F79" s="290"/>
      <c r="G79" s="289">
        <f>COUNTIFS(ローデータ!$B$12:$B$1011,1,ローデータ!$G$12:$G$1011,$G$4,ローデータ!$H$12:$H$1011,$A$79,ローデータ!$K$12:$K$1011,G73)</f>
        <v>2</v>
      </c>
      <c r="H79" s="291"/>
      <c r="I79" s="291"/>
      <c r="J79" s="104">
        <f t="shared" si="2"/>
        <v>7</v>
      </c>
    </row>
    <row r="80" spans="1:15" ht="14.1" customHeight="1" x14ac:dyDescent="0.15">
      <c r="A80" s="148">
        <v>6</v>
      </c>
      <c r="B80" s="50" t="s">
        <v>59</v>
      </c>
      <c r="C80" s="289">
        <f>COUNTIFS(ローデータ!$B$12:$B$1011,1,ローデータ!$G$12:$G$1011,$G$4,ローデータ!$H$12:$H$1011,$A$80,ローデータ!$K$12:$K$1011,C73)</f>
        <v>2</v>
      </c>
      <c r="D80" s="290"/>
      <c r="E80" s="289">
        <f>COUNTIFS(ローデータ!$B$12:$B$1011,1,ローデータ!$G$12:$G$1011,$G$4,ローデータ!$H$12:$H$1011,$A$80,ローデータ!$K$12:$K$1011,E73)</f>
        <v>1</v>
      </c>
      <c r="F80" s="290"/>
      <c r="G80" s="289">
        <f>COUNTIFS(ローデータ!$B$12:$B$1011,1,ローデータ!$G$12:$G$1011,$G$4,ローデータ!$H$12:$H$1011,$A$80,ローデータ!$K$12:$K$1011,G73)</f>
        <v>1</v>
      </c>
      <c r="H80" s="291"/>
      <c r="I80" s="291"/>
      <c r="J80" s="104">
        <f t="shared" si="2"/>
        <v>4</v>
      </c>
    </row>
    <row r="81" spans="1:17" ht="14.1" customHeight="1" x14ac:dyDescent="0.15">
      <c r="A81" s="148">
        <v>7</v>
      </c>
      <c r="B81" s="50" t="s">
        <v>60</v>
      </c>
      <c r="C81" s="289">
        <f>COUNTIFS(ローデータ!$B$12:$B$1011,1,ローデータ!$G$12:$G$1011,$G$4,ローデータ!$H$12:$H$1011,$A$81,ローデータ!$K$12:$K$1011,C73)</f>
        <v>1</v>
      </c>
      <c r="D81" s="290"/>
      <c r="E81" s="289">
        <f>COUNTIFS(ローデータ!$B$12:$B$1011,1,ローデータ!$G$12:$G$1011,$G$4,ローデータ!$H$12:$H$1011,$A$81,ローデータ!$K$12:$K$1011,E73)</f>
        <v>0</v>
      </c>
      <c r="F81" s="290"/>
      <c r="G81" s="289">
        <f>COUNTIFS(ローデータ!$B$12:$B$1011,1,ローデータ!$G$12:$G$1011,$G$4,ローデータ!$H$12:$H$1011,$A$81,ローデータ!$K$12:$K$1011,G73)</f>
        <v>0</v>
      </c>
      <c r="H81" s="291"/>
      <c r="I81" s="291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89">
        <f>COUNTIFS(ローデータ!$B$12:$B$1011,1,ローデータ!$G$12:$G$1011,$G$4,ローデータ!$H$12:$H$1011,$A$82,ローデータ!$K$12:$K$1011,C73)</f>
        <v>5</v>
      </c>
      <c r="D82" s="290"/>
      <c r="E82" s="289">
        <f>COUNTIFS(ローデータ!$B$12:$B$1011,1,ローデータ!$G$12:$G$1011,$G$4,ローデータ!$H$12:$H$1011,$A$82,ローデータ!$K$12:$K$1011,E73)</f>
        <v>0</v>
      </c>
      <c r="F82" s="290"/>
      <c r="G82" s="289">
        <f>COUNTIFS(ローデータ!$B$12:$B$1011,1,ローデータ!$G$12:$G$1011,$G$4,ローデータ!$H$12:$H$1011,$A$82,ローデータ!$K$12:$K$1011,G73)</f>
        <v>0</v>
      </c>
      <c r="H82" s="291"/>
      <c r="I82" s="291"/>
      <c r="J82" s="104">
        <f t="shared" si="2"/>
        <v>5</v>
      </c>
    </row>
    <row r="83" spans="1:17" ht="14.1" customHeight="1" thickBot="1" x14ac:dyDescent="0.2">
      <c r="A83" s="142">
        <v>9</v>
      </c>
      <c r="B83" s="68" t="s">
        <v>62</v>
      </c>
      <c r="C83" s="329">
        <f>COUNTIFS(ローデータ!$B$12:$B$1011,1,ローデータ!$G$12:$G$1011,$G$4,ローデータ!$H$12:$H$1011,$A$83,ローデータ!$K$12:$K$1011,C73)</f>
        <v>1</v>
      </c>
      <c r="D83" s="330"/>
      <c r="E83" s="329">
        <f>COUNTIFS(ローデータ!$B$12:$B$1011,1,ローデータ!$G$12:$G$1011,$G$4,ローデータ!$H$12:$H$1011,$A$83,ローデータ!$K$12:$K$1011,E73)</f>
        <v>0</v>
      </c>
      <c r="F83" s="330"/>
      <c r="G83" s="331">
        <f>COUNTIFS(ローデータ!$B$12:$B$1011,1,ローデータ!$G$12:$G$1011,$G$4,ローデータ!$H$12:$H$1011,$A$83,ローデータ!$K$12:$K$1011,G73)</f>
        <v>0</v>
      </c>
      <c r="H83" s="331"/>
      <c r="I83" s="329"/>
      <c r="J83" s="105">
        <f t="shared" si="2"/>
        <v>1</v>
      </c>
    </row>
    <row r="84" spans="1:17" ht="14.1" customHeight="1" thickTop="1" x14ac:dyDescent="0.15">
      <c r="A84" s="311" t="s">
        <v>50</v>
      </c>
      <c r="B84" s="312"/>
      <c r="C84" s="332">
        <f>SUM(C75:D83)</f>
        <v>32</v>
      </c>
      <c r="D84" s="333"/>
      <c r="E84" s="332">
        <f>SUM(E75:F83)</f>
        <v>10</v>
      </c>
      <c r="F84" s="333"/>
      <c r="G84" s="334">
        <f>SUM(G75:I83)</f>
        <v>7</v>
      </c>
      <c r="H84" s="334"/>
      <c r="I84" s="332"/>
      <c r="J84" s="106">
        <f t="shared" si="2"/>
        <v>49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3"/>
      <c r="B89" s="314"/>
      <c r="C89" s="319" t="s">
        <v>166</v>
      </c>
      <c r="D89" s="262"/>
      <c r="E89" s="262"/>
      <c r="F89" s="262"/>
      <c r="G89" s="263"/>
      <c r="H89" s="264" t="s">
        <v>50</v>
      </c>
      <c r="J89" s="335"/>
      <c r="K89" s="336"/>
      <c r="L89" s="293" t="s">
        <v>113</v>
      </c>
      <c r="M89" s="241"/>
      <c r="N89" s="241"/>
      <c r="O89" s="241"/>
      <c r="P89" s="242"/>
      <c r="Q89" s="267" t="s">
        <v>50</v>
      </c>
    </row>
    <row r="90" spans="1:17" ht="14.1" customHeight="1" x14ac:dyDescent="0.15">
      <c r="A90" s="315"/>
      <c r="B90" s="316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5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8" t="s">
        <v>65</v>
      </c>
      <c r="D91" s="248" t="s">
        <v>66</v>
      </c>
      <c r="E91" s="278" t="s">
        <v>101</v>
      </c>
      <c r="F91" s="280" t="s">
        <v>102</v>
      </c>
      <c r="G91" s="348" t="s">
        <v>103</v>
      </c>
      <c r="H91" s="265"/>
      <c r="J91" s="339"/>
      <c r="K91" s="340"/>
      <c r="L91" s="216"/>
      <c r="M91" s="218"/>
      <c r="N91" s="220"/>
      <c r="O91" s="218"/>
      <c r="P91" s="220"/>
      <c r="Q91" s="268"/>
    </row>
    <row r="92" spans="1:17" ht="14.1" customHeight="1" x14ac:dyDescent="0.15">
      <c r="A92" s="317"/>
      <c r="B92" s="318"/>
      <c r="C92" s="249"/>
      <c r="D92" s="249"/>
      <c r="E92" s="346"/>
      <c r="F92" s="347"/>
      <c r="G92" s="249"/>
      <c r="H92" s="266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8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9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4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2</v>
      </c>
      <c r="M94" s="88">
        <f>SUMIFS(ローデータ!$N$12:$N$1011,ローデータ!$B$12:$B$1011,1,ローデータ!$G$12:$G$1011,$G$4,ローデータ!$K$12:$K$1011,$B$21,ローデータ!$H$12:$H$1011,J94)</f>
        <v>7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3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12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6</v>
      </c>
      <c r="D95" s="56">
        <f>COUNTIFS(ローデータ!$B$12:$B$1011,1,ローデータ!$G$12:$G$1011,$G$4,ローデータ!$K$12:$K$1011,$B$21,ローデータ!$L$12:$L$1011,$D$90,ローデータ!$H$12:$H$1011,A95)</f>
        <v>2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8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4</v>
      </c>
      <c r="M95" s="88">
        <f>SUMIFS(ローデータ!$N$12:$N$1011,ローデータ!$B$12:$B$1011,1,ローデータ!$G$12:$G$1011,$G$4,ローデータ!$K$12:$K$1011,$B$21,ローデータ!$H$12:$H$1011,J95)</f>
        <v>3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3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10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6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1</v>
      </c>
      <c r="H96" s="56">
        <f t="shared" si="4"/>
        <v>7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3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1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3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2</v>
      </c>
      <c r="M97" s="88">
        <f>SUMIFS(ローデータ!$N$12:$N$1011,ローデータ!$B$12:$B$1011,1,ローデータ!$G$12:$G$1011,$G$4,ローデータ!$K$12:$K$1011,$B$21,ローデータ!$H$12:$H$1011,J97)</f>
        <v>2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4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4</v>
      </c>
      <c r="M99" s="88">
        <f>SUMIFS(ローデータ!$N$12:$N$1011,ローデータ!$B$12:$B$1011,1,ローデータ!$G$12:$G$1011,$G$4,ローデータ!$K$12:$K$1011,$B$21,ローデータ!$H$12:$H$1011,J99)</f>
        <v>3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8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5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5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1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14</v>
      </c>
      <c r="M101" s="103">
        <f>SUM(M92:M100)</f>
        <v>26</v>
      </c>
      <c r="N101" s="103">
        <f>SUM(N92:N100)</f>
        <v>2</v>
      </c>
      <c r="O101" s="103">
        <f>SUM(O92:O100)</f>
        <v>6</v>
      </c>
      <c r="P101" s="103">
        <f>SUM(P92:P100)</f>
        <v>0</v>
      </c>
      <c r="Q101" s="103">
        <f t="shared" si="3"/>
        <v>48</v>
      </c>
    </row>
    <row r="102" spans="1:17" ht="14.1" customHeight="1" x14ac:dyDescent="0.15">
      <c r="A102" s="140" t="s">
        <v>50</v>
      </c>
      <c r="B102" s="141"/>
      <c r="C102" s="56">
        <f>SUM(C93:C101)</f>
        <v>27</v>
      </c>
      <c r="D102" s="56">
        <f>SUM(D93:D101)</f>
        <v>3</v>
      </c>
      <c r="E102" s="56">
        <f>SUM(E93:E101)</f>
        <v>0</v>
      </c>
      <c r="F102" s="56">
        <f>SUM(F93:F101)</f>
        <v>1</v>
      </c>
      <c r="G102" s="56">
        <f>SUM(G93:G101)</f>
        <v>1</v>
      </c>
      <c r="H102" s="56">
        <f t="shared" si="4"/>
        <v>32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64" t="s">
        <v>50</v>
      </c>
      <c r="G106" s="81"/>
      <c r="H106" s="335"/>
      <c r="I106" s="336"/>
      <c r="J106" s="293" t="s">
        <v>88</v>
      </c>
      <c r="K106" s="241"/>
      <c r="L106" s="241"/>
      <c r="M106" s="241"/>
      <c r="N106" s="241"/>
      <c r="O106" s="241"/>
      <c r="P106" s="242"/>
      <c r="Q106" s="296" t="s">
        <v>50</v>
      </c>
    </row>
    <row r="107" spans="1:17" ht="14.1" customHeight="1" x14ac:dyDescent="0.15">
      <c r="A107" s="315"/>
      <c r="B107" s="316"/>
      <c r="C107" s="144">
        <v>1</v>
      </c>
      <c r="D107" s="144">
        <v>2</v>
      </c>
      <c r="E107" s="144">
        <v>3</v>
      </c>
      <c r="F107" s="265"/>
      <c r="G107" s="78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43" t="s">
        <v>107</v>
      </c>
      <c r="O107" s="223" t="s">
        <v>36</v>
      </c>
      <c r="P107" s="243" t="s">
        <v>30</v>
      </c>
      <c r="Q107" s="344"/>
    </row>
    <row r="108" spans="1:17" ht="14.1" customHeight="1" x14ac:dyDescent="0.15">
      <c r="A108" s="317"/>
      <c r="B108" s="318"/>
      <c r="C108" s="147" t="s">
        <v>67</v>
      </c>
      <c r="D108" s="147" t="s">
        <v>66</v>
      </c>
      <c r="E108" s="147" t="s">
        <v>68</v>
      </c>
      <c r="F108" s="266"/>
      <c r="G108" s="78"/>
      <c r="H108" s="339"/>
      <c r="I108" s="340"/>
      <c r="J108" s="224"/>
      <c r="K108" s="224"/>
      <c r="L108" s="224"/>
      <c r="M108" s="224"/>
      <c r="N108" s="244"/>
      <c r="O108" s="224"/>
      <c r="P108" s="244"/>
      <c r="Q108" s="299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3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3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2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2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5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4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4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3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1</v>
      </c>
      <c r="O111" s="109">
        <f>SUMIFS(ローデータ!$Y$12:$Y$1011,ローデータ!$B$12:$B$1011,1,ローデータ!$G$12:$G$1011,$G$4,ローデータ!$K$12:$K$1011,$D$21,ローデータ!$H$12:$H$1011,H111)</f>
        <v>1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5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2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2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1</v>
      </c>
      <c r="L113" s="109">
        <f>SUMIFS(ローデータ!$V$12:$V$1011,ローデータ!$B$12:$B$1011,1,ローデータ!$G$12:$G$1011,$G$4,ローデータ!$K$12:$K$1011,$D$21,ローデータ!$H$12:$H$1011,H113)</f>
        <v>1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2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1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1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9" t="s">
        <v>50</v>
      </c>
      <c r="B118" s="350"/>
      <c r="C118" s="109">
        <f>SUM(C109:C117)</f>
        <v>9</v>
      </c>
      <c r="D118" s="109">
        <f t="shared" ref="D118:E118" si="7">SUM(D109:D117)</f>
        <v>1</v>
      </c>
      <c r="E118" s="109">
        <f t="shared" si="7"/>
        <v>0</v>
      </c>
      <c r="F118" s="109">
        <f>SUM(C118:E118)</f>
        <v>10</v>
      </c>
      <c r="G118" s="78"/>
      <c r="H118" s="349" t="s">
        <v>50</v>
      </c>
      <c r="I118" s="350"/>
      <c r="J118" s="109">
        <f t="shared" ref="J118:P118" si="8">SUM(J109:J117)</f>
        <v>0</v>
      </c>
      <c r="K118" s="109">
        <f t="shared" si="8"/>
        <v>6</v>
      </c>
      <c r="L118" s="109">
        <f t="shared" si="8"/>
        <v>2</v>
      </c>
      <c r="M118" s="109">
        <f t="shared" si="8"/>
        <v>0</v>
      </c>
      <c r="N118" s="109">
        <f t="shared" si="8"/>
        <v>3</v>
      </c>
      <c r="O118" s="109">
        <f t="shared" si="8"/>
        <v>2</v>
      </c>
      <c r="P118" s="109">
        <f t="shared" si="8"/>
        <v>0</v>
      </c>
      <c r="Q118" s="109">
        <f t="shared" si="5"/>
        <v>13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1"/>
      <c r="B123" s="351"/>
      <c r="C123" s="255" t="s">
        <v>16</v>
      </c>
      <c r="D123" s="256"/>
      <c r="E123" s="256"/>
      <c r="F123" s="256"/>
      <c r="G123" s="257"/>
      <c r="H123" s="352" t="s">
        <v>50</v>
      </c>
      <c r="I123" s="261" t="s">
        <v>13</v>
      </c>
      <c r="J123" s="262"/>
      <c r="K123" s="263"/>
      <c r="L123" s="264" t="s">
        <v>50</v>
      </c>
    </row>
    <row r="124" spans="1:17" ht="14.1" customHeight="1" x14ac:dyDescent="0.15">
      <c r="A124" s="351"/>
      <c r="B124" s="35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3"/>
      <c r="I124" s="52">
        <v>1</v>
      </c>
      <c r="J124" s="44">
        <v>2</v>
      </c>
      <c r="K124" s="44">
        <v>3</v>
      </c>
      <c r="L124" s="265"/>
    </row>
    <row r="125" spans="1:17" ht="14.1" customHeight="1" x14ac:dyDescent="0.15">
      <c r="A125" s="351"/>
      <c r="B125" s="351"/>
      <c r="C125" s="248" t="s">
        <v>65</v>
      </c>
      <c r="D125" s="248" t="s">
        <v>66</v>
      </c>
      <c r="E125" s="278" t="s">
        <v>101</v>
      </c>
      <c r="F125" s="28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65"/>
    </row>
    <row r="126" spans="1:17" ht="14.1" customHeight="1" x14ac:dyDescent="0.15">
      <c r="A126" s="351"/>
      <c r="B126" s="351"/>
      <c r="C126" s="249"/>
      <c r="D126" s="249"/>
      <c r="E126" s="346"/>
      <c r="F126" s="347"/>
      <c r="G126" s="249"/>
      <c r="H126" s="354"/>
      <c r="I126" s="364"/>
      <c r="J126" s="358"/>
      <c r="K126" s="358"/>
      <c r="L126" s="266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3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3</v>
      </c>
      <c r="I129" s="115">
        <f>COUNTIFS(ローデータ!$B$12:$B$1011,1,ローデータ!$G$12:$G$1011,$G$4,ローデータ!$K$12:$K$1011,$F$21,ローデータ!$S$12:$S$1011,$I$124,ローデータ!$H$12:$H$1011,A129)</f>
        <v>3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3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2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2</v>
      </c>
      <c r="I131" s="115">
        <f>COUNTIFS(ローデータ!$B$12:$B$1011,1,ローデータ!$G$12:$G$1011,$G$4,ローデータ!$K$12:$K$1011,$F$21,ローデータ!$S$12:$S$1011,$I$124,ローデータ!$H$12:$H$1011,A131)</f>
        <v>2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2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1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1</v>
      </c>
      <c r="I132" s="115">
        <f>COUNTIFS(ローデータ!$B$12:$B$1011,1,ローデータ!$G$12:$G$1011,$G$4,ローデータ!$K$12:$K$1011,$F$21,ローデータ!$S$12:$S$1011,$I$124,ローデータ!$H$12:$H$1011,A132)</f>
        <v>1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1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9" t="s">
        <v>50</v>
      </c>
      <c r="B136" s="350"/>
      <c r="C136" s="109">
        <f>SUM(C127:C135)</f>
        <v>7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7</v>
      </c>
      <c r="I136" s="111">
        <f>SUM(I127:I135)</f>
        <v>7</v>
      </c>
      <c r="J136" s="109">
        <f>SUM(J127:J135)</f>
        <v>0</v>
      </c>
      <c r="K136" s="109">
        <f>SUM(K127:K135)</f>
        <v>0</v>
      </c>
      <c r="L136" s="109">
        <f t="shared" si="9"/>
        <v>7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9"/>
      <c r="B140" s="359"/>
      <c r="C140" s="234" t="s">
        <v>70</v>
      </c>
      <c r="D140" s="235"/>
      <c r="E140" s="235"/>
      <c r="F140" s="235"/>
      <c r="G140" s="236"/>
      <c r="H140" s="360" t="s">
        <v>50</v>
      </c>
      <c r="I140" s="240" t="s">
        <v>71</v>
      </c>
      <c r="J140" s="241"/>
      <c r="K140" s="241"/>
      <c r="L140" s="241"/>
      <c r="M140" s="241"/>
      <c r="N140" s="241"/>
      <c r="O140" s="242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80" t="s">
        <v>107</v>
      </c>
      <c r="N141" s="363" t="s">
        <v>36</v>
      </c>
      <c r="O141" s="280" t="s">
        <v>30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44"/>
      <c r="N142" s="224"/>
      <c r="O142" s="244"/>
      <c r="P142" s="214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3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4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2</v>
      </c>
      <c r="K145" s="91">
        <f>SUMIFS(ローデータ!$V$12:$V$1011,ローデータ!$B$12:$B$1011,1,ローデータ!$G$12:$G$1011,$G$4,ローデータ!$K$12:$K$1011,$F$21,ローデータ!$H$12:$H$1011,A145)</f>
        <v>1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3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4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4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2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2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1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1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6" t="s">
        <v>50</v>
      </c>
      <c r="B152" s="366"/>
      <c r="C152" s="56">
        <f>SUM(C143:C151)</f>
        <v>0</v>
      </c>
      <c r="D152" s="56">
        <f>SUM(D143:D151)</f>
        <v>7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9</v>
      </c>
      <c r="I152" s="56">
        <f t="shared" ref="I152:O152" si="15">SUM(I143:I151)</f>
        <v>1</v>
      </c>
      <c r="J152" s="56">
        <f t="shared" si="15"/>
        <v>4</v>
      </c>
      <c r="K152" s="56">
        <f t="shared" si="15"/>
        <v>2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7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25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3">
        <v>1</v>
      </c>
      <c r="G157" s="242"/>
      <c r="H157" s="293">
        <v>2</v>
      </c>
      <c r="I157" s="242"/>
      <c r="J157" s="293">
        <v>3</v>
      </c>
      <c r="K157" s="241"/>
      <c r="L157" s="24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0" t="s">
        <v>85</v>
      </c>
      <c r="C159" s="378" t="s">
        <v>87</v>
      </c>
      <c r="D159" s="379"/>
      <c r="E159" s="380"/>
      <c r="F159" s="289">
        <f>COUNTIFS(ローデータ!$B$12:$B$1011,1,ローデータ!$G$12:$G$1011,$G$4,ローデータ!$I$12:$I$1011,$C$14,ローデータ!$K$12:$K$1011,F157)</f>
        <v>32</v>
      </c>
      <c r="G159" s="290"/>
      <c r="H159" s="289">
        <f>COUNTIFS(ローデータ!$B$12:$B$1011,1,ローデータ!$G$12:$G$1011,$G$4,ローデータ!$I$12:$I$1011,$C$14,ローデータ!$K$12:$K$1011,H157)</f>
        <v>10</v>
      </c>
      <c r="I159" s="290"/>
      <c r="J159" s="289">
        <f>COUNTIFS(ローデータ!$B$12:$B$1011,1,ローデータ!$G$12:$G$1011,$G$4,ローデータ!$I$12:$I$1011,$C$14,ローデータ!$K$12:$K$1011,J157)</f>
        <v>7</v>
      </c>
      <c r="K159" s="291"/>
      <c r="L159" s="290"/>
      <c r="M159" s="56">
        <f t="shared" ref="M159:M171" si="16">SUM(F159:L159)</f>
        <v>49</v>
      </c>
    </row>
    <row r="160" spans="1:16" ht="14.1" customHeight="1" x14ac:dyDescent="0.15">
      <c r="A160" s="376"/>
      <c r="B160" s="381" t="s">
        <v>86</v>
      </c>
      <c r="C160" s="146">
        <v>1</v>
      </c>
      <c r="D160" s="373" t="s">
        <v>75</v>
      </c>
      <c r="E160" s="374"/>
      <c r="F160" s="289">
        <f>COUNTIFS(ローデータ!$B$12:$B$1011,1,ローデータ!$G$12:$G$1011,$G$4,ローデータ!$I$12:$I$1011,$B$14,ローデータ!$J$12:$J$1011,C160,ローデータ!$K$12:$K$1011,$F$157)</f>
        <v>0</v>
      </c>
      <c r="G160" s="290"/>
      <c r="H160" s="289">
        <f>COUNTIFS(ローデータ!$B$12:$B$1011,1,ローデータ!$G$12:$G$1011,$G$4,ローデータ!$I$12:$I$1011,$B$14,ローデータ!$J$12:$J$1011,C160,ローデータ!$K$12:$K$1011,$H$157)</f>
        <v>0</v>
      </c>
      <c r="I160" s="290"/>
      <c r="J160" s="289">
        <f>COUNTIFS(ローデータ!$B$12:$B$1011,1,ローデータ!$G$12:$G$1011,$G$4,ローデータ!$I$12:$I$1011,$B$14,ローデータ!$J$12:$J$1011,C160,ローデータ!$K$12:$K$1011,$J$157)</f>
        <v>0</v>
      </c>
      <c r="K160" s="291"/>
      <c r="L160" s="290"/>
      <c r="M160" s="56">
        <f t="shared" si="16"/>
        <v>0</v>
      </c>
      <c r="N160" s="9"/>
    </row>
    <row r="161" spans="1:19" ht="14.1" customHeight="1" x14ac:dyDescent="0.15">
      <c r="A161" s="376"/>
      <c r="B161" s="382"/>
      <c r="C161" s="146">
        <v>2</v>
      </c>
      <c r="D161" s="373" t="s">
        <v>76</v>
      </c>
      <c r="E161" s="374"/>
      <c r="F161" s="289">
        <f>COUNTIFS(ローデータ!$B$12:$B$1011,1,ローデータ!$G$12:$G$1011,$G$4,ローデータ!$I$12:$I$1011,$B$14,ローデータ!$J$12:$J$1011,C161,ローデータ!$K$12:$K$1011,$F$157)</f>
        <v>0</v>
      </c>
      <c r="G161" s="290"/>
      <c r="H161" s="289">
        <f>COUNTIFS(ローデータ!$B$12:$B$1011,1,ローデータ!$G$12:$G$1011,$G$4,ローデータ!$I$12:$I$1011,$B$14,ローデータ!$J$12:$J$1011,C161,ローデータ!$K$12:$K$1011,$H$157)</f>
        <v>0</v>
      </c>
      <c r="I161" s="290"/>
      <c r="J161" s="289">
        <f>COUNTIFS(ローデータ!$B$12:$B$1011,1,ローデータ!$G$12:$G$1011,$G$4,ローデータ!$I$12:$I$1011,$B$14,ローデータ!$J$12:$J$1011,C161,ローデータ!$K$12:$K$1011,$J$157)</f>
        <v>0</v>
      </c>
      <c r="K161" s="291"/>
      <c r="L161" s="290"/>
      <c r="M161" s="56">
        <f t="shared" si="16"/>
        <v>0</v>
      </c>
    </row>
    <row r="162" spans="1:19" ht="14.1" customHeight="1" x14ac:dyDescent="0.15">
      <c r="A162" s="376"/>
      <c r="B162" s="382"/>
      <c r="C162" s="146">
        <v>3</v>
      </c>
      <c r="D162" s="373" t="s">
        <v>77</v>
      </c>
      <c r="E162" s="374"/>
      <c r="F162" s="289">
        <f>COUNTIFS(ローデータ!$B$12:$B$1011,1,ローデータ!$G$12:$G$1011,$G$4,ローデータ!$I$12:$I$1011,$B$14,ローデータ!$J$12:$J$1011,C162,ローデータ!$K$12:$K$1011,$F$157)</f>
        <v>0</v>
      </c>
      <c r="G162" s="290"/>
      <c r="H162" s="289">
        <f>COUNTIFS(ローデータ!$B$12:$B$1011,1,ローデータ!$G$12:$G$1011,$G$4,ローデータ!$I$12:$I$1011,$B$14,ローデータ!$J$12:$J$1011,C162,ローデータ!$K$12:$K$1011,$H$157)</f>
        <v>0</v>
      </c>
      <c r="I162" s="290"/>
      <c r="J162" s="289">
        <f>COUNTIFS(ローデータ!$B$12:$B$1011,1,ローデータ!$G$12:$G$1011,$G$4,ローデータ!$I$12:$I$1011,$B$14,ローデータ!$J$12:$J$1011,C162,ローデータ!$K$12:$K$1011,$J$157)</f>
        <v>0</v>
      </c>
      <c r="K162" s="291"/>
      <c r="L162" s="29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6">
        <v>4</v>
      </c>
      <c r="D163" s="373" t="s">
        <v>110</v>
      </c>
      <c r="E163" s="374"/>
      <c r="F163" s="289">
        <f>COUNTIFS(ローデータ!$B$12:$B$1011,1,ローデータ!$G$12:$G$1011,$G$4,ローデータ!$I$12:$I$1011,$B$14,ローデータ!$J$12:$J$1011,C163,ローデータ!$K$12:$K$1011,$F$157)</f>
        <v>0</v>
      </c>
      <c r="G163" s="290"/>
      <c r="H163" s="289">
        <f>COUNTIFS(ローデータ!$B$12:$B$1011,1,ローデータ!$G$12:$G$1011,$G$4,ローデータ!$I$12:$I$1011,$B$14,ローデータ!$J$12:$J$1011,C163,ローデータ!$K$12:$K$1011,$H$157)</f>
        <v>0</v>
      </c>
      <c r="I163" s="290"/>
      <c r="J163" s="289">
        <f>COUNTIFS(ローデータ!$B$12:$B$1011,1,ローデータ!$G$12:$G$1011,$G$4,ローデータ!$I$12:$I$1011,$B$14,ローデータ!$J$12:$J$1011,C163,ローデータ!$K$12:$K$1011,$J$157)</f>
        <v>0</v>
      </c>
      <c r="K163" s="291"/>
      <c r="L163" s="29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6">
        <v>5</v>
      </c>
      <c r="D164" s="373" t="s">
        <v>78</v>
      </c>
      <c r="E164" s="374"/>
      <c r="F164" s="289">
        <f>COUNTIFS(ローデータ!$B$12:$B$1011,1,ローデータ!$G$12:$G$1011,$G$4,ローデータ!$I$12:$I$1011,$B$14,ローデータ!$J$12:$J$1011,C164,ローデータ!$K$12:$K$1011,$F$157)</f>
        <v>0</v>
      </c>
      <c r="G164" s="290"/>
      <c r="H164" s="289">
        <f>COUNTIFS(ローデータ!$B$12:$B$1011,1,ローデータ!$G$12:$G$1011,$G$4,ローデータ!$I$12:$I$1011,$B$14,ローデータ!$J$12:$J$1011,C164,ローデータ!$K$12:$K$1011,$H$157)</f>
        <v>0</v>
      </c>
      <c r="I164" s="290"/>
      <c r="J164" s="289">
        <f>COUNTIFS(ローデータ!$B$12:$B$1011,1,ローデータ!$G$12:$G$1011,$G$4,ローデータ!$I$12:$I$1011,$B$14,ローデータ!$J$12:$J$1011,C164,ローデータ!$K$12:$K$1011,$J$157)</f>
        <v>0</v>
      </c>
      <c r="K164" s="291"/>
      <c r="L164" s="29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6">
        <v>6</v>
      </c>
      <c r="D165" s="373" t="s">
        <v>79</v>
      </c>
      <c r="E165" s="374"/>
      <c r="F165" s="289">
        <f>COUNTIFS(ローデータ!$B$12:$B$1011,1,ローデータ!$G$12:$G$1011,$G$4,ローデータ!$I$12:$I$1011,$B$14,ローデータ!$J$12:$J$1011,C165,ローデータ!$K$12:$K$1011,$F$157)</f>
        <v>0</v>
      </c>
      <c r="G165" s="290"/>
      <c r="H165" s="289">
        <f>COUNTIFS(ローデータ!$B$12:$B$1011,1,ローデータ!$G$12:$G$1011,$G$4,ローデータ!$I$12:$I$1011,$B$14,ローデータ!$J$12:$J$1011,C165,ローデータ!$K$12:$K$1011,$H$157)</f>
        <v>0</v>
      </c>
      <c r="I165" s="290"/>
      <c r="J165" s="289">
        <f>COUNTIFS(ローデータ!$B$12:$B$1011,1,ローデータ!$G$12:$G$1011,$G$4,ローデータ!$I$12:$I$1011,$B$14,ローデータ!$J$12:$J$1011,C165,ローデータ!$K$12:$K$1011,$J$157)</f>
        <v>0</v>
      </c>
      <c r="K165" s="291"/>
      <c r="L165" s="29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6">
        <v>7</v>
      </c>
      <c r="D166" s="373" t="s">
        <v>80</v>
      </c>
      <c r="E166" s="374"/>
      <c r="F166" s="289">
        <f>COUNTIFS(ローデータ!$B$12:$B$1011,1,ローデータ!$G$12:$G$1011,$G$4,ローデータ!$I$12:$I$1011,$B$14,ローデータ!$J$12:$J$1011,C166,ローデータ!$K$12:$K$1011,$F$157)</f>
        <v>0</v>
      </c>
      <c r="G166" s="290"/>
      <c r="H166" s="289">
        <f>COUNTIFS(ローデータ!$B$12:$B$1011,1,ローデータ!$G$12:$G$1011,$G$4,ローデータ!$I$12:$I$1011,$B$14,ローデータ!$J$12:$J$1011,C166,ローデータ!$K$12:$K$1011,$H$157)</f>
        <v>0</v>
      </c>
      <c r="I166" s="290"/>
      <c r="J166" s="289">
        <f>COUNTIFS(ローデータ!$B$12:$B$1011,1,ローデータ!$G$12:$G$1011,$G$4,ローデータ!$I$12:$I$1011,$B$14,ローデータ!$J$12:$J$1011,C166,ローデータ!$K$12:$K$1011,$J$157)</f>
        <v>0</v>
      </c>
      <c r="K166" s="291"/>
      <c r="L166" s="29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6">
        <v>8</v>
      </c>
      <c r="D167" s="373" t="s">
        <v>81</v>
      </c>
      <c r="E167" s="374"/>
      <c r="F167" s="289">
        <f>COUNTIFS(ローデータ!$B$12:$B$1011,1,ローデータ!$G$12:$G$1011,$G$4,ローデータ!$I$12:$I$1011,$B$14,ローデータ!$J$12:$J$1011,C167,ローデータ!$K$12:$K$1011,$F$157)</f>
        <v>0</v>
      </c>
      <c r="G167" s="290"/>
      <c r="H167" s="289">
        <f>COUNTIFS(ローデータ!$B$12:$B$1011,1,ローデータ!$G$12:$G$1011,$G$4,ローデータ!$I$12:$I$1011,$B$14,ローデータ!$J$12:$J$1011,C167,ローデータ!$K$12:$K$1011,$H$157)</f>
        <v>0</v>
      </c>
      <c r="I167" s="290"/>
      <c r="J167" s="289">
        <f>COUNTIFS(ローデータ!$B$12:$B$1011,1,ローデータ!$G$12:$G$1011,$G$4,ローデータ!$I$12:$I$1011,$B$14,ローデータ!$J$12:$J$1011,C167,ローデータ!$K$12:$K$1011,$J$157)</f>
        <v>0</v>
      </c>
      <c r="K167" s="291"/>
      <c r="L167" s="29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6">
        <v>9</v>
      </c>
      <c r="D168" s="373" t="s">
        <v>82</v>
      </c>
      <c r="E168" s="374"/>
      <c r="F168" s="289">
        <f>COUNTIFS(ローデータ!$B$12:$B$1011,1,ローデータ!$G$12:$G$1011,$G$4,ローデータ!$I$12:$I$1011,$B$14,ローデータ!$J$12:$J$1011,C168,ローデータ!$K$12:$K$1011,$F$157)</f>
        <v>0</v>
      </c>
      <c r="G168" s="290"/>
      <c r="H168" s="289">
        <f>COUNTIFS(ローデータ!$B$12:$B$1011,1,ローデータ!$G$12:$G$1011,$G$4,ローデータ!$I$12:$I$1011,$B$14,ローデータ!$J$12:$J$1011,C168,ローデータ!$K$12:$K$1011,$H$157)</f>
        <v>0</v>
      </c>
      <c r="I168" s="290"/>
      <c r="J168" s="289">
        <f>COUNTIFS(ローデータ!$B$12:$B$1011,1,ローデータ!$G$12:$G$1011,$G$4,ローデータ!$I$12:$I$1011,$B$14,ローデータ!$J$12:$J$1011,C168,ローデータ!$K$12:$K$1011,$J$157)</f>
        <v>0</v>
      </c>
      <c r="K168" s="291"/>
      <c r="L168" s="29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6">
        <v>10</v>
      </c>
      <c r="D169" s="373" t="s">
        <v>111</v>
      </c>
      <c r="E169" s="374"/>
      <c r="F169" s="289">
        <f>COUNTIFS(ローデータ!$B$12:$B$1011,1,ローデータ!$G$12:$G$1011,$G$4,ローデータ!$I$12:$I$1011,$B$14,ローデータ!$J$12:$J$1011,C169,ローデータ!$K$12:$K$1011,$F$157)</f>
        <v>0</v>
      </c>
      <c r="G169" s="290"/>
      <c r="H169" s="289">
        <f>COUNTIFS(ローデータ!$B$12:$B$1011,1,ローデータ!$G$12:$G$1011,$G$4,ローデータ!$I$12:$I$1011,$B$14,ローデータ!$J$12:$J$1011,C169,ローデータ!$K$12:$K$1011,$H$157)</f>
        <v>0</v>
      </c>
      <c r="I169" s="290"/>
      <c r="J169" s="289">
        <f>COUNTIFS(ローデータ!$B$12:$B$1011,1,ローデータ!$G$12:$G$1011,$G$4,ローデータ!$I$12:$I$1011,$B$14,ローデータ!$J$12:$J$1011,C169,ローデータ!$K$12:$K$1011,$J$157)</f>
        <v>0</v>
      </c>
      <c r="K169" s="291"/>
      <c r="L169" s="29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6">
        <v>11</v>
      </c>
      <c r="D170" s="373" t="s">
        <v>83</v>
      </c>
      <c r="E170" s="374"/>
      <c r="F170" s="289">
        <f>COUNTIFS(ローデータ!$B$12:$B$1011,1,ローデータ!$G$12:$G$1011,$G$4,ローデータ!$I$12:$I$1011,$B$14,ローデータ!$J$12:$J$1011,C170,ローデータ!$K$12:$K$1011,$F$157)</f>
        <v>0</v>
      </c>
      <c r="G170" s="290"/>
      <c r="H170" s="289">
        <f>COUNTIFS(ローデータ!$B$12:$B$1011,1,ローデータ!$G$12:$G$1011,$G$4,ローデータ!$I$12:$I$1011,$B$14,ローデータ!$J$12:$J$1011,C170,ローデータ!$K$12:$K$1011,$H$157)</f>
        <v>0</v>
      </c>
      <c r="I170" s="290"/>
      <c r="J170" s="289">
        <f>COUNTIFS(ローデータ!$B$12:$B$1011,1,ローデータ!$G$12:$G$1011,$G$4,ローデータ!$I$12:$I$1011,$B$14,ローデータ!$J$12:$J$1011,C170,ローデータ!$K$12:$K$1011,$J$157)</f>
        <v>0</v>
      </c>
      <c r="K170" s="291"/>
      <c r="L170" s="29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9">
        <f>SUM(F159:G170)</f>
        <v>32</v>
      </c>
      <c r="G171" s="290"/>
      <c r="H171" s="289">
        <f>SUM(H159:I170)</f>
        <v>10</v>
      </c>
      <c r="I171" s="290"/>
      <c r="J171" s="289">
        <f>SUM(J159:L170)</f>
        <v>7</v>
      </c>
      <c r="K171" s="291"/>
      <c r="L171" s="290"/>
      <c r="M171" s="56">
        <f t="shared" si="16"/>
        <v>49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8" t="s">
        <v>65</v>
      </c>
      <c r="G177" s="248" t="s">
        <v>66</v>
      </c>
      <c r="H177" s="278" t="s">
        <v>101</v>
      </c>
      <c r="I177" s="28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9"/>
      <c r="G178" s="249"/>
      <c r="H178" s="346"/>
      <c r="I178" s="347"/>
      <c r="J178" s="249"/>
      <c r="K178" s="372"/>
      <c r="L178" s="9"/>
      <c r="M178" s="9"/>
    </row>
    <row r="179" spans="1:13" ht="14.1" customHeight="1" x14ac:dyDescent="0.15">
      <c r="A179" s="375" t="s">
        <v>73</v>
      </c>
      <c r="B179" s="118" t="s">
        <v>85</v>
      </c>
      <c r="C179" s="349" t="s">
        <v>87</v>
      </c>
      <c r="D179" s="384"/>
      <c r="E179" s="350"/>
      <c r="F179" s="56">
        <f>COUNTIFS(ローデータ!$B$12:$B$1011,1,ローデータ!$G$12:$G$1011,$G$4,ローデータ!$I$12:$I$1011,$C$14,ローデータ!$K$12:$K$1011,$B$21,ローデータ!$L$12:$L$1011,F176)</f>
        <v>27</v>
      </c>
      <c r="G179" s="56">
        <f>COUNTIFS(ローデータ!$B$12:$B$1011,1,ローデータ!$G$12:$G$1011,$G$4,ローデータ!$I$12:$I$1011,$C$14,ローデータ!$K$12:$K$1011,$B$21,ローデータ!$L$12:$L$1011,G176)</f>
        <v>3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1</v>
      </c>
      <c r="J179" s="56">
        <f>COUNTIFS(ローデータ!$B$12:$B$1011,1,ローデータ!$G$12:$G$1011,$G$4,ローデータ!$I$12:$I$1011,$C$14,ローデータ!$K$12:$K$1011,$B$21,ローデータ!$L$12:$L$1011,J176)</f>
        <v>1</v>
      </c>
      <c r="K179" s="107">
        <f t="shared" ref="K179:K191" si="17">SUM(F179:J179)</f>
        <v>32</v>
      </c>
      <c r="L179" s="9"/>
    </row>
    <row r="180" spans="1:13" ht="14.1" customHeight="1" x14ac:dyDescent="0.15">
      <c r="A180" s="376"/>
      <c r="B180" s="381" t="s">
        <v>86</v>
      </c>
      <c r="C180" s="146">
        <v>1</v>
      </c>
      <c r="D180" s="373" t="s">
        <v>75</v>
      </c>
      <c r="E180" s="374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6"/>
      <c r="B181" s="382"/>
      <c r="C181" s="146">
        <v>2</v>
      </c>
      <c r="D181" s="373" t="s">
        <v>76</v>
      </c>
      <c r="E181" s="374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6"/>
      <c r="B182" s="382"/>
      <c r="C182" s="146">
        <v>3</v>
      </c>
      <c r="D182" s="373" t="s">
        <v>77</v>
      </c>
      <c r="E182" s="374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6"/>
      <c r="B183" s="382"/>
      <c r="C183" s="146">
        <v>4</v>
      </c>
      <c r="D183" s="373" t="s">
        <v>110</v>
      </c>
      <c r="E183" s="374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6"/>
      <c r="B184" s="382"/>
      <c r="C184" s="146">
        <v>5</v>
      </c>
      <c r="D184" s="373" t="s">
        <v>78</v>
      </c>
      <c r="E184" s="374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6"/>
      <c r="B185" s="382"/>
      <c r="C185" s="146">
        <v>6</v>
      </c>
      <c r="D185" s="373" t="s">
        <v>79</v>
      </c>
      <c r="E185" s="374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6"/>
      <c r="B186" s="382"/>
      <c r="C186" s="146">
        <v>7</v>
      </c>
      <c r="D186" s="373" t="s">
        <v>80</v>
      </c>
      <c r="E186" s="374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6"/>
      <c r="B187" s="382"/>
      <c r="C187" s="146">
        <v>8</v>
      </c>
      <c r="D187" s="373" t="s">
        <v>81</v>
      </c>
      <c r="E187" s="374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6"/>
      <c r="B188" s="382"/>
      <c r="C188" s="146">
        <v>9</v>
      </c>
      <c r="D188" s="373" t="s">
        <v>82</v>
      </c>
      <c r="E188" s="374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6"/>
      <c r="B189" s="382"/>
      <c r="C189" s="146">
        <v>10</v>
      </c>
      <c r="D189" s="373" t="s">
        <v>111</v>
      </c>
      <c r="E189" s="374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7"/>
      <c r="B190" s="383"/>
      <c r="C190" s="146">
        <v>11</v>
      </c>
      <c r="D190" s="373" t="s">
        <v>83</v>
      </c>
      <c r="E190" s="374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6">
        <f>SUM(F179:F190)</f>
        <v>27</v>
      </c>
      <c r="G191" s="56">
        <f>SUM(G179:G190)</f>
        <v>3</v>
      </c>
      <c r="H191" s="56">
        <f>SUM(H179:H190)</f>
        <v>0</v>
      </c>
      <c r="I191" s="56">
        <f>SUM(I179:I190)</f>
        <v>1</v>
      </c>
      <c r="J191" s="56">
        <f>SUM(J179:J190)</f>
        <v>1</v>
      </c>
      <c r="K191" s="107">
        <f t="shared" si="17"/>
        <v>32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41" t="s">
        <v>113</v>
      </c>
      <c r="G194" s="241"/>
      <c r="H194" s="241"/>
      <c r="I194" s="241"/>
      <c r="J194" s="24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8" t="s">
        <v>85</v>
      </c>
      <c r="C198" s="349" t="s">
        <v>87</v>
      </c>
      <c r="D198" s="384"/>
      <c r="E198" s="350"/>
      <c r="F198" s="90">
        <f>SUMIFS(ローデータ!M12:M1011,ローデータ!$B$12:$B$1011,1,ローデータ!$G$12:$G$1011,$G$4,ローデータ!$I$12:$I$1011,$C$14,ローデータ!$K$12:$K$1011,$B$21)</f>
        <v>14</v>
      </c>
      <c r="G198" s="90">
        <f>SUMIFS(ローデータ!N12:N1011,ローデータ!$B$12:$B$1011,1,ローデータ!$G$12:$G$1011,$G$4,ローデータ!$I$12:$I$1011,$C$14,ローデータ!$K$12:$K$1011,$B$21)</f>
        <v>26</v>
      </c>
      <c r="H198" s="90">
        <f>SUMIFS(ローデータ!O12:O1011,ローデータ!$B$12:$B$1011,1,ローデータ!$G$12:$G$1011,$G$4,ローデータ!$I$12:$I$1011,$C$14,ローデータ!$K$12:$K$1011,$B$21)</f>
        <v>2</v>
      </c>
      <c r="I198" s="90">
        <f>SUMIFS(ローデータ!P12:P1011,ローデータ!$B$12:$B$1011,1,ローデータ!$G$12:$G$1011,$G$4,ローデータ!$I$12:$I$1011,$C$14,ローデータ!$K$12:$K$1011,$B$21)</f>
        <v>6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48</v>
      </c>
      <c r="L198" s="9"/>
    </row>
    <row r="199" spans="1:18" ht="14.1" customHeight="1" x14ac:dyDescent="0.15">
      <c r="A199" s="376"/>
      <c r="B199" s="381" t="s">
        <v>86</v>
      </c>
      <c r="C199" s="146">
        <v>1</v>
      </c>
      <c r="D199" s="373" t="s">
        <v>75</v>
      </c>
      <c r="E199" s="374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6"/>
      <c r="B200" s="382"/>
      <c r="C200" s="146">
        <v>2</v>
      </c>
      <c r="D200" s="373" t="s">
        <v>76</v>
      </c>
      <c r="E200" s="374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6"/>
      <c r="B201" s="382"/>
      <c r="C201" s="146">
        <v>3</v>
      </c>
      <c r="D201" s="373" t="s">
        <v>77</v>
      </c>
      <c r="E201" s="374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6"/>
      <c r="B202" s="382"/>
      <c r="C202" s="146">
        <v>4</v>
      </c>
      <c r="D202" s="373" t="s">
        <v>110</v>
      </c>
      <c r="E202" s="374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6"/>
      <c r="B203" s="382"/>
      <c r="C203" s="146">
        <v>5</v>
      </c>
      <c r="D203" s="373" t="s">
        <v>78</v>
      </c>
      <c r="E203" s="374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6"/>
      <c r="B204" s="382"/>
      <c r="C204" s="146">
        <v>6</v>
      </c>
      <c r="D204" s="373" t="s">
        <v>79</v>
      </c>
      <c r="E204" s="374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6"/>
      <c r="B205" s="382"/>
      <c r="C205" s="146">
        <v>7</v>
      </c>
      <c r="D205" s="373" t="s">
        <v>80</v>
      </c>
      <c r="E205" s="374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6"/>
      <c r="B206" s="382"/>
      <c r="C206" s="146">
        <v>8</v>
      </c>
      <c r="D206" s="373" t="s">
        <v>81</v>
      </c>
      <c r="E206" s="374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6"/>
      <c r="B207" s="382"/>
      <c r="C207" s="146">
        <v>9</v>
      </c>
      <c r="D207" s="373" t="s">
        <v>82</v>
      </c>
      <c r="E207" s="374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6"/>
      <c r="B208" s="382"/>
      <c r="C208" s="146">
        <v>10</v>
      </c>
      <c r="D208" s="373" t="s">
        <v>111</v>
      </c>
      <c r="E208" s="374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7"/>
      <c r="B209" s="383"/>
      <c r="C209" s="146">
        <v>11</v>
      </c>
      <c r="D209" s="373" t="s">
        <v>83</v>
      </c>
      <c r="E209" s="374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5">
        <f>SUM(F198:F209)</f>
        <v>14</v>
      </c>
      <c r="G210" s="95">
        <f t="shared" ref="G210:I210" si="19">SUM(G198:G209)</f>
        <v>26</v>
      </c>
      <c r="H210" s="95">
        <f>SUM(H198:H209)</f>
        <v>2</v>
      </c>
      <c r="I210" s="95">
        <f t="shared" si="19"/>
        <v>6</v>
      </c>
      <c r="J210" s="95">
        <f>SUM(J198:J209)</f>
        <v>0</v>
      </c>
      <c r="K210" s="119">
        <f t="shared" si="18"/>
        <v>48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4">
        <v>1</v>
      </c>
      <c r="G214" s="144">
        <v>2</v>
      </c>
      <c r="H214" s="14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47" t="s">
        <v>67</v>
      </c>
      <c r="G215" s="147" t="s">
        <v>66</v>
      </c>
      <c r="H215" s="147" t="s">
        <v>68</v>
      </c>
      <c r="I215" s="372"/>
    </row>
    <row r="216" spans="1:18" ht="14.1" customHeight="1" x14ac:dyDescent="0.15">
      <c r="A216" s="375" t="s">
        <v>73</v>
      </c>
      <c r="B216" s="118" t="s">
        <v>85</v>
      </c>
      <c r="C216" s="349" t="s">
        <v>87</v>
      </c>
      <c r="D216" s="384"/>
      <c r="E216" s="350"/>
      <c r="F216" s="56">
        <f>COUNTIFS(ローデータ!$B$12:$B$1011,1,ローデータ!$G$12:$G$1011,$G$4,ローデータ!$I$12:$I$1011,$C$14,ローデータ!$K$12:$K$1011,$D$21,ローデータ!$S$12:$S$1011,F214)</f>
        <v>9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10</v>
      </c>
    </row>
    <row r="217" spans="1:18" ht="14.1" customHeight="1" x14ac:dyDescent="0.15">
      <c r="A217" s="376"/>
      <c r="B217" s="381" t="s">
        <v>86</v>
      </c>
      <c r="C217" s="146">
        <v>1</v>
      </c>
      <c r="D217" s="373" t="s">
        <v>75</v>
      </c>
      <c r="E217" s="374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6"/>
      <c r="B218" s="382"/>
      <c r="C218" s="146">
        <v>2</v>
      </c>
      <c r="D218" s="373" t="s">
        <v>76</v>
      </c>
      <c r="E218" s="374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6"/>
      <c r="B219" s="382"/>
      <c r="C219" s="146">
        <v>3</v>
      </c>
      <c r="D219" s="373" t="s">
        <v>77</v>
      </c>
      <c r="E219" s="374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6"/>
      <c r="B220" s="382"/>
      <c r="C220" s="146">
        <v>4</v>
      </c>
      <c r="D220" s="373" t="s">
        <v>110</v>
      </c>
      <c r="E220" s="374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6"/>
      <c r="B221" s="382"/>
      <c r="C221" s="146">
        <v>5</v>
      </c>
      <c r="D221" s="373" t="s">
        <v>78</v>
      </c>
      <c r="E221" s="374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6"/>
      <c r="B222" s="382"/>
      <c r="C222" s="146">
        <v>6</v>
      </c>
      <c r="D222" s="373" t="s">
        <v>79</v>
      </c>
      <c r="E222" s="374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6"/>
      <c r="B223" s="382"/>
      <c r="C223" s="146">
        <v>7</v>
      </c>
      <c r="D223" s="373" t="s">
        <v>80</v>
      </c>
      <c r="E223" s="374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6"/>
      <c r="B224" s="382"/>
      <c r="C224" s="146">
        <v>8</v>
      </c>
      <c r="D224" s="373" t="s">
        <v>81</v>
      </c>
      <c r="E224" s="374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6"/>
      <c r="B225" s="382"/>
      <c r="C225" s="146">
        <v>9</v>
      </c>
      <c r="D225" s="373" t="s">
        <v>82</v>
      </c>
      <c r="E225" s="374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6"/>
      <c r="B226" s="382"/>
      <c r="C226" s="146">
        <v>10</v>
      </c>
      <c r="D226" s="373" t="s">
        <v>111</v>
      </c>
      <c r="E226" s="374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7"/>
      <c r="B227" s="383"/>
      <c r="C227" s="146">
        <v>11</v>
      </c>
      <c r="D227" s="373" t="s">
        <v>83</v>
      </c>
      <c r="E227" s="374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6">
        <f>SUM(F216:F227)</f>
        <v>9</v>
      </c>
      <c r="G228" s="56">
        <f>SUM(G216:G227)</f>
        <v>1</v>
      </c>
      <c r="H228" s="56">
        <f>SUM(H216:H227)</f>
        <v>0</v>
      </c>
      <c r="I228" s="56">
        <f t="shared" si="20"/>
        <v>10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41" t="s">
        <v>88</v>
      </c>
      <c r="G231" s="241"/>
      <c r="H231" s="241"/>
      <c r="I231" s="241"/>
      <c r="J231" s="241"/>
      <c r="K231" s="241"/>
      <c r="L231" s="242"/>
      <c r="M231" s="250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80" t="s">
        <v>107</v>
      </c>
      <c r="K232" s="363" t="s">
        <v>36</v>
      </c>
      <c r="L232" s="280" t="s">
        <v>30</v>
      </c>
      <c r="M232" s="292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44"/>
      <c r="K233" s="224"/>
      <c r="L233" s="244"/>
      <c r="M233" s="251"/>
    </row>
    <row r="234" spans="1:14" ht="14.1" customHeight="1" x14ac:dyDescent="0.15">
      <c r="A234" s="375" t="s">
        <v>73</v>
      </c>
      <c r="B234" s="118" t="s">
        <v>85</v>
      </c>
      <c r="C234" s="349" t="s">
        <v>87</v>
      </c>
      <c r="D234" s="384"/>
      <c r="E234" s="350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6</v>
      </c>
      <c r="H234" s="90">
        <f>SUMIFS(ローデータ!V12:V1011,ローデータ!$B$12:$B$1011,1,ローデータ!$G$12:$G$1011,$G$4,ローデータ!$I$12:$I$1011,$C$14,ローデータ!$K$12:$K$1011,$D$21)</f>
        <v>2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3</v>
      </c>
      <c r="K234" s="90">
        <f>SUMIFS(ローデータ!Y12:Y1011,ローデータ!$B$12:$B$1011,1,ローデータ!$G$12:$G$1011,$G$4,ローデータ!$I$12:$I$1011,$C$14,ローデータ!$K$12:$K$1011,$D$21)</f>
        <v>2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13</v>
      </c>
    </row>
    <row r="235" spans="1:14" ht="14.1" customHeight="1" x14ac:dyDescent="0.15">
      <c r="A235" s="376"/>
      <c r="B235" s="381" t="s">
        <v>86</v>
      </c>
      <c r="C235" s="146">
        <v>1</v>
      </c>
      <c r="D235" s="373" t="s">
        <v>75</v>
      </c>
      <c r="E235" s="374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6"/>
      <c r="B236" s="382"/>
      <c r="C236" s="146">
        <v>2</v>
      </c>
      <c r="D236" s="373" t="s">
        <v>76</v>
      </c>
      <c r="E236" s="374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6"/>
      <c r="B237" s="382"/>
      <c r="C237" s="146">
        <v>3</v>
      </c>
      <c r="D237" s="373" t="s">
        <v>77</v>
      </c>
      <c r="E237" s="374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6"/>
      <c r="B238" s="382"/>
      <c r="C238" s="146">
        <v>4</v>
      </c>
      <c r="D238" s="373" t="s">
        <v>110</v>
      </c>
      <c r="E238" s="374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6"/>
      <c r="B239" s="382"/>
      <c r="C239" s="146">
        <v>5</v>
      </c>
      <c r="D239" s="373" t="s">
        <v>78</v>
      </c>
      <c r="E239" s="374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6"/>
      <c r="B240" s="382"/>
      <c r="C240" s="146">
        <v>6</v>
      </c>
      <c r="D240" s="373" t="s">
        <v>79</v>
      </c>
      <c r="E240" s="374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6"/>
      <c r="B241" s="382"/>
      <c r="C241" s="146">
        <v>7</v>
      </c>
      <c r="D241" s="373" t="s">
        <v>80</v>
      </c>
      <c r="E241" s="374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6"/>
      <c r="B242" s="382"/>
      <c r="C242" s="146">
        <v>8</v>
      </c>
      <c r="D242" s="373" t="s">
        <v>81</v>
      </c>
      <c r="E242" s="374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6"/>
      <c r="B243" s="382"/>
      <c r="C243" s="146">
        <v>9</v>
      </c>
      <c r="D243" s="373" t="s">
        <v>82</v>
      </c>
      <c r="E243" s="374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6"/>
      <c r="B244" s="382"/>
      <c r="C244" s="146">
        <v>10</v>
      </c>
      <c r="D244" s="373" t="s">
        <v>111</v>
      </c>
      <c r="E244" s="374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7"/>
      <c r="B245" s="383"/>
      <c r="C245" s="146">
        <v>11</v>
      </c>
      <c r="D245" s="373" t="s">
        <v>83</v>
      </c>
      <c r="E245" s="374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5">
        <f>SUM(F234:F245)</f>
        <v>0</v>
      </c>
      <c r="G246" s="95">
        <f t="shared" ref="G246:L246" si="22">SUM(G234:G245)</f>
        <v>6</v>
      </c>
      <c r="H246" s="95">
        <f t="shared" si="22"/>
        <v>2</v>
      </c>
      <c r="I246" s="95">
        <f>SUM(I234:I245)</f>
        <v>0</v>
      </c>
      <c r="J246" s="95">
        <f t="shared" si="22"/>
        <v>3</v>
      </c>
      <c r="K246" s="95">
        <f>SUM(K234:K245)</f>
        <v>2</v>
      </c>
      <c r="L246" s="95">
        <f t="shared" si="22"/>
        <v>0</v>
      </c>
      <c r="M246" s="56">
        <f t="shared" si="21"/>
        <v>13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55" t="s">
        <v>16</v>
      </c>
      <c r="G250" s="256"/>
      <c r="H250" s="256"/>
      <c r="I250" s="256"/>
      <c r="J250" s="257"/>
      <c r="K250" s="258" t="s">
        <v>50</v>
      </c>
      <c r="L250" s="261" t="s">
        <v>13</v>
      </c>
      <c r="M250" s="262"/>
      <c r="N250" s="263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9"/>
      <c r="L251" s="52">
        <v>1</v>
      </c>
      <c r="M251" s="44">
        <v>2</v>
      </c>
      <c r="N251" s="61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8" t="s">
        <v>65</v>
      </c>
      <c r="G252" s="248" t="s">
        <v>66</v>
      </c>
      <c r="H252" s="278" t="s">
        <v>101</v>
      </c>
      <c r="I252" s="280" t="s">
        <v>102</v>
      </c>
      <c r="J252" s="348" t="s">
        <v>103</v>
      </c>
      <c r="K252" s="259"/>
      <c r="L252" s="395" t="s">
        <v>67</v>
      </c>
      <c r="M252" s="247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9"/>
      <c r="G253" s="249"/>
      <c r="H253" s="346"/>
      <c r="I253" s="347"/>
      <c r="J253" s="249"/>
      <c r="K253" s="260"/>
      <c r="L253" s="396"/>
      <c r="M253" s="226"/>
      <c r="N253" s="398"/>
      <c r="O253" s="372"/>
    </row>
    <row r="254" spans="1:17" ht="14.1" customHeight="1" x14ac:dyDescent="0.15">
      <c r="A254" s="399" t="s">
        <v>73</v>
      </c>
      <c r="B254" s="118" t="s">
        <v>85</v>
      </c>
      <c r="C254" s="349" t="s">
        <v>87</v>
      </c>
      <c r="D254" s="384"/>
      <c r="E254" s="350"/>
      <c r="F254" s="56">
        <f>COUNTIFS(ローデータ!$B$12:$B$1011,1,ローデータ!$G$12:$G$1011,$G$4,ローデータ!$I$12:$I$1011,$C$14,ローデータ!$K$12:$K$1011,$F$21,ローデータ!$L$12:$L$1011,F251)</f>
        <v>7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7</v>
      </c>
      <c r="L254" s="56">
        <f>COUNTIFS(ローデータ!$B$12:$B$1011,1,ローデータ!$G$12:$G$1011,$G$4,ローデータ!$I$12:$I$1011,$C$14,ローデータ!$K$12:$K$1011,$F$21,ローデータ!$S$12:$S$1011,L251)</f>
        <v>7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7</v>
      </c>
    </row>
    <row r="255" spans="1:17" ht="14.1" customHeight="1" x14ac:dyDescent="0.15">
      <c r="A255" s="400"/>
      <c r="B255" s="402" t="s">
        <v>86</v>
      </c>
      <c r="C255" s="146">
        <v>1</v>
      </c>
      <c r="D255" s="373" t="s">
        <v>75</v>
      </c>
      <c r="E255" s="380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400"/>
      <c r="B256" s="382"/>
      <c r="C256" s="146">
        <v>2</v>
      </c>
      <c r="D256" s="373" t="s">
        <v>76</v>
      </c>
      <c r="E256" s="380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400"/>
      <c r="B257" s="382"/>
      <c r="C257" s="146">
        <v>3</v>
      </c>
      <c r="D257" s="373" t="s">
        <v>77</v>
      </c>
      <c r="E257" s="380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400"/>
      <c r="B258" s="382"/>
      <c r="C258" s="146">
        <v>4</v>
      </c>
      <c r="D258" s="373" t="s">
        <v>110</v>
      </c>
      <c r="E258" s="374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400"/>
      <c r="B259" s="382"/>
      <c r="C259" s="146">
        <v>5</v>
      </c>
      <c r="D259" s="373" t="s">
        <v>78</v>
      </c>
      <c r="E259" s="380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400"/>
      <c r="B260" s="382"/>
      <c r="C260" s="146">
        <v>6</v>
      </c>
      <c r="D260" s="373" t="s">
        <v>79</v>
      </c>
      <c r="E260" s="380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400"/>
      <c r="B261" s="382"/>
      <c r="C261" s="146">
        <v>7</v>
      </c>
      <c r="D261" s="373" t="s">
        <v>80</v>
      </c>
      <c r="E261" s="380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400"/>
      <c r="B262" s="382"/>
      <c r="C262" s="146">
        <v>8</v>
      </c>
      <c r="D262" s="373" t="s">
        <v>81</v>
      </c>
      <c r="E262" s="380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400"/>
      <c r="B263" s="382"/>
      <c r="C263" s="146">
        <v>9</v>
      </c>
      <c r="D263" s="373" t="s">
        <v>82</v>
      </c>
      <c r="E263" s="380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400"/>
      <c r="B264" s="382"/>
      <c r="C264" s="146">
        <v>10</v>
      </c>
      <c r="D264" s="373" t="s">
        <v>111</v>
      </c>
      <c r="E264" s="374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1"/>
      <c r="B265" s="383"/>
      <c r="C265" s="146">
        <v>11</v>
      </c>
      <c r="D265" s="373" t="s">
        <v>83</v>
      </c>
      <c r="E265" s="380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6">
        <f>SUM(F254:F265)</f>
        <v>7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7</v>
      </c>
      <c r="L266" s="95">
        <f>SUM(L254:L265)</f>
        <v>7</v>
      </c>
      <c r="M266" s="95">
        <f>SUM(M254:M265)</f>
        <v>0</v>
      </c>
      <c r="N266" s="95">
        <f>SUM(N254:N265)</f>
        <v>0</v>
      </c>
      <c r="O266" s="56">
        <f>SUM(L266:N266)</f>
        <v>7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34" t="s">
        <v>70</v>
      </c>
      <c r="G269" s="235"/>
      <c r="H269" s="235"/>
      <c r="I269" s="235"/>
      <c r="J269" s="236"/>
      <c r="K269" s="237" t="s">
        <v>50</v>
      </c>
      <c r="L269" s="240" t="s">
        <v>71</v>
      </c>
      <c r="M269" s="241"/>
      <c r="N269" s="241"/>
      <c r="O269" s="241"/>
      <c r="P269" s="241"/>
      <c r="Q269" s="241"/>
      <c r="R269" s="242"/>
      <c r="S269" s="267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3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36</v>
      </c>
      <c r="R270" s="406" t="s">
        <v>30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39"/>
      <c r="L271" s="404"/>
      <c r="M271" s="405"/>
      <c r="N271" s="405"/>
      <c r="O271" s="405"/>
      <c r="P271" s="406"/>
      <c r="Q271" s="405"/>
      <c r="R271" s="406"/>
      <c r="S271" s="268"/>
    </row>
    <row r="272" spans="1:19" ht="14.1" customHeight="1" x14ac:dyDescent="0.15">
      <c r="A272" s="375" t="s">
        <v>73</v>
      </c>
      <c r="B272" s="118" t="s">
        <v>85</v>
      </c>
      <c r="C272" s="349" t="s">
        <v>87</v>
      </c>
      <c r="D272" s="384"/>
      <c r="E272" s="350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2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2</v>
      </c>
      <c r="L272" s="95">
        <f>SUMIFS(ローデータ!$T$12:$T$1011,ローデータ!$B$12:$B$1011,1,ローデータ!$G$12:$G$1011,$G$4,ローデータ!$I$12:$I$1011,$C$14,ローデータ!$K$12:$K$1011,$F$21)</f>
        <v>1</v>
      </c>
      <c r="M272" s="95">
        <f>SUMIFS(ローデータ!$U$12:$U$1011,ローデータ!$B$12:$B$1011,1,ローデータ!$G$12:$G$1011,$G$4,ローデータ!$I$12:$I$1011,$C$14,ローデータ!$K$12:$K$1011,$F$21)</f>
        <v>4</v>
      </c>
      <c r="N272" s="95">
        <f>SUMIFS(ローデータ!$V$12:$V$1011,ローデータ!$B$12:$B$1011,1,ローデータ!$G$12:$G$1011,$G$4,ローデータ!$I$12:$I$1011,$C$14,ローデータ!$K$12:$K$1011,$F$21)</f>
        <v>2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7</v>
      </c>
    </row>
    <row r="273" spans="1:19" ht="14.1" customHeight="1" x14ac:dyDescent="0.15">
      <c r="A273" s="376"/>
      <c r="B273" s="381" t="s">
        <v>86</v>
      </c>
      <c r="C273" s="146">
        <v>1</v>
      </c>
      <c r="D273" s="373" t="s">
        <v>75</v>
      </c>
      <c r="E273" s="374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6"/>
      <c r="B274" s="382"/>
      <c r="C274" s="146">
        <v>2</v>
      </c>
      <c r="D274" s="373" t="s">
        <v>76</v>
      </c>
      <c r="E274" s="374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6"/>
      <c r="B275" s="382"/>
      <c r="C275" s="146">
        <v>3</v>
      </c>
      <c r="D275" s="373" t="s">
        <v>77</v>
      </c>
      <c r="E275" s="374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6"/>
      <c r="B276" s="382"/>
      <c r="C276" s="146">
        <v>4</v>
      </c>
      <c r="D276" s="408" t="s">
        <v>110</v>
      </c>
      <c r="E276" s="409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6"/>
      <c r="B277" s="382"/>
      <c r="C277" s="146">
        <v>5</v>
      </c>
      <c r="D277" s="373" t="s">
        <v>78</v>
      </c>
      <c r="E277" s="374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6"/>
      <c r="B278" s="382"/>
      <c r="C278" s="146">
        <v>6</v>
      </c>
      <c r="D278" s="373" t="s">
        <v>79</v>
      </c>
      <c r="E278" s="374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6"/>
      <c r="B279" s="382"/>
      <c r="C279" s="146">
        <v>7</v>
      </c>
      <c r="D279" s="373" t="s">
        <v>80</v>
      </c>
      <c r="E279" s="374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6"/>
      <c r="B280" s="382"/>
      <c r="C280" s="146">
        <v>8</v>
      </c>
      <c r="D280" s="373" t="s">
        <v>81</v>
      </c>
      <c r="E280" s="374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6"/>
      <c r="B281" s="382"/>
      <c r="C281" s="146">
        <v>9</v>
      </c>
      <c r="D281" s="373" t="s">
        <v>82</v>
      </c>
      <c r="E281" s="374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6"/>
      <c r="B282" s="382"/>
      <c r="C282" s="146">
        <v>10</v>
      </c>
      <c r="D282" s="373" t="s">
        <v>111</v>
      </c>
      <c r="E282" s="374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7"/>
      <c r="B283" s="383"/>
      <c r="C283" s="146">
        <v>11</v>
      </c>
      <c r="D283" s="373" t="s">
        <v>83</v>
      </c>
      <c r="E283" s="374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6">
        <f>SUM(F272:F283)</f>
        <v>0</v>
      </c>
      <c r="G284" s="56">
        <f t="shared" ref="G284:J284" si="28">SUM(G272:G283)</f>
        <v>2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2</v>
      </c>
      <c r="L284" s="95">
        <f>SUM(L272:L283)</f>
        <v>1</v>
      </c>
      <c r="M284" s="95">
        <f t="shared" ref="M284:R284" si="29">SUM(M272:M283)</f>
        <v>4</v>
      </c>
      <c r="N284" s="95">
        <f t="shared" si="29"/>
        <v>2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6">
        <v>1</v>
      </c>
      <c r="L3" s="418" t="s">
        <v>54</v>
      </c>
      <c r="M3" s="419"/>
      <c r="N3" s="419"/>
      <c r="O3" s="420"/>
      <c r="P3" s="151">
        <v>2</v>
      </c>
      <c r="Q3" s="418" t="s">
        <v>55</v>
      </c>
      <c r="R3" s="419"/>
      <c r="S3" s="419"/>
      <c r="T3" s="420"/>
      <c r="U3" s="151">
        <v>3</v>
      </c>
      <c r="V3" s="418" t="s">
        <v>56</v>
      </c>
      <c r="W3" s="419"/>
      <c r="X3" s="419"/>
      <c r="Y3" s="420"/>
      <c r="Z3" s="151">
        <v>4</v>
      </c>
      <c r="AA3" s="418" t="s">
        <v>57</v>
      </c>
      <c r="AB3" s="419"/>
      <c r="AC3" s="419"/>
      <c r="AD3" s="420"/>
      <c r="AE3" s="151">
        <v>5</v>
      </c>
      <c r="AF3" s="418" t="s">
        <v>58</v>
      </c>
      <c r="AG3" s="419"/>
      <c r="AH3" s="419"/>
      <c r="AI3" s="420"/>
      <c r="AJ3" s="151">
        <v>6</v>
      </c>
      <c r="AK3" s="418" t="s">
        <v>134</v>
      </c>
      <c r="AL3" s="419"/>
      <c r="AM3" s="419"/>
      <c r="AN3" s="420"/>
      <c r="AO3" s="151">
        <v>7</v>
      </c>
      <c r="AP3" s="418" t="s">
        <v>135</v>
      </c>
      <c r="AQ3" s="419"/>
      <c r="AR3" s="419"/>
      <c r="AS3" s="420"/>
      <c r="AT3" s="151">
        <v>8</v>
      </c>
      <c r="AU3" s="418" t="s">
        <v>61</v>
      </c>
      <c r="AV3" s="419"/>
      <c r="AW3" s="419"/>
      <c r="AX3" s="420"/>
      <c r="AY3" s="15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6"/>
      <c r="B5" s="383" t="s">
        <v>29</v>
      </c>
      <c r="C5" s="383"/>
      <c r="D5" s="383"/>
      <c r="E5" s="383"/>
      <c r="F5" s="383"/>
      <c r="G5" s="383"/>
      <c r="H5" s="383"/>
      <c r="I5" s="383"/>
      <c r="J5" s="383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6"/>
      <c r="B6" s="366"/>
      <c r="C6" s="366"/>
      <c r="D6" s="366"/>
      <c r="E6" s="366" t="s">
        <v>29</v>
      </c>
      <c r="F6" s="366"/>
      <c r="G6" s="366"/>
      <c r="H6" s="366"/>
      <c r="I6" s="366"/>
      <c r="J6" s="366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1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29</v>
      </c>
      <c r="I7" s="366"/>
      <c r="J7" s="366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6"/>
      <c r="B8" s="366" t="s">
        <v>29</v>
      </c>
      <c r="C8" s="366"/>
      <c r="D8" s="366"/>
      <c r="E8" s="366" t="s">
        <v>29</v>
      </c>
      <c r="F8" s="366"/>
      <c r="G8" s="366"/>
      <c r="H8" s="366"/>
      <c r="I8" s="366"/>
      <c r="J8" s="366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6"/>
      <c r="B9" s="366" t="s">
        <v>29</v>
      </c>
      <c r="C9" s="366"/>
      <c r="D9" s="366"/>
      <c r="E9" s="366"/>
      <c r="F9" s="366"/>
      <c r="G9" s="366"/>
      <c r="H9" s="366" t="s">
        <v>29</v>
      </c>
      <c r="I9" s="366"/>
      <c r="J9" s="366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6"/>
      <c r="B10" s="366"/>
      <c r="C10" s="366"/>
      <c r="D10" s="366"/>
      <c r="E10" s="366" t="s">
        <v>29</v>
      </c>
      <c r="F10" s="366"/>
      <c r="G10" s="366"/>
      <c r="H10" s="366" t="s">
        <v>29</v>
      </c>
      <c r="I10" s="366"/>
      <c r="J10" s="366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6"/>
      <c r="B11" s="366" t="s">
        <v>29</v>
      </c>
      <c r="C11" s="366"/>
      <c r="D11" s="366"/>
      <c r="E11" s="366" t="s">
        <v>29</v>
      </c>
      <c r="F11" s="366"/>
      <c r="G11" s="366"/>
      <c r="H11" s="366" t="s">
        <v>29</v>
      </c>
      <c r="I11" s="366"/>
      <c r="J11" s="366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6">
        <v>1</v>
      </c>
      <c r="L13" s="418" t="s">
        <v>54</v>
      </c>
      <c r="M13" s="419"/>
      <c r="N13" s="419"/>
      <c r="O13" s="420"/>
      <c r="P13" s="151">
        <v>2</v>
      </c>
      <c r="Q13" s="418" t="s">
        <v>55</v>
      </c>
      <c r="R13" s="419"/>
      <c r="S13" s="419"/>
      <c r="T13" s="420"/>
      <c r="U13" s="151">
        <v>3</v>
      </c>
      <c r="V13" s="418" t="s">
        <v>56</v>
      </c>
      <c r="W13" s="419"/>
      <c r="X13" s="419"/>
      <c r="Y13" s="420"/>
      <c r="Z13" s="151">
        <v>4</v>
      </c>
      <c r="AA13" s="418" t="s">
        <v>57</v>
      </c>
      <c r="AB13" s="419"/>
      <c r="AC13" s="419"/>
      <c r="AD13" s="420"/>
      <c r="AE13" s="151">
        <v>5</v>
      </c>
      <c r="AF13" s="418" t="s">
        <v>58</v>
      </c>
      <c r="AG13" s="419"/>
      <c r="AH13" s="419"/>
      <c r="AI13" s="420"/>
      <c r="AJ13" s="151">
        <v>6</v>
      </c>
      <c r="AK13" s="418" t="s">
        <v>134</v>
      </c>
      <c r="AL13" s="419"/>
      <c r="AM13" s="419"/>
      <c r="AN13" s="420"/>
      <c r="AO13" s="151">
        <v>7</v>
      </c>
      <c r="AP13" s="418" t="s">
        <v>135</v>
      </c>
      <c r="AQ13" s="419"/>
      <c r="AR13" s="419"/>
      <c r="AS13" s="420"/>
      <c r="AT13" s="151">
        <v>8</v>
      </c>
      <c r="AU13" s="418" t="s">
        <v>61</v>
      </c>
      <c r="AV13" s="419"/>
      <c r="AW13" s="419"/>
      <c r="AX13" s="420"/>
      <c r="AY13" s="15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3"/>
      <c r="B15" s="383" t="s">
        <v>29</v>
      </c>
      <c r="C15" s="383"/>
      <c r="D15" s="383"/>
      <c r="E15" s="383"/>
      <c r="F15" s="383"/>
      <c r="G15" s="383"/>
      <c r="H15" s="383"/>
      <c r="I15" s="383"/>
      <c r="J15" s="383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3"/>
      <c r="B16" s="366"/>
      <c r="C16" s="366"/>
      <c r="D16" s="366"/>
      <c r="E16" s="366" t="s">
        <v>29</v>
      </c>
      <c r="F16" s="366"/>
      <c r="G16" s="366"/>
      <c r="H16" s="366"/>
      <c r="I16" s="366"/>
      <c r="J16" s="366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29</v>
      </c>
      <c r="I17" s="366"/>
      <c r="J17" s="366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3"/>
      <c r="B18" s="366" t="s">
        <v>29</v>
      </c>
      <c r="C18" s="366"/>
      <c r="D18" s="366"/>
      <c r="E18" s="366" t="s">
        <v>29</v>
      </c>
      <c r="F18" s="366"/>
      <c r="G18" s="366"/>
      <c r="H18" s="366"/>
      <c r="I18" s="366"/>
      <c r="J18" s="366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3"/>
      <c r="B19" s="366" t="s">
        <v>29</v>
      </c>
      <c r="C19" s="366"/>
      <c r="D19" s="366"/>
      <c r="E19" s="366"/>
      <c r="F19" s="366"/>
      <c r="G19" s="366"/>
      <c r="H19" s="366" t="s">
        <v>29</v>
      </c>
      <c r="I19" s="366"/>
      <c r="J19" s="366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3"/>
      <c r="B20" s="366"/>
      <c r="C20" s="366"/>
      <c r="D20" s="366"/>
      <c r="E20" s="366" t="s">
        <v>29</v>
      </c>
      <c r="F20" s="366"/>
      <c r="G20" s="366"/>
      <c r="H20" s="366" t="s">
        <v>29</v>
      </c>
      <c r="I20" s="366"/>
      <c r="J20" s="366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3"/>
      <c r="B21" s="366" t="s">
        <v>29</v>
      </c>
      <c r="C21" s="366"/>
      <c r="D21" s="366"/>
      <c r="E21" s="366" t="s">
        <v>29</v>
      </c>
      <c r="F21" s="366"/>
      <c r="G21" s="366"/>
      <c r="H21" s="366" t="s">
        <v>29</v>
      </c>
      <c r="I21" s="366"/>
      <c r="J21" s="366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6">
        <v>1</v>
      </c>
      <c r="L23" s="418" t="s">
        <v>54</v>
      </c>
      <c r="M23" s="419"/>
      <c r="N23" s="419"/>
      <c r="O23" s="420"/>
      <c r="P23" s="151">
        <v>2</v>
      </c>
      <c r="Q23" s="418" t="s">
        <v>55</v>
      </c>
      <c r="R23" s="419"/>
      <c r="S23" s="419"/>
      <c r="T23" s="420"/>
      <c r="U23" s="151">
        <v>3</v>
      </c>
      <c r="V23" s="418" t="s">
        <v>56</v>
      </c>
      <c r="W23" s="419"/>
      <c r="X23" s="419"/>
      <c r="Y23" s="420"/>
      <c r="Z23" s="151">
        <v>4</v>
      </c>
      <c r="AA23" s="418" t="s">
        <v>57</v>
      </c>
      <c r="AB23" s="419"/>
      <c r="AC23" s="419"/>
      <c r="AD23" s="420"/>
      <c r="AE23" s="151">
        <v>5</v>
      </c>
      <c r="AF23" s="418" t="s">
        <v>58</v>
      </c>
      <c r="AG23" s="419"/>
      <c r="AH23" s="419"/>
      <c r="AI23" s="420"/>
      <c r="AJ23" s="151">
        <v>6</v>
      </c>
      <c r="AK23" s="418" t="s">
        <v>134</v>
      </c>
      <c r="AL23" s="419"/>
      <c r="AM23" s="419"/>
      <c r="AN23" s="420"/>
      <c r="AO23" s="151">
        <v>7</v>
      </c>
      <c r="AP23" s="418" t="s">
        <v>135</v>
      </c>
      <c r="AQ23" s="419"/>
      <c r="AR23" s="419"/>
      <c r="AS23" s="420"/>
      <c r="AT23" s="151">
        <v>8</v>
      </c>
      <c r="AU23" s="418" t="s">
        <v>61</v>
      </c>
      <c r="AV23" s="419"/>
      <c r="AW23" s="419"/>
      <c r="AX23" s="420"/>
      <c r="AY23" s="15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6"/>
      <c r="B25" s="383" t="s">
        <v>29</v>
      </c>
      <c r="C25" s="383"/>
      <c r="D25" s="383"/>
      <c r="E25" s="383"/>
      <c r="F25" s="383"/>
      <c r="G25" s="383"/>
      <c r="H25" s="383"/>
      <c r="I25" s="383"/>
      <c r="J25" s="383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6"/>
      <c r="B26" s="366"/>
      <c r="C26" s="366"/>
      <c r="D26" s="366"/>
      <c r="E26" s="366" t="s">
        <v>29</v>
      </c>
      <c r="F26" s="366"/>
      <c r="G26" s="366"/>
      <c r="H26" s="366"/>
      <c r="I26" s="366"/>
      <c r="J26" s="366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29</v>
      </c>
      <c r="I27" s="366"/>
      <c r="J27" s="366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6"/>
      <c r="B28" s="366" t="s">
        <v>29</v>
      </c>
      <c r="C28" s="366"/>
      <c r="D28" s="366"/>
      <c r="E28" s="366" t="s">
        <v>29</v>
      </c>
      <c r="F28" s="366"/>
      <c r="G28" s="366"/>
      <c r="H28" s="366"/>
      <c r="I28" s="366"/>
      <c r="J28" s="366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6"/>
      <c r="B29" s="366" t="s">
        <v>29</v>
      </c>
      <c r="C29" s="366"/>
      <c r="D29" s="366"/>
      <c r="E29" s="366"/>
      <c r="F29" s="366"/>
      <c r="G29" s="366"/>
      <c r="H29" s="366" t="s">
        <v>29</v>
      </c>
      <c r="I29" s="366"/>
      <c r="J29" s="366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6"/>
      <c r="B30" s="366"/>
      <c r="C30" s="366"/>
      <c r="D30" s="366"/>
      <c r="E30" s="366" t="s">
        <v>29</v>
      </c>
      <c r="F30" s="366"/>
      <c r="G30" s="366"/>
      <c r="H30" s="366" t="s">
        <v>29</v>
      </c>
      <c r="I30" s="366"/>
      <c r="J30" s="366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7"/>
      <c r="B31" s="366" t="s">
        <v>29</v>
      </c>
      <c r="C31" s="366"/>
      <c r="D31" s="366"/>
      <c r="E31" s="366" t="s">
        <v>29</v>
      </c>
      <c r="F31" s="366"/>
      <c r="G31" s="366"/>
      <c r="H31" s="366" t="s">
        <v>29</v>
      </c>
      <c r="I31" s="366"/>
      <c r="J31" s="366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6">
        <v>1</v>
      </c>
      <c r="L33" s="418" t="s">
        <v>54</v>
      </c>
      <c r="M33" s="419"/>
      <c r="N33" s="419"/>
      <c r="O33" s="420"/>
      <c r="P33" s="151">
        <v>2</v>
      </c>
      <c r="Q33" s="418" t="s">
        <v>55</v>
      </c>
      <c r="R33" s="419"/>
      <c r="S33" s="419"/>
      <c r="T33" s="420"/>
      <c r="U33" s="151">
        <v>3</v>
      </c>
      <c r="V33" s="418" t="s">
        <v>56</v>
      </c>
      <c r="W33" s="419"/>
      <c r="X33" s="419"/>
      <c r="Y33" s="420"/>
      <c r="Z33" s="151">
        <v>4</v>
      </c>
      <c r="AA33" s="418" t="s">
        <v>57</v>
      </c>
      <c r="AB33" s="419"/>
      <c r="AC33" s="419"/>
      <c r="AD33" s="420"/>
      <c r="AE33" s="151">
        <v>5</v>
      </c>
      <c r="AF33" s="418" t="s">
        <v>58</v>
      </c>
      <c r="AG33" s="419"/>
      <c r="AH33" s="419"/>
      <c r="AI33" s="420"/>
      <c r="AJ33" s="151">
        <v>6</v>
      </c>
      <c r="AK33" s="418" t="s">
        <v>134</v>
      </c>
      <c r="AL33" s="419"/>
      <c r="AM33" s="419"/>
      <c r="AN33" s="420"/>
      <c r="AO33" s="151">
        <v>7</v>
      </c>
      <c r="AP33" s="418" t="s">
        <v>135</v>
      </c>
      <c r="AQ33" s="419"/>
      <c r="AR33" s="419"/>
      <c r="AS33" s="420"/>
      <c r="AT33" s="151">
        <v>8</v>
      </c>
      <c r="AU33" s="418" t="s">
        <v>61</v>
      </c>
      <c r="AV33" s="419"/>
      <c r="AW33" s="419"/>
      <c r="AX33" s="420"/>
      <c r="AY33" s="15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6"/>
      <c r="B35" s="383" t="s">
        <v>29</v>
      </c>
      <c r="C35" s="383"/>
      <c r="D35" s="383"/>
      <c r="E35" s="383"/>
      <c r="F35" s="383"/>
      <c r="G35" s="383"/>
      <c r="H35" s="383"/>
      <c r="I35" s="383"/>
      <c r="J35" s="383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6"/>
      <c r="B36" s="366"/>
      <c r="C36" s="366"/>
      <c r="D36" s="366"/>
      <c r="E36" s="366" t="s">
        <v>29</v>
      </c>
      <c r="F36" s="366"/>
      <c r="G36" s="366"/>
      <c r="H36" s="366"/>
      <c r="I36" s="366"/>
      <c r="J36" s="366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29</v>
      </c>
      <c r="I37" s="366"/>
      <c r="J37" s="366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6"/>
      <c r="B38" s="366" t="s">
        <v>29</v>
      </c>
      <c r="C38" s="366"/>
      <c r="D38" s="366"/>
      <c r="E38" s="366" t="s">
        <v>29</v>
      </c>
      <c r="F38" s="366"/>
      <c r="G38" s="366"/>
      <c r="H38" s="366"/>
      <c r="I38" s="366"/>
      <c r="J38" s="366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6"/>
      <c r="B39" s="366" t="s">
        <v>29</v>
      </c>
      <c r="C39" s="366"/>
      <c r="D39" s="366"/>
      <c r="E39" s="366"/>
      <c r="F39" s="366"/>
      <c r="G39" s="366"/>
      <c r="H39" s="366" t="s">
        <v>29</v>
      </c>
      <c r="I39" s="366"/>
      <c r="J39" s="366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6"/>
      <c r="B40" s="366"/>
      <c r="C40" s="366"/>
      <c r="D40" s="366"/>
      <c r="E40" s="366" t="s">
        <v>29</v>
      </c>
      <c r="F40" s="366"/>
      <c r="G40" s="366"/>
      <c r="H40" s="366" t="s">
        <v>29</v>
      </c>
      <c r="I40" s="366"/>
      <c r="J40" s="366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7"/>
      <c r="B41" s="366" t="s">
        <v>29</v>
      </c>
      <c r="C41" s="366"/>
      <c r="D41" s="366"/>
      <c r="E41" s="366" t="s">
        <v>29</v>
      </c>
      <c r="F41" s="366"/>
      <c r="G41" s="366"/>
      <c r="H41" s="366" t="s">
        <v>29</v>
      </c>
      <c r="I41" s="366"/>
      <c r="J41" s="366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6">
        <v>1</v>
      </c>
      <c r="L43" s="418" t="s">
        <v>54</v>
      </c>
      <c r="M43" s="419"/>
      <c r="N43" s="419"/>
      <c r="O43" s="420"/>
      <c r="P43" s="151">
        <v>2</v>
      </c>
      <c r="Q43" s="418" t="s">
        <v>55</v>
      </c>
      <c r="R43" s="419"/>
      <c r="S43" s="419"/>
      <c r="T43" s="420"/>
      <c r="U43" s="151">
        <v>3</v>
      </c>
      <c r="V43" s="418" t="s">
        <v>56</v>
      </c>
      <c r="W43" s="419"/>
      <c r="X43" s="419"/>
      <c r="Y43" s="420"/>
      <c r="Z43" s="151">
        <v>4</v>
      </c>
      <c r="AA43" s="418" t="s">
        <v>57</v>
      </c>
      <c r="AB43" s="419"/>
      <c r="AC43" s="419"/>
      <c r="AD43" s="420"/>
      <c r="AE43" s="151">
        <v>5</v>
      </c>
      <c r="AF43" s="418" t="s">
        <v>58</v>
      </c>
      <c r="AG43" s="419"/>
      <c r="AH43" s="419"/>
      <c r="AI43" s="420"/>
      <c r="AJ43" s="151">
        <v>6</v>
      </c>
      <c r="AK43" s="418" t="s">
        <v>134</v>
      </c>
      <c r="AL43" s="419"/>
      <c r="AM43" s="419"/>
      <c r="AN43" s="420"/>
      <c r="AO43" s="151">
        <v>7</v>
      </c>
      <c r="AP43" s="418" t="s">
        <v>135</v>
      </c>
      <c r="AQ43" s="419"/>
      <c r="AR43" s="419"/>
      <c r="AS43" s="420"/>
      <c r="AT43" s="151">
        <v>8</v>
      </c>
      <c r="AU43" s="418" t="s">
        <v>61</v>
      </c>
      <c r="AV43" s="419"/>
      <c r="AW43" s="419"/>
      <c r="AX43" s="420"/>
      <c r="AY43" s="15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6"/>
      <c r="B45" s="383" t="s">
        <v>29</v>
      </c>
      <c r="C45" s="383"/>
      <c r="D45" s="383"/>
      <c r="E45" s="383"/>
      <c r="F45" s="383"/>
      <c r="G45" s="383"/>
      <c r="H45" s="383"/>
      <c r="I45" s="383"/>
      <c r="J45" s="383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6"/>
      <c r="B46" s="366"/>
      <c r="C46" s="366"/>
      <c r="D46" s="366"/>
      <c r="E46" s="366" t="s">
        <v>29</v>
      </c>
      <c r="F46" s="366"/>
      <c r="G46" s="366"/>
      <c r="H46" s="366"/>
      <c r="I46" s="366"/>
      <c r="J46" s="366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29</v>
      </c>
      <c r="I47" s="366"/>
      <c r="J47" s="366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6"/>
      <c r="B48" s="366" t="s">
        <v>29</v>
      </c>
      <c r="C48" s="366"/>
      <c r="D48" s="366"/>
      <c r="E48" s="366" t="s">
        <v>29</v>
      </c>
      <c r="F48" s="366"/>
      <c r="G48" s="366"/>
      <c r="H48" s="366"/>
      <c r="I48" s="366"/>
      <c r="J48" s="366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6"/>
      <c r="B49" s="366" t="s">
        <v>29</v>
      </c>
      <c r="C49" s="366"/>
      <c r="D49" s="366"/>
      <c r="E49" s="366"/>
      <c r="F49" s="366"/>
      <c r="G49" s="366"/>
      <c r="H49" s="366" t="s">
        <v>29</v>
      </c>
      <c r="I49" s="366"/>
      <c r="J49" s="366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6"/>
      <c r="B50" s="366"/>
      <c r="C50" s="366"/>
      <c r="D50" s="366"/>
      <c r="E50" s="366" t="s">
        <v>29</v>
      </c>
      <c r="F50" s="366"/>
      <c r="G50" s="366"/>
      <c r="H50" s="366" t="s">
        <v>29</v>
      </c>
      <c r="I50" s="366"/>
      <c r="J50" s="366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6"/>
      <c r="B51" s="366" t="s">
        <v>29</v>
      </c>
      <c r="C51" s="366"/>
      <c r="D51" s="366"/>
      <c r="E51" s="366" t="s">
        <v>29</v>
      </c>
      <c r="F51" s="366"/>
      <c r="G51" s="366"/>
      <c r="H51" s="366" t="s">
        <v>29</v>
      </c>
      <c r="I51" s="366"/>
      <c r="J51" s="366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6">
        <v>1</v>
      </c>
      <c r="L53" s="418" t="s">
        <v>54</v>
      </c>
      <c r="M53" s="419"/>
      <c r="N53" s="419"/>
      <c r="O53" s="420"/>
      <c r="P53" s="151">
        <v>2</v>
      </c>
      <c r="Q53" s="418" t="s">
        <v>55</v>
      </c>
      <c r="R53" s="419"/>
      <c r="S53" s="419"/>
      <c r="T53" s="420"/>
      <c r="U53" s="151">
        <v>3</v>
      </c>
      <c r="V53" s="418" t="s">
        <v>56</v>
      </c>
      <c r="W53" s="419"/>
      <c r="X53" s="419"/>
      <c r="Y53" s="420"/>
      <c r="Z53" s="151">
        <v>4</v>
      </c>
      <c r="AA53" s="418" t="s">
        <v>57</v>
      </c>
      <c r="AB53" s="419"/>
      <c r="AC53" s="419"/>
      <c r="AD53" s="420"/>
      <c r="AE53" s="151">
        <v>5</v>
      </c>
      <c r="AF53" s="418" t="s">
        <v>58</v>
      </c>
      <c r="AG53" s="419"/>
      <c r="AH53" s="419"/>
      <c r="AI53" s="420"/>
      <c r="AJ53" s="151">
        <v>6</v>
      </c>
      <c r="AK53" s="418" t="s">
        <v>134</v>
      </c>
      <c r="AL53" s="419"/>
      <c r="AM53" s="419"/>
      <c r="AN53" s="420"/>
      <c r="AO53" s="151">
        <v>7</v>
      </c>
      <c r="AP53" s="418" t="s">
        <v>135</v>
      </c>
      <c r="AQ53" s="419"/>
      <c r="AR53" s="419"/>
      <c r="AS53" s="420"/>
      <c r="AT53" s="151">
        <v>8</v>
      </c>
      <c r="AU53" s="418" t="s">
        <v>61</v>
      </c>
      <c r="AV53" s="419"/>
      <c r="AW53" s="419"/>
      <c r="AX53" s="420"/>
      <c r="AY53" s="15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3"/>
      <c r="B55" s="383" t="s">
        <v>29</v>
      </c>
      <c r="C55" s="383"/>
      <c r="D55" s="383"/>
      <c r="E55" s="383"/>
      <c r="F55" s="383"/>
      <c r="G55" s="383"/>
      <c r="H55" s="383"/>
      <c r="I55" s="383"/>
      <c r="J55" s="383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3"/>
      <c r="B56" s="366"/>
      <c r="C56" s="366"/>
      <c r="D56" s="366"/>
      <c r="E56" s="366" t="s">
        <v>29</v>
      </c>
      <c r="F56" s="366"/>
      <c r="G56" s="366"/>
      <c r="H56" s="366"/>
      <c r="I56" s="366"/>
      <c r="J56" s="366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29</v>
      </c>
      <c r="I57" s="366"/>
      <c r="J57" s="366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3"/>
      <c r="B58" s="366" t="s">
        <v>29</v>
      </c>
      <c r="C58" s="366"/>
      <c r="D58" s="366"/>
      <c r="E58" s="366" t="s">
        <v>29</v>
      </c>
      <c r="F58" s="366"/>
      <c r="G58" s="366"/>
      <c r="H58" s="366"/>
      <c r="I58" s="366"/>
      <c r="J58" s="366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3"/>
      <c r="B59" s="366" t="s">
        <v>29</v>
      </c>
      <c r="C59" s="366"/>
      <c r="D59" s="366"/>
      <c r="E59" s="366"/>
      <c r="F59" s="366"/>
      <c r="G59" s="366"/>
      <c r="H59" s="366" t="s">
        <v>29</v>
      </c>
      <c r="I59" s="366"/>
      <c r="J59" s="366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3"/>
      <c r="B60" s="366"/>
      <c r="C60" s="366"/>
      <c r="D60" s="366"/>
      <c r="E60" s="366" t="s">
        <v>29</v>
      </c>
      <c r="F60" s="366"/>
      <c r="G60" s="366"/>
      <c r="H60" s="366" t="s">
        <v>29</v>
      </c>
      <c r="I60" s="366"/>
      <c r="J60" s="366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3"/>
      <c r="B61" s="366" t="s">
        <v>29</v>
      </c>
      <c r="C61" s="366"/>
      <c r="D61" s="366"/>
      <c r="E61" s="366" t="s">
        <v>29</v>
      </c>
      <c r="F61" s="366"/>
      <c r="G61" s="366"/>
      <c r="H61" s="366" t="s">
        <v>29</v>
      </c>
      <c r="I61" s="366"/>
      <c r="J61" s="366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6">
        <v>1</v>
      </c>
      <c r="L63" s="418" t="s">
        <v>54</v>
      </c>
      <c r="M63" s="419"/>
      <c r="N63" s="419"/>
      <c r="O63" s="420"/>
      <c r="P63" s="151">
        <v>2</v>
      </c>
      <c r="Q63" s="418" t="s">
        <v>55</v>
      </c>
      <c r="R63" s="419"/>
      <c r="S63" s="419"/>
      <c r="T63" s="420"/>
      <c r="U63" s="151">
        <v>3</v>
      </c>
      <c r="V63" s="418" t="s">
        <v>56</v>
      </c>
      <c r="W63" s="419"/>
      <c r="X63" s="419"/>
      <c r="Y63" s="420"/>
      <c r="Z63" s="151">
        <v>4</v>
      </c>
      <c r="AA63" s="418" t="s">
        <v>57</v>
      </c>
      <c r="AB63" s="419"/>
      <c r="AC63" s="419"/>
      <c r="AD63" s="420"/>
      <c r="AE63" s="151">
        <v>5</v>
      </c>
      <c r="AF63" s="418" t="s">
        <v>58</v>
      </c>
      <c r="AG63" s="419"/>
      <c r="AH63" s="419"/>
      <c r="AI63" s="420"/>
      <c r="AJ63" s="151">
        <v>6</v>
      </c>
      <c r="AK63" s="418" t="s">
        <v>134</v>
      </c>
      <c r="AL63" s="419"/>
      <c r="AM63" s="419"/>
      <c r="AN63" s="420"/>
      <c r="AO63" s="151">
        <v>7</v>
      </c>
      <c r="AP63" s="418" t="s">
        <v>135</v>
      </c>
      <c r="AQ63" s="419"/>
      <c r="AR63" s="419"/>
      <c r="AS63" s="420"/>
      <c r="AT63" s="151">
        <v>8</v>
      </c>
      <c r="AU63" s="418" t="s">
        <v>61</v>
      </c>
      <c r="AV63" s="419"/>
      <c r="AW63" s="419"/>
      <c r="AX63" s="420"/>
      <c r="AY63" s="15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6"/>
      <c r="B65" s="383" t="s">
        <v>29</v>
      </c>
      <c r="C65" s="383"/>
      <c r="D65" s="383"/>
      <c r="E65" s="383"/>
      <c r="F65" s="383"/>
      <c r="G65" s="383"/>
      <c r="H65" s="383"/>
      <c r="I65" s="383"/>
      <c r="J65" s="383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6"/>
      <c r="B66" s="366"/>
      <c r="C66" s="366"/>
      <c r="D66" s="366"/>
      <c r="E66" s="366" t="s">
        <v>29</v>
      </c>
      <c r="F66" s="366"/>
      <c r="G66" s="366"/>
      <c r="H66" s="366"/>
      <c r="I66" s="366"/>
      <c r="J66" s="366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29</v>
      </c>
      <c r="I67" s="366"/>
      <c r="J67" s="366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6"/>
      <c r="B68" s="366" t="s">
        <v>29</v>
      </c>
      <c r="C68" s="366"/>
      <c r="D68" s="366"/>
      <c r="E68" s="366" t="s">
        <v>29</v>
      </c>
      <c r="F68" s="366"/>
      <c r="G68" s="366"/>
      <c r="H68" s="366"/>
      <c r="I68" s="366"/>
      <c r="J68" s="366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6"/>
      <c r="B69" s="366" t="s">
        <v>29</v>
      </c>
      <c r="C69" s="366"/>
      <c r="D69" s="366"/>
      <c r="E69" s="366"/>
      <c r="F69" s="366"/>
      <c r="G69" s="366"/>
      <c r="H69" s="366" t="s">
        <v>29</v>
      </c>
      <c r="I69" s="366"/>
      <c r="J69" s="366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6"/>
      <c r="B70" s="366"/>
      <c r="C70" s="366"/>
      <c r="D70" s="366"/>
      <c r="E70" s="366" t="s">
        <v>29</v>
      </c>
      <c r="F70" s="366"/>
      <c r="G70" s="366"/>
      <c r="H70" s="366" t="s">
        <v>29</v>
      </c>
      <c r="I70" s="366"/>
      <c r="J70" s="366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7"/>
      <c r="B71" s="366" t="s">
        <v>29</v>
      </c>
      <c r="C71" s="366"/>
      <c r="D71" s="366"/>
      <c r="E71" s="366" t="s">
        <v>29</v>
      </c>
      <c r="F71" s="366"/>
      <c r="G71" s="366"/>
      <c r="H71" s="366" t="s">
        <v>29</v>
      </c>
      <c r="I71" s="366"/>
      <c r="J71" s="366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6">
        <v>1</v>
      </c>
      <c r="L73" s="418" t="s">
        <v>54</v>
      </c>
      <c r="M73" s="419"/>
      <c r="N73" s="419"/>
      <c r="O73" s="420"/>
      <c r="P73" s="151">
        <v>2</v>
      </c>
      <c r="Q73" s="418" t="s">
        <v>55</v>
      </c>
      <c r="R73" s="419"/>
      <c r="S73" s="419"/>
      <c r="T73" s="420"/>
      <c r="U73" s="151">
        <v>3</v>
      </c>
      <c r="V73" s="418" t="s">
        <v>56</v>
      </c>
      <c r="W73" s="419"/>
      <c r="X73" s="419"/>
      <c r="Y73" s="420"/>
      <c r="Z73" s="151">
        <v>4</v>
      </c>
      <c r="AA73" s="418" t="s">
        <v>57</v>
      </c>
      <c r="AB73" s="419"/>
      <c r="AC73" s="419"/>
      <c r="AD73" s="420"/>
      <c r="AE73" s="151">
        <v>5</v>
      </c>
      <c r="AF73" s="418" t="s">
        <v>58</v>
      </c>
      <c r="AG73" s="419"/>
      <c r="AH73" s="419"/>
      <c r="AI73" s="420"/>
      <c r="AJ73" s="151">
        <v>6</v>
      </c>
      <c r="AK73" s="418" t="s">
        <v>134</v>
      </c>
      <c r="AL73" s="419"/>
      <c r="AM73" s="419"/>
      <c r="AN73" s="420"/>
      <c r="AO73" s="151">
        <v>7</v>
      </c>
      <c r="AP73" s="418" t="s">
        <v>135</v>
      </c>
      <c r="AQ73" s="419"/>
      <c r="AR73" s="419"/>
      <c r="AS73" s="420"/>
      <c r="AT73" s="151">
        <v>8</v>
      </c>
      <c r="AU73" s="418" t="s">
        <v>61</v>
      </c>
      <c r="AV73" s="419"/>
      <c r="AW73" s="419"/>
      <c r="AX73" s="420"/>
      <c r="AY73" s="15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6"/>
      <c r="B75" s="383" t="s">
        <v>29</v>
      </c>
      <c r="C75" s="383"/>
      <c r="D75" s="383"/>
      <c r="E75" s="383"/>
      <c r="F75" s="383"/>
      <c r="G75" s="383"/>
      <c r="H75" s="383"/>
      <c r="I75" s="383"/>
      <c r="J75" s="383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6"/>
      <c r="B76" s="366"/>
      <c r="C76" s="366"/>
      <c r="D76" s="366"/>
      <c r="E76" s="366" t="s">
        <v>29</v>
      </c>
      <c r="F76" s="366"/>
      <c r="G76" s="366"/>
      <c r="H76" s="366"/>
      <c r="I76" s="366"/>
      <c r="J76" s="366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29</v>
      </c>
      <c r="I77" s="366"/>
      <c r="J77" s="366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6"/>
      <c r="B78" s="366" t="s">
        <v>29</v>
      </c>
      <c r="C78" s="366"/>
      <c r="D78" s="366"/>
      <c r="E78" s="366" t="s">
        <v>29</v>
      </c>
      <c r="F78" s="366"/>
      <c r="G78" s="366"/>
      <c r="H78" s="366"/>
      <c r="I78" s="366"/>
      <c r="J78" s="366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6"/>
      <c r="B79" s="366" t="s">
        <v>29</v>
      </c>
      <c r="C79" s="366"/>
      <c r="D79" s="366"/>
      <c r="E79" s="366"/>
      <c r="F79" s="366"/>
      <c r="G79" s="366"/>
      <c r="H79" s="366" t="s">
        <v>29</v>
      </c>
      <c r="I79" s="366"/>
      <c r="J79" s="366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6"/>
      <c r="B80" s="366"/>
      <c r="C80" s="366"/>
      <c r="D80" s="366"/>
      <c r="E80" s="366" t="s">
        <v>29</v>
      </c>
      <c r="F80" s="366"/>
      <c r="G80" s="366"/>
      <c r="H80" s="366" t="s">
        <v>29</v>
      </c>
      <c r="I80" s="366"/>
      <c r="J80" s="366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7"/>
      <c r="B81" s="366" t="s">
        <v>29</v>
      </c>
      <c r="C81" s="366"/>
      <c r="D81" s="366"/>
      <c r="E81" s="366" t="s">
        <v>29</v>
      </c>
      <c r="F81" s="366"/>
      <c r="G81" s="366"/>
      <c r="H81" s="366" t="s">
        <v>29</v>
      </c>
      <c r="I81" s="366"/>
      <c r="J81" s="366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6">
        <v>1</v>
      </c>
      <c r="L84" s="418" t="s">
        <v>54</v>
      </c>
      <c r="M84" s="419"/>
      <c r="N84" s="419"/>
      <c r="O84" s="420"/>
      <c r="P84" s="151">
        <v>2</v>
      </c>
      <c r="Q84" s="418" t="s">
        <v>55</v>
      </c>
      <c r="R84" s="419"/>
      <c r="S84" s="419"/>
      <c r="T84" s="420"/>
      <c r="U84" s="151">
        <v>3</v>
      </c>
      <c r="V84" s="418" t="s">
        <v>56</v>
      </c>
      <c r="W84" s="419"/>
      <c r="X84" s="419"/>
      <c r="Y84" s="420"/>
      <c r="Z84" s="151">
        <v>4</v>
      </c>
      <c r="AA84" s="418" t="s">
        <v>57</v>
      </c>
      <c r="AB84" s="419"/>
      <c r="AC84" s="419"/>
      <c r="AD84" s="420"/>
      <c r="AE84" s="151">
        <v>5</v>
      </c>
      <c r="AF84" s="418" t="s">
        <v>58</v>
      </c>
      <c r="AG84" s="419"/>
      <c r="AH84" s="419"/>
      <c r="AI84" s="420"/>
      <c r="AJ84" s="151">
        <v>6</v>
      </c>
      <c r="AK84" s="418" t="s">
        <v>134</v>
      </c>
      <c r="AL84" s="419"/>
      <c r="AM84" s="419"/>
      <c r="AN84" s="420"/>
      <c r="AO84" s="151">
        <v>7</v>
      </c>
      <c r="AP84" s="418" t="s">
        <v>135</v>
      </c>
      <c r="AQ84" s="419"/>
      <c r="AR84" s="419"/>
      <c r="AS84" s="420"/>
      <c r="AT84" s="151">
        <v>8</v>
      </c>
      <c r="AU84" s="418" t="s">
        <v>61</v>
      </c>
      <c r="AV84" s="419"/>
      <c r="AW84" s="419"/>
      <c r="AX84" s="420"/>
      <c r="AY84" s="15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6"/>
      <c r="B86" s="383" t="s">
        <v>29</v>
      </c>
      <c r="C86" s="383"/>
      <c r="D86" s="383"/>
      <c r="E86" s="383"/>
      <c r="F86" s="383"/>
      <c r="G86" s="383"/>
      <c r="H86" s="383"/>
      <c r="I86" s="383"/>
      <c r="J86" s="383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6"/>
      <c r="B87" s="366"/>
      <c r="C87" s="366"/>
      <c r="D87" s="366"/>
      <c r="E87" s="366" t="s">
        <v>29</v>
      </c>
      <c r="F87" s="366"/>
      <c r="G87" s="366"/>
      <c r="H87" s="366"/>
      <c r="I87" s="366"/>
      <c r="J87" s="366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29</v>
      </c>
      <c r="I88" s="366"/>
      <c r="J88" s="366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6"/>
      <c r="B89" s="366" t="s">
        <v>29</v>
      </c>
      <c r="C89" s="366"/>
      <c r="D89" s="366"/>
      <c r="E89" s="366" t="s">
        <v>29</v>
      </c>
      <c r="F89" s="366"/>
      <c r="G89" s="366"/>
      <c r="H89" s="366"/>
      <c r="I89" s="366"/>
      <c r="J89" s="366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6"/>
      <c r="B90" s="366" t="s">
        <v>29</v>
      </c>
      <c r="C90" s="366"/>
      <c r="D90" s="366"/>
      <c r="E90" s="366"/>
      <c r="F90" s="366"/>
      <c r="G90" s="366"/>
      <c r="H90" s="366" t="s">
        <v>29</v>
      </c>
      <c r="I90" s="366"/>
      <c r="J90" s="366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6"/>
      <c r="B91" s="366"/>
      <c r="C91" s="366"/>
      <c r="D91" s="366"/>
      <c r="E91" s="366" t="s">
        <v>29</v>
      </c>
      <c r="F91" s="366"/>
      <c r="G91" s="366"/>
      <c r="H91" s="366" t="s">
        <v>29</v>
      </c>
      <c r="I91" s="366"/>
      <c r="J91" s="366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6"/>
      <c r="B92" s="366" t="s">
        <v>29</v>
      </c>
      <c r="C92" s="366"/>
      <c r="D92" s="366"/>
      <c r="E92" s="366" t="s">
        <v>29</v>
      </c>
      <c r="F92" s="366"/>
      <c r="G92" s="366"/>
      <c r="H92" s="366" t="s">
        <v>29</v>
      </c>
      <c r="I92" s="366"/>
      <c r="J92" s="366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6">
        <v>1</v>
      </c>
      <c r="L94" s="418" t="s">
        <v>54</v>
      </c>
      <c r="M94" s="419"/>
      <c r="N94" s="419"/>
      <c r="O94" s="420"/>
      <c r="P94" s="151">
        <v>2</v>
      </c>
      <c r="Q94" s="418" t="s">
        <v>55</v>
      </c>
      <c r="R94" s="419"/>
      <c r="S94" s="419"/>
      <c r="T94" s="420"/>
      <c r="U94" s="151">
        <v>3</v>
      </c>
      <c r="V94" s="418" t="s">
        <v>56</v>
      </c>
      <c r="W94" s="419"/>
      <c r="X94" s="419"/>
      <c r="Y94" s="420"/>
      <c r="Z94" s="151">
        <v>4</v>
      </c>
      <c r="AA94" s="418" t="s">
        <v>57</v>
      </c>
      <c r="AB94" s="419"/>
      <c r="AC94" s="419"/>
      <c r="AD94" s="420"/>
      <c r="AE94" s="151">
        <v>5</v>
      </c>
      <c r="AF94" s="418" t="s">
        <v>58</v>
      </c>
      <c r="AG94" s="419"/>
      <c r="AH94" s="419"/>
      <c r="AI94" s="420"/>
      <c r="AJ94" s="151">
        <v>6</v>
      </c>
      <c r="AK94" s="418" t="s">
        <v>134</v>
      </c>
      <c r="AL94" s="419"/>
      <c r="AM94" s="419"/>
      <c r="AN94" s="420"/>
      <c r="AO94" s="151">
        <v>7</v>
      </c>
      <c r="AP94" s="418" t="s">
        <v>135</v>
      </c>
      <c r="AQ94" s="419"/>
      <c r="AR94" s="419"/>
      <c r="AS94" s="420"/>
      <c r="AT94" s="151">
        <v>8</v>
      </c>
      <c r="AU94" s="418" t="s">
        <v>61</v>
      </c>
      <c r="AV94" s="419"/>
      <c r="AW94" s="419"/>
      <c r="AX94" s="420"/>
      <c r="AY94" s="15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3"/>
      <c r="B96" s="383" t="s">
        <v>29</v>
      </c>
      <c r="C96" s="383"/>
      <c r="D96" s="383"/>
      <c r="E96" s="383"/>
      <c r="F96" s="383"/>
      <c r="G96" s="383"/>
      <c r="H96" s="383"/>
      <c r="I96" s="383"/>
      <c r="J96" s="383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3"/>
      <c r="B97" s="366"/>
      <c r="C97" s="366"/>
      <c r="D97" s="366"/>
      <c r="E97" s="366" t="s">
        <v>29</v>
      </c>
      <c r="F97" s="366"/>
      <c r="G97" s="366"/>
      <c r="H97" s="366"/>
      <c r="I97" s="366"/>
      <c r="J97" s="366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29</v>
      </c>
      <c r="I98" s="366"/>
      <c r="J98" s="366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3"/>
      <c r="B99" s="366" t="s">
        <v>29</v>
      </c>
      <c r="C99" s="366"/>
      <c r="D99" s="366"/>
      <c r="E99" s="366" t="s">
        <v>29</v>
      </c>
      <c r="F99" s="366"/>
      <c r="G99" s="366"/>
      <c r="H99" s="366"/>
      <c r="I99" s="366"/>
      <c r="J99" s="366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3"/>
      <c r="B100" s="366" t="s">
        <v>29</v>
      </c>
      <c r="C100" s="366"/>
      <c r="D100" s="366"/>
      <c r="E100" s="366"/>
      <c r="F100" s="366"/>
      <c r="G100" s="366"/>
      <c r="H100" s="366" t="s">
        <v>29</v>
      </c>
      <c r="I100" s="366"/>
      <c r="J100" s="366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29</v>
      </c>
      <c r="F101" s="366"/>
      <c r="G101" s="366"/>
      <c r="H101" s="366" t="s">
        <v>29</v>
      </c>
      <c r="I101" s="366"/>
      <c r="J101" s="366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3"/>
      <c r="B102" s="366" t="s">
        <v>29</v>
      </c>
      <c r="C102" s="366"/>
      <c r="D102" s="366"/>
      <c r="E102" s="366" t="s">
        <v>29</v>
      </c>
      <c r="F102" s="366"/>
      <c r="G102" s="366"/>
      <c r="H102" s="366" t="s">
        <v>29</v>
      </c>
      <c r="I102" s="366"/>
      <c r="J102" s="366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8" t="s">
        <v>54</v>
      </c>
      <c r="M104" s="419"/>
      <c r="N104" s="419"/>
      <c r="O104" s="420"/>
      <c r="P104" s="151">
        <v>2</v>
      </c>
      <c r="Q104" s="418" t="s">
        <v>55</v>
      </c>
      <c r="R104" s="419"/>
      <c r="S104" s="419"/>
      <c r="T104" s="420"/>
      <c r="U104" s="151">
        <v>3</v>
      </c>
      <c r="V104" s="418" t="s">
        <v>56</v>
      </c>
      <c r="W104" s="419"/>
      <c r="X104" s="419"/>
      <c r="Y104" s="420"/>
      <c r="Z104" s="151">
        <v>4</v>
      </c>
      <c r="AA104" s="418" t="s">
        <v>57</v>
      </c>
      <c r="AB104" s="419"/>
      <c r="AC104" s="419"/>
      <c r="AD104" s="420"/>
      <c r="AE104" s="151">
        <v>5</v>
      </c>
      <c r="AF104" s="418" t="s">
        <v>58</v>
      </c>
      <c r="AG104" s="419"/>
      <c r="AH104" s="419"/>
      <c r="AI104" s="420"/>
      <c r="AJ104" s="151">
        <v>6</v>
      </c>
      <c r="AK104" s="418" t="s">
        <v>134</v>
      </c>
      <c r="AL104" s="419"/>
      <c r="AM104" s="419"/>
      <c r="AN104" s="420"/>
      <c r="AO104" s="151">
        <v>7</v>
      </c>
      <c r="AP104" s="418" t="s">
        <v>135</v>
      </c>
      <c r="AQ104" s="419"/>
      <c r="AR104" s="419"/>
      <c r="AS104" s="420"/>
      <c r="AT104" s="151">
        <v>8</v>
      </c>
      <c r="AU104" s="418" t="s">
        <v>61</v>
      </c>
      <c r="AV104" s="419"/>
      <c r="AW104" s="419"/>
      <c r="AX104" s="420"/>
      <c r="AY104" s="15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7"/>
      <c r="B106" s="429" t="s">
        <v>29</v>
      </c>
      <c r="C106" s="429"/>
      <c r="D106" s="429"/>
      <c r="E106" s="429"/>
      <c r="F106" s="429"/>
      <c r="G106" s="429"/>
      <c r="H106" s="429"/>
      <c r="I106" s="429"/>
      <c r="J106" s="429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7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7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8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8" t="s">
        <v>54</v>
      </c>
      <c r="M114" s="419"/>
      <c r="N114" s="419"/>
      <c r="O114" s="420"/>
      <c r="P114" s="151">
        <v>2</v>
      </c>
      <c r="Q114" s="418" t="s">
        <v>55</v>
      </c>
      <c r="R114" s="419"/>
      <c r="S114" s="419"/>
      <c r="T114" s="420"/>
      <c r="U114" s="151">
        <v>3</v>
      </c>
      <c r="V114" s="418" t="s">
        <v>56</v>
      </c>
      <c r="W114" s="419"/>
      <c r="X114" s="419"/>
      <c r="Y114" s="420"/>
      <c r="Z114" s="151">
        <v>4</v>
      </c>
      <c r="AA114" s="418" t="s">
        <v>57</v>
      </c>
      <c r="AB114" s="419"/>
      <c r="AC114" s="419"/>
      <c r="AD114" s="420"/>
      <c r="AE114" s="151">
        <v>5</v>
      </c>
      <c r="AF114" s="418" t="s">
        <v>58</v>
      </c>
      <c r="AG114" s="419"/>
      <c r="AH114" s="419"/>
      <c r="AI114" s="420"/>
      <c r="AJ114" s="151">
        <v>6</v>
      </c>
      <c r="AK114" s="418" t="s">
        <v>134</v>
      </c>
      <c r="AL114" s="419"/>
      <c r="AM114" s="419"/>
      <c r="AN114" s="420"/>
      <c r="AO114" s="151">
        <v>7</v>
      </c>
      <c r="AP114" s="418" t="s">
        <v>135</v>
      </c>
      <c r="AQ114" s="419"/>
      <c r="AR114" s="419"/>
      <c r="AS114" s="420"/>
      <c r="AT114" s="151">
        <v>8</v>
      </c>
      <c r="AU114" s="418" t="s">
        <v>61</v>
      </c>
      <c r="AV114" s="419"/>
      <c r="AW114" s="419"/>
      <c r="AX114" s="420"/>
      <c r="AY114" s="15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7"/>
      <c r="B116" s="429" t="s">
        <v>29</v>
      </c>
      <c r="C116" s="429"/>
      <c r="D116" s="429"/>
      <c r="E116" s="429"/>
      <c r="F116" s="429"/>
      <c r="G116" s="429"/>
      <c r="H116" s="429"/>
      <c r="I116" s="429"/>
      <c r="J116" s="429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7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7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8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9" t="str">
        <f>ローデータ!B2</f>
        <v>北区</v>
      </c>
      <c r="C2" s="291"/>
      <c r="D2" s="291"/>
      <c r="E2" s="290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67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4"/>
      <c r="H3" s="304"/>
      <c r="K3" s="304"/>
      <c r="L3" s="304"/>
    </row>
    <row r="4" spans="1:19" ht="14.1" customHeight="1" x14ac:dyDescent="0.15">
      <c r="A4" s="268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14</v>
      </c>
      <c r="H4" s="147" t="s">
        <v>53</v>
      </c>
      <c r="K4" s="300">
        <f>COUNTIFS(ローデータ!B12:B1011,1,ローデータ!G12:G1011,$G$4)</f>
        <v>51</v>
      </c>
      <c r="L4" s="30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1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7" t="s">
        <v>50</v>
      </c>
    </row>
    <row r="9" spans="1:19" ht="14.1" customHeight="1" x14ac:dyDescent="0.15">
      <c r="A9" s="233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8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8</v>
      </c>
      <c r="D10" s="56">
        <f>COUNTIFS(ローデータ!$B$12:$B$1011,1,ローデータ!$G$12:$G$1011,$G$4,ローデータ!$H$12:$H$1011,D8)</f>
        <v>13</v>
      </c>
      <c r="E10" s="56">
        <f>COUNTIFS(ローデータ!$B$12:$B$1011,1,ローデータ!$G$12:$G$1011,$G$4,ローデータ!$H$12:$H$1011,E8)</f>
        <v>10</v>
      </c>
      <c r="F10" s="56">
        <f>COUNTIFS(ローデータ!$B$12:$B$1011,1,ローデータ!$G$12:$G$1011,$G$4,ローデータ!$H$12:$H$1011,F8)</f>
        <v>11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5</v>
      </c>
      <c r="J10" s="56">
        <f>COUNTIFS(ローデータ!$B$12:$B$1011,1,ローデータ!$G$12:$G$1011,$G$4,ローデータ!$H$12:$H$1011,J8)</f>
        <v>1</v>
      </c>
      <c r="K10" s="56">
        <f>SUM(B10:J10)</f>
        <v>51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1"/>
      <c r="B14" s="144">
        <v>1</v>
      </c>
      <c r="C14" s="144">
        <v>2</v>
      </c>
      <c r="D14" s="267" t="s">
        <v>50</v>
      </c>
      <c r="F14" s="231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0" t="s">
        <v>50</v>
      </c>
    </row>
    <row r="15" spans="1:19" ht="14.1" customHeight="1" x14ac:dyDescent="0.15">
      <c r="A15" s="233"/>
      <c r="B15" s="147" t="s">
        <v>63</v>
      </c>
      <c r="C15" s="147" t="s">
        <v>64</v>
      </c>
      <c r="D15" s="268"/>
      <c r="F15" s="232"/>
      <c r="G15" s="278" t="s">
        <v>95</v>
      </c>
      <c r="H15" s="248" t="s">
        <v>76</v>
      </c>
      <c r="I15" s="248" t="s">
        <v>77</v>
      </c>
      <c r="J15" s="278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73" t="s">
        <v>111</v>
      </c>
      <c r="Q15" s="248" t="s">
        <v>83</v>
      </c>
      <c r="R15" s="292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51</v>
      </c>
      <c r="D16" s="56">
        <f>SUM(B16:C16)</f>
        <v>51</v>
      </c>
      <c r="F16" s="232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92"/>
    </row>
    <row r="17" spans="1:19" ht="14.1" customHeight="1" x14ac:dyDescent="0.15">
      <c r="A17" s="152"/>
      <c r="B17" s="9"/>
      <c r="C17" s="9"/>
      <c r="D17" s="9"/>
      <c r="F17" s="233"/>
      <c r="G17" s="282"/>
      <c r="H17" s="249"/>
      <c r="I17" s="249"/>
      <c r="J17" s="282"/>
      <c r="K17" s="249"/>
      <c r="L17" s="249"/>
      <c r="M17" s="249"/>
      <c r="N17" s="249"/>
      <c r="O17" s="249"/>
      <c r="P17" s="274"/>
      <c r="Q17" s="249"/>
      <c r="R17" s="251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1"/>
      <c r="B21" s="293">
        <v>1</v>
      </c>
      <c r="C21" s="242"/>
      <c r="D21" s="293">
        <v>2</v>
      </c>
      <c r="E21" s="242"/>
      <c r="F21" s="293">
        <v>3</v>
      </c>
      <c r="G21" s="241"/>
      <c r="H21" s="242"/>
      <c r="I21" s="26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301" t="s">
        <v>72</v>
      </c>
      <c r="C22" s="302"/>
      <c r="D22" s="301" t="s">
        <v>74</v>
      </c>
      <c r="E22" s="302"/>
      <c r="F22" s="301" t="s">
        <v>84</v>
      </c>
      <c r="G22" s="303"/>
      <c r="H22" s="302"/>
      <c r="I22" s="26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9">
        <f>COUNTIFS(ローデータ!$B$12:$B$1011,1,ローデータ!$G$12:$G$1011,$G$4,ローデータ!$K$12:$K$1011,B21)</f>
        <v>29</v>
      </c>
      <c r="C23" s="290"/>
      <c r="D23" s="289">
        <f>COUNTIFS(ローデータ!$B$12:$B$1011,1,ローデータ!$G$12:$G$1011,$G$4,ローデータ!$K$12:$K$1011,D21)</f>
        <v>13</v>
      </c>
      <c r="E23" s="290"/>
      <c r="F23" s="289">
        <f>COUNTIFS(ローデータ!$B$12:$B$1011,1,ローデータ!$G$12:$G$1011,$G$4,ローデータ!$K$12:$K$1011,F21)</f>
        <v>9</v>
      </c>
      <c r="G23" s="291"/>
      <c r="H23" s="290"/>
      <c r="I23" s="56">
        <f>SUM(B23:H23)</f>
        <v>51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1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0" t="s">
        <v>50</v>
      </c>
      <c r="I27" s="269"/>
      <c r="J27" s="285" t="s">
        <v>96</v>
      </c>
      <c r="K27" s="287" t="s">
        <v>97</v>
      </c>
      <c r="L27" s="283" t="s">
        <v>98</v>
      </c>
      <c r="M27" s="287" t="s">
        <v>99</v>
      </c>
      <c r="N27" s="283" t="s">
        <v>100</v>
      </c>
      <c r="O27" s="277" t="s">
        <v>50</v>
      </c>
    </row>
    <row r="28" spans="1:19" ht="14.1" customHeight="1" x14ac:dyDescent="0.15">
      <c r="A28" s="232"/>
      <c r="B28" s="248" t="s">
        <v>65</v>
      </c>
      <c r="C28" s="248" t="s">
        <v>66</v>
      </c>
      <c r="D28" s="278" t="s">
        <v>101</v>
      </c>
      <c r="E28" s="280" t="s">
        <v>102</v>
      </c>
      <c r="F28" s="281" t="s">
        <v>103</v>
      </c>
      <c r="G28" s="292"/>
      <c r="H28" s="39"/>
      <c r="I28" s="270"/>
      <c r="J28" s="286"/>
      <c r="K28" s="288"/>
      <c r="L28" s="284"/>
      <c r="M28" s="288"/>
      <c r="N28" s="284"/>
      <c r="O28" s="277"/>
    </row>
    <row r="29" spans="1:19" ht="14.1" customHeight="1" x14ac:dyDescent="0.15">
      <c r="A29" s="233"/>
      <c r="B29" s="249"/>
      <c r="C29" s="249"/>
      <c r="D29" s="279"/>
      <c r="E29" s="244"/>
      <c r="F29" s="282"/>
      <c r="G29" s="251"/>
      <c r="H29" s="39"/>
      <c r="I29" s="148" t="s">
        <v>51</v>
      </c>
      <c r="J29" s="86">
        <f>SUMIFS(ローデータ!M12:M1011,ローデータ!$B$12:$B$1011,1,ローデータ!$G$12:$G$1011,$G$4,ローデータ!$K$12:$K$1011,$B$21)</f>
        <v>19</v>
      </c>
      <c r="K29" s="86">
        <f>SUMIFS(ローデータ!N12:N1011,ローデータ!$B$12:$B$1011,1,ローデータ!$G$12:$G$1011,$G$4,ローデータ!$K$12:$K$1011,$B$21)</f>
        <v>12</v>
      </c>
      <c r="L29" s="86">
        <f>SUMIFS(ローデータ!O12:O1011,ローデータ!$B$12:$B$1011,1,ローデータ!$G$12:$G$1011,$G$4,ローデータ!$K$12:$K$1011,$B$21)</f>
        <v>7</v>
      </c>
      <c r="M29" s="86">
        <f>SUMIFS(ローデータ!P12:P1011,ローデータ!$B$12:$B$1011,1,ローデータ!$G$12:$G$1011,$G$4,ローデータ!$K$12:$K$1011,$B$21)</f>
        <v>7</v>
      </c>
      <c r="N29" s="86">
        <f>SUMIFS(ローデータ!Q12:Q1011,ローデータ!$B$12:$B$1011,1,ローデータ!$G$12:$G$1011,$G$4,ローデータ!$K$12:$K$1011,$B$21)</f>
        <v>1</v>
      </c>
      <c r="O29" s="86">
        <f>SUM(J29:N29)</f>
        <v>46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24</v>
      </c>
      <c r="C30" s="56">
        <f>COUNTIFS(ローデータ!$B$12:$B$1011,1,ローデータ!$G$12:$G$1011,$G$4,ローデータ!$K$12:$K$1011,$B$21,ローデータ!$L$12:$L$1011,C27)</f>
        <v>5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29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1"/>
      <c r="B34" s="144">
        <v>1</v>
      </c>
      <c r="C34" s="144">
        <v>2</v>
      </c>
      <c r="D34" s="144">
        <v>3</v>
      </c>
      <c r="E34" s="267" t="s">
        <v>50</v>
      </c>
      <c r="F34" s="39"/>
      <c r="I34" s="269"/>
      <c r="J34" s="271" t="s">
        <v>104</v>
      </c>
      <c r="K34" s="229" t="s">
        <v>105</v>
      </c>
      <c r="L34" s="229" t="s">
        <v>98</v>
      </c>
      <c r="M34" s="229" t="s">
        <v>106</v>
      </c>
      <c r="N34" s="245" t="s">
        <v>107</v>
      </c>
      <c r="O34" s="229" t="s">
        <v>36</v>
      </c>
      <c r="P34" s="245" t="s">
        <v>30</v>
      </c>
      <c r="Q34" s="250" t="s">
        <v>50</v>
      </c>
    </row>
    <row r="35" spans="1:17" ht="14.1" customHeight="1" x14ac:dyDescent="0.15">
      <c r="A35" s="233"/>
      <c r="B35" s="147" t="s">
        <v>67</v>
      </c>
      <c r="C35" s="147" t="s">
        <v>66</v>
      </c>
      <c r="D35" s="147" t="s">
        <v>68</v>
      </c>
      <c r="E35" s="268"/>
      <c r="G35" s="39"/>
      <c r="I35" s="270"/>
      <c r="J35" s="272"/>
      <c r="K35" s="230"/>
      <c r="L35" s="230"/>
      <c r="M35" s="230"/>
      <c r="N35" s="246"/>
      <c r="O35" s="230"/>
      <c r="P35" s="246"/>
      <c r="Q35" s="251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12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13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8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1</v>
      </c>
      <c r="N36" s="56">
        <f>SUMIFS(ローデータ!X12:X1011,ローデータ!$B$12:$B$1011,1,ローデータ!$G$12:$G$1011,$G$4,ローデータ!$K$12:$K$1011,$D$21)</f>
        <v>5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15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2"/>
      <c r="B40" s="255" t="s">
        <v>16</v>
      </c>
      <c r="C40" s="256"/>
      <c r="D40" s="256"/>
      <c r="E40" s="256"/>
      <c r="F40" s="257"/>
      <c r="G40" s="258" t="s">
        <v>50</v>
      </c>
      <c r="H40" s="261" t="s">
        <v>13</v>
      </c>
      <c r="I40" s="262"/>
      <c r="J40" s="263"/>
      <c r="K40" s="264" t="s">
        <v>50</v>
      </c>
    </row>
    <row r="41" spans="1:17" ht="14.1" customHeight="1" x14ac:dyDescent="0.15">
      <c r="A41" s="253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9"/>
      <c r="H41" s="64">
        <v>1</v>
      </c>
      <c r="I41" s="63">
        <v>2</v>
      </c>
      <c r="J41" s="63">
        <v>3</v>
      </c>
      <c r="K41" s="265"/>
      <c r="M41" s="39"/>
      <c r="N41" s="39"/>
      <c r="O41" s="39"/>
      <c r="P41" s="39"/>
    </row>
    <row r="42" spans="1:17" ht="14.1" customHeight="1" x14ac:dyDescent="0.15">
      <c r="A42" s="253"/>
      <c r="B42" s="248" t="s">
        <v>65</v>
      </c>
      <c r="C42" s="248" t="s">
        <v>66</v>
      </c>
      <c r="D42" s="273" t="s">
        <v>101</v>
      </c>
      <c r="E42" s="275" t="s">
        <v>102</v>
      </c>
      <c r="F42" s="225" t="s">
        <v>103</v>
      </c>
      <c r="G42" s="259"/>
      <c r="H42" s="227" t="s">
        <v>67</v>
      </c>
      <c r="I42" s="247" t="s">
        <v>66</v>
      </c>
      <c r="J42" s="247" t="s">
        <v>68</v>
      </c>
      <c r="K42" s="265"/>
      <c r="M42" s="39"/>
      <c r="N42" s="39"/>
      <c r="O42" s="39"/>
      <c r="P42" s="39"/>
    </row>
    <row r="43" spans="1:17" ht="14.1" customHeight="1" x14ac:dyDescent="0.15">
      <c r="A43" s="254"/>
      <c r="B43" s="249"/>
      <c r="C43" s="249"/>
      <c r="D43" s="274"/>
      <c r="E43" s="276"/>
      <c r="F43" s="226"/>
      <c r="G43" s="260"/>
      <c r="H43" s="228"/>
      <c r="I43" s="226"/>
      <c r="J43" s="226"/>
      <c r="K43" s="266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7</v>
      </c>
      <c r="C44" s="86">
        <f>COUNTIFS(ローデータ!$B$12:$B$1011,1,ローデータ!$G$12:$G$1011,$G$4,ローデータ!$K$12:$K$1011,$F$21,ローデータ!$L$12:$L$1011,C41)</f>
        <v>2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9</v>
      </c>
      <c r="H44" s="89">
        <f>COUNTIFS(ローデータ!$B$12:$B$1011,1,ローデータ!$G$12:$G$1011,$G$4,ローデータ!$K$12:$K$1011,$F$21,ローデータ!$S$12:$S$1011,H41)</f>
        <v>7</v>
      </c>
      <c r="I44" s="90">
        <f>COUNTIFS(ローデータ!$B$12:$B$1011,1,ローデータ!$G$12:$G$1011,$G$4,ローデータ!$K$12:$K$1011,$F$21,ローデータ!$S$12:$S$1011,I41)</f>
        <v>2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9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1"/>
      <c r="B47" s="234" t="s">
        <v>165</v>
      </c>
      <c r="C47" s="235"/>
      <c r="D47" s="235"/>
      <c r="E47" s="235"/>
      <c r="F47" s="236"/>
      <c r="G47" s="237" t="s">
        <v>50</v>
      </c>
      <c r="H47" s="240" t="s">
        <v>71</v>
      </c>
      <c r="I47" s="241"/>
      <c r="J47" s="241"/>
      <c r="K47" s="241"/>
      <c r="L47" s="241"/>
      <c r="M47" s="241"/>
      <c r="N47" s="242"/>
      <c r="O47" s="212" t="s">
        <v>50</v>
      </c>
    </row>
    <row r="48" spans="1:17" ht="14.1" customHeight="1" x14ac:dyDescent="0.15">
      <c r="A48" s="232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38"/>
      <c r="H48" s="221" t="s">
        <v>104</v>
      </c>
      <c r="I48" s="223" t="s">
        <v>105</v>
      </c>
      <c r="J48" s="223" t="s">
        <v>98</v>
      </c>
      <c r="K48" s="223" t="s">
        <v>106</v>
      </c>
      <c r="L48" s="243" t="s">
        <v>107</v>
      </c>
      <c r="M48" s="223" t="s">
        <v>36</v>
      </c>
      <c r="N48" s="243" t="s">
        <v>30</v>
      </c>
      <c r="O48" s="213"/>
    </row>
    <row r="49" spans="1:15" ht="14.1" customHeight="1" x14ac:dyDescent="0.15">
      <c r="A49" s="233"/>
      <c r="B49" s="216"/>
      <c r="C49" s="218"/>
      <c r="D49" s="220"/>
      <c r="E49" s="218"/>
      <c r="F49" s="220"/>
      <c r="G49" s="239"/>
      <c r="H49" s="222"/>
      <c r="I49" s="224"/>
      <c r="J49" s="224"/>
      <c r="K49" s="224"/>
      <c r="L49" s="244"/>
      <c r="M49" s="224"/>
      <c r="N49" s="244"/>
      <c r="O49" s="214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4</v>
      </c>
      <c r="C50" s="91">
        <f>SUMIFS(ローデータ!N12:N1011,ローデータ!$B$12:$B$1011,1,ローデータ!$G$12:$G$1011,$G$4,ローデータ!$K$12:$K$1011,$F$21)</f>
        <v>8</v>
      </c>
      <c r="D50" s="91">
        <f>SUMIFS(ローデータ!O12:O1011,ローデータ!$B$12:$B$1011,1,ローデータ!$G$12:$G$1011,$G$4,ローデータ!$K$12:$K$1011,$F$21)</f>
        <v>8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20</v>
      </c>
      <c r="H50" s="94">
        <f>SUMIFS(ローデータ!T12:T1011,ローデータ!$B$12:$B$1011,1,ローデータ!$G$12:$G$1011,$G$4,ローデータ!$K$12:$K$1011,$F$21)</f>
        <v>1</v>
      </c>
      <c r="I50" s="91">
        <f>SUMIFS(ローデータ!U12:U1011,ローデータ!$B$12:$B$1011,1,ローデータ!$G$12:$G$1011,$G$4,ローデータ!$K$12:$K$1011,$F$21)</f>
        <v>5</v>
      </c>
      <c r="J50" s="91">
        <f>SUMIFS(ローデータ!V12:V1011,ローデータ!$B$12:$B$1011,1,ローデータ!$G$12:$G$1011,$G$4,ローデータ!$K$12:$K$1011,$F$21)</f>
        <v>4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4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14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3"/>
      <c r="B54" s="314"/>
      <c r="C54" s="69" t="s">
        <v>85</v>
      </c>
      <c r="D54" s="319" t="s">
        <v>86</v>
      </c>
      <c r="E54" s="262"/>
      <c r="F54" s="262"/>
      <c r="G54" s="262"/>
      <c r="H54" s="262"/>
      <c r="I54" s="262"/>
      <c r="J54" s="262"/>
      <c r="K54" s="262"/>
      <c r="L54" s="262"/>
      <c r="M54" s="262"/>
      <c r="N54" s="320"/>
      <c r="O54" s="264" t="s">
        <v>50</v>
      </c>
    </row>
    <row r="55" spans="1:15" ht="14.1" customHeight="1" x14ac:dyDescent="0.15">
      <c r="A55" s="315"/>
      <c r="B55" s="316"/>
      <c r="C55" s="267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5"/>
    </row>
    <row r="56" spans="1:15" ht="14.1" customHeight="1" x14ac:dyDescent="0.15">
      <c r="A56" s="315"/>
      <c r="B56" s="316"/>
      <c r="C56" s="321"/>
      <c r="D56" s="278" t="s">
        <v>95</v>
      </c>
      <c r="E56" s="248" t="s">
        <v>76</v>
      </c>
      <c r="F56" s="248" t="s">
        <v>77</v>
      </c>
      <c r="G56" s="278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73" t="s">
        <v>111</v>
      </c>
      <c r="N56" s="308" t="s">
        <v>83</v>
      </c>
      <c r="O56" s="265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65"/>
    </row>
    <row r="58" spans="1:15" ht="14.1" customHeight="1" x14ac:dyDescent="0.15">
      <c r="A58" s="317"/>
      <c r="B58" s="318"/>
      <c r="C58" s="268"/>
      <c r="D58" s="282"/>
      <c r="E58" s="249"/>
      <c r="F58" s="249"/>
      <c r="G58" s="282"/>
      <c r="H58" s="249"/>
      <c r="I58" s="249"/>
      <c r="J58" s="249"/>
      <c r="K58" s="249"/>
      <c r="L58" s="249"/>
      <c r="M58" s="274"/>
      <c r="N58" s="310"/>
      <c r="O58" s="266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8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8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13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11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11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5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5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311" t="s">
        <v>50</v>
      </c>
      <c r="B68" s="312"/>
      <c r="C68" s="100">
        <f>SUM(C59:C67)</f>
        <v>51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51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3"/>
      <c r="B72" s="314"/>
      <c r="C72" s="322" t="s">
        <v>25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3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48">
        <v>1</v>
      </c>
      <c r="B75" s="50" t="s">
        <v>54</v>
      </c>
      <c r="C75" s="289">
        <f>COUNTIFS(ローデータ!$B$12:$B$1011,1,ローデータ!$G$12:$G$1011,$G$4,ローデータ!$H$12:$H$1011,$A$75,ローデータ!$K$12:$K$1011,C73)</f>
        <v>0</v>
      </c>
      <c r="D75" s="290"/>
      <c r="E75" s="289">
        <f>COUNTIFS(ローデータ!$B$12:$B$1011,1,ローデータ!$G$12:$G$1011,$G$4,ローデータ!$H$12:$H$1011,$A$75,ローデータ!$K$12:$K$1011,E73)</f>
        <v>0</v>
      </c>
      <c r="F75" s="290"/>
      <c r="G75" s="289">
        <f>COUNTIFS(ローデータ!$B$12:$B$1011,1,ローデータ!$G$12:$G$1011,$G$4,ローデータ!$H$12:$H$1011,$A$75,ローデータ!$K$12:$K$1011,G73)</f>
        <v>0</v>
      </c>
      <c r="H75" s="291"/>
      <c r="I75" s="291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9">
        <f>COUNTIFS(ローデータ!$B$12:$B$1011,1,ローデータ!$G$12:$G$1011,$G$4,ローデータ!$H$12:$H$1011,$A$76,ローデータ!$K$12:$K$1011,C73)</f>
        <v>3</v>
      </c>
      <c r="D76" s="290"/>
      <c r="E76" s="289">
        <f>COUNTIFS(ローデータ!$B$12:$B$1011,1,ローデータ!$G$12:$G$1011,$G$4,ローデータ!$H$12:$H$1011,$A$76,ローデータ!$K$12:$K$1011,E73)</f>
        <v>4</v>
      </c>
      <c r="F76" s="290"/>
      <c r="G76" s="289">
        <f>COUNTIFS(ローデータ!$B$12:$B$1011,1,ローデータ!$G$12:$G$1011,$G$4,ローデータ!$H$12:$H$1011,$A$76,ローデータ!$K$12:$K$1011,G73)</f>
        <v>1</v>
      </c>
      <c r="H76" s="291"/>
      <c r="I76" s="291"/>
      <c r="J76" s="104">
        <f t="shared" si="2"/>
        <v>8</v>
      </c>
    </row>
    <row r="77" spans="1:15" ht="14.1" customHeight="1" x14ac:dyDescent="0.15">
      <c r="A77" s="148">
        <v>3</v>
      </c>
      <c r="B77" s="50" t="s">
        <v>56</v>
      </c>
      <c r="C77" s="289">
        <f>COUNTIFS(ローデータ!$B$12:$B$1011,1,ローデータ!$G$12:$G$1011,$G$4,ローデータ!$H$12:$H$1011,$A$77,ローデータ!$K$12:$K$1011,C73)</f>
        <v>7</v>
      </c>
      <c r="D77" s="290"/>
      <c r="E77" s="289">
        <f>COUNTIFS(ローデータ!$B$12:$B$1011,1,ローデータ!$G$12:$G$1011,$G$4,ローデータ!$H$12:$H$1011,$A$77,ローデータ!$K$12:$K$1011,E73)</f>
        <v>2</v>
      </c>
      <c r="F77" s="290"/>
      <c r="G77" s="289">
        <f>COUNTIFS(ローデータ!$B$12:$B$1011,1,ローデータ!$G$12:$G$1011,$G$4,ローデータ!$H$12:$H$1011,$A$77,ローデータ!$K$12:$K$1011,G73)</f>
        <v>4</v>
      </c>
      <c r="H77" s="291"/>
      <c r="I77" s="291"/>
      <c r="J77" s="104">
        <f t="shared" si="2"/>
        <v>13</v>
      </c>
    </row>
    <row r="78" spans="1:15" ht="14.1" customHeight="1" x14ac:dyDescent="0.15">
      <c r="A78" s="148">
        <v>4</v>
      </c>
      <c r="B78" s="50" t="s">
        <v>57</v>
      </c>
      <c r="C78" s="289">
        <f>COUNTIFS(ローデータ!$B$12:$B$1011,1,ローデータ!$G$12:$G$1011,$G$4,ローデータ!$H$12:$H$1011,$A$78,ローデータ!$K$12:$K$1011,C73)</f>
        <v>6</v>
      </c>
      <c r="D78" s="290"/>
      <c r="E78" s="289">
        <f>COUNTIFS(ローデータ!$B$12:$B$1011,1,ローデータ!$G$12:$G$1011,$G$4,ローデータ!$H$12:$H$1011,$A$78,ローデータ!$K$12:$K$1011,E73)</f>
        <v>2</v>
      </c>
      <c r="F78" s="290"/>
      <c r="G78" s="289">
        <f>COUNTIFS(ローデータ!$B$12:$B$1011,1,ローデータ!$G$12:$G$1011,$G$4,ローデータ!$H$12:$H$1011,$A$78,ローデータ!$K$12:$K$1011,G73)</f>
        <v>2</v>
      </c>
      <c r="H78" s="291"/>
      <c r="I78" s="291"/>
      <c r="J78" s="104">
        <f t="shared" si="2"/>
        <v>10</v>
      </c>
    </row>
    <row r="79" spans="1:15" ht="14.1" customHeight="1" x14ac:dyDescent="0.15">
      <c r="A79" s="148">
        <v>5</v>
      </c>
      <c r="B79" s="50" t="s">
        <v>58</v>
      </c>
      <c r="C79" s="289">
        <f>COUNTIFS(ローデータ!$B$12:$B$1011,1,ローデータ!$G$12:$G$1011,$G$4,ローデータ!$H$12:$H$1011,$A$79,ローデータ!$K$12:$K$1011,C73)</f>
        <v>8</v>
      </c>
      <c r="D79" s="290"/>
      <c r="E79" s="289">
        <f>COUNTIFS(ローデータ!$B$12:$B$1011,1,ローデータ!$G$12:$G$1011,$G$4,ローデータ!$H$12:$H$1011,$A$79,ローデータ!$K$12:$K$1011,E73)</f>
        <v>1</v>
      </c>
      <c r="F79" s="290"/>
      <c r="G79" s="289">
        <f>COUNTIFS(ローデータ!$B$12:$B$1011,1,ローデータ!$G$12:$G$1011,$G$4,ローデータ!$H$12:$H$1011,$A$79,ローデータ!$K$12:$K$1011,G73)</f>
        <v>2</v>
      </c>
      <c r="H79" s="291"/>
      <c r="I79" s="291"/>
      <c r="J79" s="104">
        <f t="shared" si="2"/>
        <v>11</v>
      </c>
    </row>
    <row r="80" spans="1:15" ht="14.1" customHeight="1" x14ac:dyDescent="0.15">
      <c r="A80" s="148">
        <v>6</v>
      </c>
      <c r="B80" s="50" t="s">
        <v>59</v>
      </c>
      <c r="C80" s="289">
        <f>COUNTIFS(ローデータ!$B$12:$B$1011,1,ローデータ!$G$12:$G$1011,$G$4,ローデータ!$H$12:$H$1011,$A$80,ローデータ!$K$12:$K$1011,C73)</f>
        <v>0</v>
      </c>
      <c r="D80" s="290"/>
      <c r="E80" s="289">
        <f>COUNTIFS(ローデータ!$B$12:$B$1011,1,ローデータ!$G$12:$G$1011,$G$4,ローデータ!$H$12:$H$1011,$A$80,ローデータ!$K$12:$K$1011,E73)</f>
        <v>1</v>
      </c>
      <c r="F80" s="290"/>
      <c r="G80" s="289">
        <f>COUNTIFS(ローデータ!$B$12:$B$1011,1,ローデータ!$G$12:$G$1011,$G$4,ローデータ!$H$12:$H$1011,$A$80,ローデータ!$K$12:$K$1011,G73)</f>
        <v>0</v>
      </c>
      <c r="H80" s="291"/>
      <c r="I80" s="291"/>
      <c r="J80" s="104">
        <f t="shared" si="2"/>
        <v>1</v>
      </c>
    </row>
    <row r="81" spans="1:17" ht="14.1" customHeight="1" x14ac:dyDescent="0.15">
      <c r="A81" s="148">
        <v>7</v>
      </c>
      <c r="B81" s="50" t="s">
        <v>60</v>
      </c>
      <c r="C81" s="289">
        <f>COUNTIFS(ローデータ!$B$12:$B$1011,1,ローデータ!$G$12:$G$1011,$G$4,ローデータ!$H$12:$H$1011,$A$81,ローデータ!$K$12:$K$1011,C73)</f>
        <v>2</v>
      </c>
      <c r="D81" s="290"/>
      <c r="E81" s="289">
        <f>COUNTIFS(ローデータ!$B$12:$B$1011,1,ローデータ!$G$12:$G$1011,$G$4,ローデータ!$H$12:$H$1011,$A$81,ローデータ!$K$12:$K$1011,E73)</f>
        <v>0</v>
      </c>
      <c r="F81" s="290"/>
      <c r="G81" s="289">
        <f>COUNTIFS(ローデータ!$B$12:$B$1011,1,ローデータ!$G$12:$G$1011,$G$4,ローデータ!$H$12:$H$1011,$A$81,ローデータ!$K$12:$K$1011,G73)</f>
        <v>0</v>
      </c>
      <c r="H81" s="291"/>
      <c r="I81" s="291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89">
        <f>COUNTIFS(ローデータ!$B$12:$B$1011,1,ローデータ!$G$12:$G$1011,$G$4,ローデータ!$H$12:$H$1011,$A$82,ローデータ!$K$12:$K$1011,C73)</f>
        <v>3</v>
      </c>
      <c r="D82" s="290"/>
      <c r="E82" s="289">
        <f>COUNTIFS(ローデータ!$B$12:$B$1011,1,ローデータ!$G$12:$G$1011,$G$4,ローデータ!$H$12:$H$1011,$A$82,ローデータ!$K$12:$K$1011,E73)</f>
        <v>2</v>
      </c>
      <c r="F82" s="290"/>
      <c r="G82" s="289">
        <f>COUNTIFS(ローデータ!$B$12:$B$1011,1,ローデータ!$G$12:$G$1011,$G$4,ローデータ!$H$12:$H$1011,$A$82,ローデータ!$K$12:$K$1011,G73)</f>
        <v>0</v>
      </c>
      <c r="H82" s="291"/>
      <c r="I82" s="291"/>
      <c r="J82" s="104">
        <f t="shared" si="2"/>
        <v>5</v>
      </c>
    </row>
    <row r="83" spans="1:17" ht="14.1" customHeight="1" thickBot="1" x14ac:dyDescent="0.2">
      <c r="A83" s="142">
        <v>9</v>
      </c>
      <c r="B83" s="68" t="s">
        <v>62</v>
      </c>
      <c r="C83" s="329">
        <f>COUNTIFS(ローデータ!$B$12:$B$1011,1,ローデータ!$G$12:$G$1011,$G$4,ローデータ!$H$12:$H$1011,$A$83,ローデータ!$K$12:$K$1011,C73)</f>
        <v>0</v>
      </c>
      <c r="D83" s="330"/>
      <c r="E83" s="329">
        <f>COUNTIFS(ローデータ!$B$12:$B$1011,1,ローデータ!$G$12:$G$1011,$G$4,ローデータ!$H$12:$H$1011,$A$83,ローデータ!$K$12:$K$1011,E73)</f>
        <v>1</v>
      </c>
      <c r="F83" s="330"/>
      <c r="G83" s="331">
        <f>COUNTIFS(ローデータ!$B$12:$B$1011,1,ローデータ!$G$12:$G$1011,$G$4,ローデータ!$H$12:$H$1011,$A$83,ローデータ!$K$12:$K$1011,G73)</f>
        <v>0</v>
      </c>
      <c r="H83" s="331"/>
      <c r="I83" s="329"/>
      <c r="J83" s="105">
        <f t="shared" si="2"/>
        <v>1</v>
      </c>
    </row>
    <row r="84" spans="1:17" ht="14.1" customHeight="1" thickTop="1" x14ac:dyDescent="0.15">
      <c r="A84" s="311" t="s">
        <v>50</v>
      </c>
      <c r="B84" s="312"/>
      <c r="C84" s="332">
        <f>SUM(C75:D83)</f>
        <v>29</v>
      </c>
      <c r="D84" s="333"/>
      <c r="E84" s="332">
        <f>SUM(E75:F83)</f>
        <v>13</v>
      </c>
      <c r="F84" s="333"/>
      <c r="G84" s="334">
        <f>SUM(G75:I83)</f>
        <v>9</v>
      </c>
      <c r="H84" s="334"/>
      <c r="I84" s="332"/>
      <c r="J84" s="106">
        <f t="shared" si="2"/>
        <v>51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3"/>
      <c r="B89" s="314"/>
      <c r="C89" s="319" t="s">
        <v>166</v>
      </c>
      <c r="D89" s="262"/>
      <c r="E89" s="262"/>
      <c r="F89" s="262"/>
      <c r="G89" s="263"/>
      <c r="H89" s="264" t="s">
        <v>50</v>
      </c>
      <c r="J89" s="335"/>
      <c r="K89" s="336"/>
      <c r="L89" s="293" t="s">
        <v>113</v>
      </c>
      <c r="M89" s="241"/>
      <c r="N89" s="241"/>
      <c r="O89" s="241"/>
      <c r="P89" s="242"/>
      <c r="Q89" s="267" t="s">
        <v>50</v>
      </c>
    </row>
    <row r="90" spans="1:17" ht="14.1" customHeight="1" x14ac:dyDescent="0.15">
      <c r="A90" s="315"/>
      <c r="B90" s="316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5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8" t="s">
        <v>65</v>
      </c>
      <c r="D91" s="248" t="s">
        <v>66</v>
      </c>
      <c r="E91" s="278" t="s">
        <v>101</v>
      </c>
      <c r="F91" s="280" t="s">
        <v>102</v>
      </c>
      <c r="G91" s="348" t="s">
        <v>103</v>
      </c>
      <c r="H91" s="265"/>
      <c r="J91" s="339"/>
      <c r="K91" s="340"/>
      <c r="L91" s="216"/>
      <c r="M91" s="218"/>
      <c r="N91" s="220"/>
      <c r="O91" s="218"/>
      <c r="P91" s="220"/>
      <c r="Q91" s="268"/>
    </row>
    <row r="92" spans="1:17" ht="14.1" customHeight="1" x14ac:dyDescent="0.15">
      <c r="A92" s="317"/>
      <c r="B92" s="318"/>
      <c r="C92" s="249"/>
      <c r="D92" s="249"/>
      <c r="E92" s="346"/>
      <c r="F92" s="347"/>
      <c r="G92" s="249"/>
      <c r="H92" s="266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2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1</v>
      </c>
      <c r="Q93" s="103">
        <f t="shared" si="3"/>
        <v>3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4</v>
      </c>
      <c r="N94" s="88">
        <f>SUMIFS(ローデータ!$O$12:$O$1011,ローデータ!$B$12:$B$1011,1,ローデータ!$G$12:$G$1011,$G$4,ローデータ!$K$12:$K$1011,$B$21,ローデータ!$H$12:$H$1011,J94)</f>
        <v>2</v>
      </c>
      <c r="O94" s="88">
        <f>SUMIFS(ローデータ!$P$12:$P$1011,ローデータ!$B$12:$B$1011,1,ローデータ!$G$12:$G$1011,$G$4,ローデータ!$K$12:$K$1011,$B$21,ローデータ!$H$12:$H$1011,J94)</f>
        <v>1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8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6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7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3</v>
      </c>
      <c r="N95" s="88">
        <f>SUMIFS(ローデータ!$O$12:$O$1011,ローデータ!$B$12:$B$1011,1,ローデータ!$G$12:$G$1011,$G$4,ローデータ!$K$12:$K$1011,$B$21,ローデータ!$H$12:$H$1011,J95)</f>
        <v>3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6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6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15</v>
      </c>
      <c r="M96" s="88">
        <f>SUMIFS(ローデータ!$N$12:$N$1011,ローデータ!$B$12:$B$1011,1,ローデータ!$G$12:$G$1011,$G$4,ローデータ!$K$12:$K$1011,$B$21,ローデータ!$H$12:$H$1011,J96)</f>
        <v>2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6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24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4</v>
      </c>
      <c r="D97" s="56">
        <f>COUNTIFS(ローデータ!$B$12:$B$1011,1,ローデータ!$G$12:$G$1011,$G$4,ローデータ!$K$12:$K$1011,$B$21,ローデータ!$L$12:$L$1011,$D$90,ローデータ!$H$12:$H$1011,A97)</f>
        <v>4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8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1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2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2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3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3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19</v>
      </c>
      <c r="M101" s="103">
        <f>SUM(M92:M100)</f>
        <v>12</v>
      </c>
      <c r="N101" s="103">
        <f>SUM(N92:N100)</f>
        <v>7</v>
      </c>
      <c r="O101" s="103">
        <f>SUM(O92:O100)</f>
        <v>7</v>
      </c>
      <c r="P101" s="103">
        <f>SUM(P92:P100)</f>
        <v>1</v>
      </c>
      <c r="Q101" s="103">
        <f t="shared" si="3"/>
        <v>46</v>
      </c>
    </row>
    <row r="102" spans="1:17" ht="14.1" customHeight="1" x14ac:dyDescent="0.15">
      <c r="A102" s="140" t="s">
        <v>50</v>
      </c>
      <c r="B102" s="141"/>
      <c r="C102" s="56">
        <f>SUM(C93:C101)</f>
        <v>24</v>
      </c>
      <c r="D102" s="56">
        <f>SUM(D93:D101)</f>
        <v>5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29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64" t="s">
        <v>50</v>
      </c>
      <c r="G106" s="81"/>
      <c r="H106" s="335"/>
      <c r="I106" s="336"/>
      <c r="J106" s="293" t="s">
        <v>88</v>
      </c>
      <c r="K106" s="241"/>
      <c r="L106" s="241"/>
      <c r="M106" s="241"/>
      <c r="N106" s="241"/>
      <c r="O106" s="241"/>
      <c r="P106" s="242"/>
      <c r="Q106" s="296" t="s">
        <v>50</v>
      </c>
    </row>
    <row r="107" spans="1:17" ht="14.1" customHeight="1" x14ac:dyDescent="0.15">
      <c r="A107" s="315"/>
      <c r="B107" s="316"/>
      <c r="C107" s="144">
        <v>1</v>
      </c>
      <c r="D107" s="144">
        <v>2</v>
      </c>
      <c r="E107" s="144">
        <v>3</v>
      </c>
      <c r="F107" s="265"/>
      <c r="G107" s="78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43" t="s">
        <v>107</v>
      </c>
      <c r="O107" s="223" t="s">
        <v>36</v>
      </c>
      <c r="P107" s="243" t="s">
        <v>30</v>
      </c>
      <c r="Q107" s="344"/>
    </row>
    <row r="108" spans="1:17" ht="14.1" customHeight="1" x14ac:dyDescent="0.15">
      <c r="A108" s="317"/>
      <c r="B108" s="318"/>
      <c r="C108" s="147" t="s">
        <v>67</v>
      </c>
      <c r="D108" s="147" t="s">
        <v>66</v>
      </c>
      <c r="E108" s="147" t="s">
        <v>68</v>
      </c>
      <c r="F108" s="266"/>
      <c r="G108" s="78"/>
      <c r="H108" s="339"/>
      <c r="I108" s="340"/>
      <c r="J108" s="224"/>
      <c r="K108" s="224"/>
      <c r="L108" s="224"/>
      <c r="M108" s="224"/>
      <c r="N108" s="244"/>
      <c r="O108" s="224"/>
      <c r="P108" s="244"/>
      <c r="Q108" s="299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4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4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3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2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5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2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2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1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2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2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1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3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1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1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1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2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1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1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2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1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1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1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1</v>
      </c>
    </row>
    <row r="118" spans="1:17" ht="14.1" customHeight="1" x14ac:dyDescent="0.15">
      <c r="A118" s="349" t="s">
        <v>50</v>
      </c>
      <c r="B118" s="350"/>
      <c r="C118" s="109">
        <f>SUM(C109:C117)</f>
        <v>12</v>
      </c>
      <c r="D118" s="109">
        <f t="shared" ref="D118:E118" si="7">SUM(D109:D117)</f>
        <v>1</v>
      </c>
      <c r="E118" s="109">
        <f t="shared" si="7"/>
        <v>0</v>
      </c>
      <c r="F118" s="109">
        <f>SUM(C118:E118)</f>
        <v>13</v>
      </c>
      <c r="G118" s="78"/>
      <c r="H118" s="349" t="s">
        <v>50</v>
      </c>
      <c r="I118" s="350"/>
      <c r="J118" s="109">
        <f t="shared" ref="J118:P118" si="8">SUM(J109:J117)</f>
        <v>0</v>
      </c>
      <c r="K118" s="109">
        <f t="shared" si="8"/>
        <v>8</v>
      </c>
      <c r="L118" s="109">
        <f t="shared" si="8"/>
        <v>0</v>
      </c>
      <c r="M118" s="109">
        <f t="shared" si="8"/>
        <v>1</v>
      </c>
      <c r="N118" s="109">
        <f t="shared" si="8"/>
        <v>5</v>
      </c>
      <c r="O118" s="109">
        <f t="shared" si="8"/>
        <v>1</v>
      </c>
      <c r="P118" s="109">
        <f t="shared" si="8"/>
        <v>0</v>
      </c>
      <c r="Q118" s="109">
        <f t="shared" si="5"/>
        <v>15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1"/>
      <c r="B123" s="351"/>
      <c r="C123" s="255" t="s">
        <v>16</v>
      </c>
      <c r="D123" s="256"/>
      <c r="E123" s="256"/>
      <c r="F123" s="256"/>
      <c r="G123" s="257"/>
      <c r="H123" s="352" t="s">
        <v>50</v>
      </c>
      <c r="I123" s="261" t="s">
        <v>13</v>
      </c>
      <c r="J123" s="262"/>
      <c r="K123" s="263"/>
      <c r="L123" s="264" t="s">
        <v>50</v>
      </c>
    </row>
    <row r="124" spans="1:17" ht="14.1" customHeight="1" x14ac:dyDescent="0.15">
      <c r="A124" s="351"/>
      <c r="B124" s="35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3"/>
      <c r="I124" s="52">
        <v>1</v>
      </c>
      <c r="J124" s="44">
        <v>2</v>
      </c>
      <c r="K124" s="44">
        <v>3</v>
      </c>
      <c r="L124" s="265"/>
    </row>
    <row r="125" spans="1:17" ht="14.1" customHeight="1" x14ac:dyDescent="0.15">
      <c r="A125" s="351"/>
      <c r="B125" s="351"/>
      <c r="C125" s="248" t="s">
        <v>65</v>
      </c>
      <c r="D125" s="248" t="s">
        <v>66</v>
      </c>
      <c r="E125" s="278" t="s">
        <v>101</v>
      </c>
      <c r="F125" s="28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65"/>
    </row>
    <row r="126" spans="1:17" ht="14.1" customHeight="1" x14ac:dyDescent="0.15">
      <c r="A126" s="351"/>
      <c r="B126" s="351"/>
      <c r="C126" s="249"/>
      <c r="D126" s="249"/>
      <c r="E126" s="346"/>
      <c r="F126" s="347"/>
      <c r="G126" s="249"/>
      <c r="H126" s="354"/>
      <c r="I126" s="364"/>
      <c r="J126" s="358"/>
      <c r="K126" s="358"/>
      <c r="L126" s="266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4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4</v>
      </c>
      <c r="I129" s="115">
        <f>COUNTIFS(ローデータ!$B$12:$B$1011,1,ローデータ!$G$12:$G$1011,$G$4,ローデータ!$K$12:$K$1011,$F$21,ローデータ!$S$12:$S$1011,$I$124,ローデータ!$H$12:$H$1011,A129)</f>
        <v>4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4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2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2</v>
      </c>
      <c r="I130" s="115">
        <f>COUNTIFS(ローデータ!$B$12:$B$1011,1,ローデータ!$G$12:$G$1011,$G$4,ローデータ!$K$12:$K$1011,$F$21,ローデータ!$S$12:$S$1011,$I$124,ローデータ!$H$12:$H$1011,A130)</f>
        <v>2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2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2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2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2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2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9" t="s">
        <v>50</v>
      </c>
      <c r="B136" s="350"/>
      <c r="C136" s="109">
        <f>SUM(C127:C135)</f>
        <v>7</v>
      </c>
      <c r="D136" s="109">
        <f t="shared" ref="D136:G136" si="11">SUM(D127:D135)</f>
        <v>2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9</v>
      </c>
      <c r="I136" s="111">
        <f>SUM(I127:I135)</f>
        <v>7</v>
      </c>
      <c r="J136" s="109">
        <f>SUM(J127:J135)</f>
        <v>2</v>
      </c>
      <c r="K136" s="109">
        <f>SUM(K127:K135)</f>
        <v>0</v>
      </c>
      <c r="L136" s="109">
        <f t="shared" si="9"/>
        <v>9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9"/>
      <c r="B140" s="359"/>
      <c r="C140" s="234" t="s">
        <v>70</v>
      </c>
      <c r="D140" s="235"/>
      <c r="E140" s="235"/>
      <c r="F140" s="235"/>
      <c r="G140" s="236"/>
      <c r="H140" s="360" t="s">
        <v>50</v>
      </c>
      <c r="I140" s="240" t="s">
        <v>71</v>
      </c>
      <c r="J140" s="241"/>
      <c r="K140" s="241"/>
      <c r="L140" s="241"/>
      <c r="M140" s="241"/>
      <c r="N140" s="241"/>
      <c r="O140" s="242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80" t="s">
        <v>107</v>
      </c>
      <c r="N141" s="363" t="s">
        <v>36</v>
      </c>
      <c r="O141" s="280" t="s">
        <v>30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44"/>
      <c r="N142" s="224"/>
      <c r="O142" s="244"/>
      <c r="P142" s="214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2</v>
      </c>
      <c r="D145" s="91">
        <f>SUMIFS(ローデータ!$N$12:$N$1011,ローデータ!$B$12:$B$1011,1,ローデータ!$G$12:$G$1011,$G$4,ローデータ!$K$12:$K$1011,$F$21,ローデータ!$H$12:$H$1011,A145)</f>
        <v>4</v>
      </c>
      <c r="E145" s="91">
        <f>SUMIFS(ローデータ!$O$12:$O$1011,ローデータ!$B$12:$B$1011,1,ローデータ!$G$12:$G$1011,$G$4,ローデータ!$K$12:$K$1011,$F$21,ローデータ!$H$12:$H$1011,A145)</f>
        <v>7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13</v>
      </c>
      <c r="I145" s="94">
        <f>SUMIFS(ローデータ!$T$12:$T$1011,ローデータ!$B$12:$B$1011,1,ローデータ!$G$12:$G$1011,$G$4,ローデータ!$K$12:$K$1011,$F$21,ローデータ!$H$12:$H$1011,A145)</f>
        <v>1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2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4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2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2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2</v>
      </c>
      <c r="K146" s="91">
        <f>SUMIFS(ローデータ!$V$12:$V$1011,ローデータ!$B$12:$B$1011,1,ローデータ!$G$12:$G$1011,$G$4,ローデータ!$K$12:$K$1011,$F$21,ローデータ!$H$12:$H$1011,A146)</f>
        <v>1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3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6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2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4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1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1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3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6" t="s">
        <v>50</v>
      </c>
      <c r="B152" s="366"/>
      <c r="C152" s="56">
        <f>SUM(C143:C151)</f>
        <v>4</v>
      </c>
      <c r="D152" s="56">
        <f>SUM(D143:D151)</f>
        <v>8</v>
      </c>
      <c r="E152" s="56">
        <f>SUM(E143:E151)</f>
        <v>8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20</v>
      </c>
      <c r="I152" s="56">
        <f t="shared" ref="I152:O152" si="15">SUM(I143:I151)</f>
        <v>1</v>
      </c>
      <c r="J152" s="56">
        <f t="shared" si="15"/>
        <v>5</v>
      </c>
      <c r="K152" s="56">
        <f t="shared" si="15"/>
        <v>4</v>
      </c>
      <c r="L152" s="56">
        <f t="shared" si="15"/>
        <v>0</v>
      </c>
      <c r="M152" s="56">
        <f t="shared" si="15"/>
        <v>4</v>
      </c>
      <c r="N152" s="56">
        <f t="shared" si="15"/>
        <v>0</v>
      </c>
      <c r="O152" s="56">
        <f t="shared" si="15"/>
        <v>0</v>
      </c>
      <c r="P152" s="56">
        <f t="shared" si="13"/>
        <v>14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25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3">
        <v>1</v>
      </c>
      <c r="G157" s="242"/>
      <c r="H157" s="293">
        <v>2</v>
      </c>
      <c r="I157" s="242"/>
      <c r="J157" s="293">
        <v>3</v>
      </c>
      <c r="K157" s="241"/>
      <c r="L157" s="24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0" t="s">
        <v>85</v>
      </c>
      <c r="C159" s="378" t="s">
        <v>87</v>
      </c>
      <c r="D159" s="379"/>
      <c r="E159" s="380"/>
      <c r="F159" s="289">
        <f>COUNTIFS(ローデータ!$B$12:$B$1011,1,ローデータ!$G$12:$G$1011,$G$4,ローデータ!$I$12:$I$1011,$C$14,ローデータ!$K$12:$K$1011,F157)</f>
        <v>29</v>
      </c>
      <c r="G159" s="290"/>
      <c r="H159" s="289">
        <f>COUNTIFS(ローデータ!$B$12:$B$1011,1,ローデータ!$G$12:$G$1011,$G$4,ローデータ!$I$12:$I$1011,$C$14,ローデータ!$K$12:$K$1011,H157)</f>
        <v>13</v>
      </c>
      <c r="I159" s="290"/>
      <c r="J159" s="289">
        <f>COUNTIFS(ローデータ!$B$12:$B$1011,1,ローデータ!$G$12:$G$1011,$G$4,ローデータ!$I$12:$I$1011,$C$14,ローデータ!$K$12:$K$1011,J157)</f>
        <v>9</v>
      </c>
      <c r="K159" s="291"/>
      <c r="L159" s="290"/>
      <c r="M159" s="56">
        <f t="shared" ref="M159:M171" si="16">SUM(F159:L159)</f>
        <v>51</v>
      </c>
    </row>
    <row r="160" spans="1:16" ht="14.1" customHeight="1" x14ac:dyDescent="0.15">
      <c r="A160" s="376"/>
      <c r="B160" s="381" t="s">
        <v>86</v>
      </c>
      <c r="C160" s="146">
        <v>1</v>
      </c>
      <c r="D160" s="373" t="s">
        <v>75</v>
      </c>
      <c r="E160" s="374"/>
      <c r="F160" s="289">
        <f>COUNTIFS(ローデータ!$B$12:$B$1011,1,ローデータ!$G$12:$G$1011,$G$4,ローデータ!$I$12:$I$1011,$B$14,ローデータ!$J$12:$J$1011,C160,ローデータ!$K$12:$K$1011,$F$157)</f>
        <v>0</v>
      </c>
      <c r="G160" s="290"/>
      <c r="H160" s="289">
        <f>COUNTIFS(ローデータ!$B$12:$B$1011,1,ローデータ!$G$12:$G$1011,$G$4,ローデータ!$I$12:$I$1011,$B$14,ローデータ!$J$12:$J$1011,C160,ローデータ!$K$12:$K$1011,$H$157)</f>
        <v>0</v>
      </c>
      <c r="I160" s="290"/>
      <c r="J160" s="289">
        <f>COUNTIFS(ローデータ!$B$12:$B$1011,1,ローデータ!$G$12:$G$1011,$G$4,ローデータ!$I$12:$I$1011,$B$14,ローデータ!$J$12:$J$1011,C160,ローデータ!$K$12:$K$1011,$J$157)</f>
        <v>0</v>
      </c>
      <c r="K160" s="291"/>
      <c r="L160" s="290"/>
      <c r="M160" s="56">
        <f t="shared" si="16"/>
        <v>0</v>
      </c>
      <c r="N160" s="9"/>
    </row>
    <row r="161" spans="1:19" ht="14.1" customHeight="1" x14ac:dyDescent="0.15">
      <c r="A161" s="376"/>
      <c r="B161" s="382"/>
      <c r="C161" s="146">
        <v>2</v>
      </c>
      <c r="D161" s="373" t="s">
        <v>76</v>
      </c>
      <c r="E161" s="374"/>
      <c r="F161" s="289">
        <f>COUNTIFS(ローデータ!$B$12:$B$1011,1,ローデータ!$G$12:$G$1011,$G$4,ローデータ!$I$12:$I$1011,$B$14,ローデータ!$J$12:$J$1011,C161,ローデータ!$K$12:$K$1011,$F$157)</f>
        <v>0</v>
      </c>
      <c r="G161" s="290"/>
      <c r="H161" s="289">
        <f>COUNTIFS(ローデータ!$B$12:$B$1011,1,ローデータ!$G$12:$G$1011,$G$4,ローデータ!$I$12:$I$1011,$B$14,ローデータ!$J$12:$J$1011,C161,ローデータ!$K$12:$K$1011,$H$157)</f>
        <v>0</v>
      </c>
      <c r="I161" s="290"/>
      <c r="J161" s="289">
        <f>COUNTIFS(ローデータ!$B$12:$B$1011,1,ローデータ!$G$12:$G$1011,$G$4,ローデータ!$I$12:$I$1011,$B$14,ローデータ!$J$12:$J$1011,C161,ローデータ!$K$12:$K$1011,$J$157)</f>
        <v>0</v>
      </c>
      <c r="K161" s="291"/>
      <c r="L161" s="290"/>
      <c r="M161" s="56">
        <f t="shared" si="16"/>
        <v>0</v>
      </c>
    </row>
    <row r="162" spans="1:19" ht="14.1" customHeight="1" x14ac:dyDescent="0.15">
      <c r="A162" s="376"/>
      <c r="B162" s="382"/>
      <c r="C162" s="146">
        <v>3</v>
      </c>
      <c r="D162" s="373" t="s">
        <v>77</v>
      </c>
      <c r="E162" s="374"/>
      <c r="F162" s="289">
        <f>COUNTIFS(ローデータ!$B$12:$B$1011,1,ローデータ!$G$12:$G$1011,$G$4,ローデータ!$I$12:$I$1011,$B$14,ローデータ!$J$12:$J$1011,C162,ローデータ!$K$12:$K$1011,$F$157)</f>
        <v>0</v>
      </c>
      <c r="G162" s="290"/>
      <c r="H162" s="289">
        <f>COUNTIFS(ローデータ!$B$12:$B$1011,1,ローデータ!$G$12:$G$1011,$G$4,ローデータ!$I$12:$I$1011,$B$14,ローデータ!$J$12:$J$1011,C162,ローデータ!$K$12:$K$1011,$H$157)</f>
        <v>0</v>
      </c>
      <c r="I162" s="290"/>
      <c r="J162" s="289">
        <f>COUNTIFS(ローデータ!$B$12:$B$1011,1,ローデータ!$G$12:$G$1011,$G$4,ローデータ!$I$12:$I$1011,$B$14,ローデータ!$J$12:$J$1011,C162,ローデータ!$K$12:$K$1011,$J$157)</f>
        <v>0</v>
      </c>
      <c r="K162" s="291"/>
      <c r="L162" s="29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6">
        <v>4</v>
      </c>
      <c r="D163" s="373" t="s">
        <v>110</v>
      </c>
      <c r="E163" s="374"/>
      <c r="F163" s="289">
        <f>COUNTIFS(ローデータ!$B$12:$B$1011,1,ローデータ!$G$12:$G$1011,$G$4,ローデータ!$I$12:$I$1011,$B$14,ローデータ!$J$12:$J$1011,C163,ローデータ!$K$12:$K$1011,$F$157)</f>
        <v>0</v>
      </c>
      <c r="G163" s="290"/>
      <c r="H163" s="289">
        <f>COUNTIFS(ローデータ!$B$12:$B$1011,1,ローデータ!$G$12:$G$1011,$G$4,ローデータ!$I$12:$I$1011,$B$14,ローデータ!$J$12:$J$1011,C163,ローデータ!$K$12:$K$1011,$H$157)</f>
        <v>0</v>
      </c>
      <c r="I163" s="290"/>
      <c r="J163" s="289">
        <f>COUNTIFS(ローデータ!$B$12:$B$1011,1,ローデータ!$G$12:$G$1011,$G$4,ローデータ!$I$12:$I$1011,$B$14,ローデータ!$J$12:$J$1011,C163,ローデータ!$K$12:$K$1011,$J$157)</f>
        <v>0</v>
      </c>
      <c r="K163" s="291"/>
      <c r="L163" s="29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6">
        <v>5</v>
      </c>
      <c r="D164" s="373" t="s">
        <v>78</v>
      </c>
      <c r="E164" s="374"/>
      <c r="F164" s="289">
        <f>COUNTIFS(ローデータ!$B$12:$B$1011,1,ローデータ!$G$12:$G$1011,$G$4,ローデータ!$I$12:$I$1011,$B$14,ローデータ!$J$12:$J$1011,C164,ローデータ!$K$12:$K$1011,$F$157)</f>
        <v>0</v>
      </c>
      <c r="G164" s="290"/>
      <c r="H164" s="289">
        <f>COUNTIFS(ローデータ!$B$12:$B$1011,1,ローデータ!$G$12:$G$1011,$G$4,ローデータ!$I$12:$I$1011,$B$14,ローデータ!$J$12:$J$1011,C164,ローデータ!$K$12:$K$1011,$H$157)</f>
        <v>0</v>
      </c>
      <c r="I164" s="290"/>
      <c r="J164" s="289">
        <f>COUNTIFS(ローデータ!$B$12:$B$1011,1,ローデータ!$G$12:$G$1011,$G$4,ローデータ!$I$12:$I$1011,$B$14,ローデータ!$J$12:$J$1011,C164,ローデータ!$K$12:$K$1011,$J$157)</f>
        <v>0</v>
      </c>
      <c r="K164" s="291"/>
      <c r="L164" s="29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6">
        <v>6</v>
      </c>
      <c r="D165" s="373" t="s">
        <v>79</v>
      </c>
      <c r="E165" s="374"/>
      <c r="F165" s="289">
        <f>COUNTIFS(ローデータ!$B$12:$B$1011,1,ローデータ!$G$12:$G$1011,$G$4,ローデータ!$I$12:$I$1011,$B$14,ローデータ!$J$12:$J$1011,C165,ローデータ!$K$12:$K$1011,$F$157)</f>
        <v>0</v>
      </c>
      <c r="G165" s="290"/>
      <c r="H165" s="289">
        <f>COUNTIFS(ローデータ!$B$12:$B$1011,1,ローデータ!$G$12:$G$1011,$G$4,ローデータ!$I$12:$I$1011,$B$14,ローデータ!$J$12:$J$1011,C165,ローデータ!$K$12:$K$1011,$H$157)</f>
        <v>0</v>
      </c>
      <c r="I165" s="290"/>
      <c r="J165" s="289">
        <f>COUNTIFS(ローデータ!$B$12:$B$1011,1,ローデータ!$G$12:$G$1011,$G$4,ローデータ!$I$12:$I$1011,$B$14,ローデータ!$J$12:$J$1011,C165,ローデータ!$K$12:$K$1011,$J$157)</f>
        <v>0</v>
      </c>
      <c r="K165" s="291"/>
      <c r="L165" s="29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6">
        <v>7</v>
      </c>
      <c r="D166" s="373" t="s">
        <v>80</v>
      </c>
      <c r="E166" s="374"/>
      <c r="F166" s="289">
        <f>COUNTIFS(ローデータ!$B$12:$B$1011,1,ローデータ!$G$12:$G$1011,$G$4,ローデータ!$I$12:$I$1011,$B$14,ローデータ!$J$12:$J$1011,C166,ローデータ!$K$12:$K$1011,$F$157)</f>
        <v>0</v>
      </c>
      <c r="G166" s="290"/>
      <c r="H166" s="289">
        <f>COUNTIFS(ローデータ!$B$12:$B$1011,1,ローデータ!$G$12:$G$1011,$G$4,ローデータ!$I$12:$I$1011,$B$14,ローデータ!$J$12:$J$1011,C166,ローデータ!$K$12:$K$1011,$H$157)</f>
        <v>0</v>
      </c>
      <c r="I166" s="290"/>
      <c r="J166" s="289">
        <f>COUNTIFS(ローデータ!$B$12:$B$1011,1,ローデータ!$G$12:$G$1011,$G$4,ローデータ!$I$12:$I$1011,$B$14,ローデータ!$J$12:$J$1011,C166,ローデータ!$K$12:$K$1011,$J$157)</f>
        <v>0</v>
      </c>
      <c r="K166" s="291"/>
      <c r="L166" s="29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6">
        <v>8</v>
      </c>
      <c r="D167" s="373" t="s">
        <v>81</v>
      </c>
      <c r="E167" s="374"/>
      <c r="F167" s="289">
        <f>COUNTIFS(ローデータ!$B$12:$B$1011,1,ローデータ!$G$12:$G$1011,$G$4,ローデータ!$I$12:$I$1011,$B$14,ローデータ!$J$12:$J$1011,C167,ローデータ!$K$12:$K$1011,$F$157)</f>
        <v>0</v>
      </c>
      <c r="G167" s="290"/>
      <c r="H167" s="289">
        <f>COUNTIFS(ローデータ!$B$12:$B$1011,1,ローデータ!$G$12:$G$1011,$G$4,ローデータ!$I$12:$I$1011,$B$14,ローデータ!$J$12:$J$1011,C167,ローデータ!$K$12:$K$1011,$H$157)</f>
        <v>0</v>
      </c>
      <c r="I167" s="290"/>
      <c r="J167" s="289">
        <f>COUNTIFS(ローデータ!$B$12:$B$1011,1,ローデータ!$G$12:$G$1011,$G$4,ローデータ!$I$12:$I$1011,$B$14,ローデータ!$J$12:$J$1011,C167,ローデータ!$K$12:$K$1011,$J$157)</f>
        <v>0</v>
      </c>
      <c r="K167" s="291"/>
      <c r="L167" s="29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6">
        <v>9</v>
      </c>
      <c r="D168" s="373" t="s">
        <v>82</v>
      </c>
      <c r="E168" s="374"/>
      <c r="F168" s="289">
        <f>COUNTIFS(ローデータ!$B$12:$B$1011,1,ローデータ!$G$12:$G$1011,$G$4,ローデータ!$I$12:$I$1011,$B$14,ローデータ!$J$12:$J$1011,C168,ローデータ!$K$12:$K$1011,$F$157)</f>
        <v>0</v>
      </c>
      <c r="G168" s="290"/>
      <c r="H168" s="289">
        <f>COUNTIFS(ローデータ!$B$12:$B$1011,1,ローデータ!$G$12:$G$1011,$G$4,ローデータ!$I$12:$I$1011,$B$14,ローデータ!$J$12:$J$1011,C168,ローデータ!$K$12:$K$1011,$H$157)</f>
        <v>0</v>
      </c>
      <c r="I168" s="290"/>
      <c r="J168" s="289">
        <f>COUNTIFS(ローデータ!$B$12:$B$1011,1,ローデータ!$G$12:$G$1011,$G$4,ローデータ!$I$12:$I$1011,$B$14,ローデータ!$J$12:$J$1011,C168,ローデータ!$K$12:$K$1011,$J$157)</f>
        <v>0</v>
      </c>
      <c r="K168" s="291"/>
      <c r="L168" s="29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6">
        <v>10</v>
      </c>
      <c r="D169" s="373" t="s">
        <v>111</v>
      </c>
      <c r="E169" s="374"/>
      <c r="F169" s="289">
        <f>COUNTIFS(ローデータ!$B$12:$B$1011,1,ローデータ!$G$12:$G$1011,$G$4,ローデータ!$I$12:$I$1011,$B$14,ローデータ!$J$12:$J$1011,C169,ローデータ!$K$12:$K$1011,$F$157)</f>
        <v>0</v>
      </c>
      <c r="G169" s="290"/>
      <c r="H169" s="289">
        <f>COUNTIFS(ローデータ!$B$12:$B$1011,1,ローデータ!$G$12:$G$1011,$G$4,ローデータ!$I$12:$I$1011,$B$14,ローデータ!$J$12:$J$1011,C169,ローデータ!$K$12:$K$1011,$H$157)</f>
        <v>0</v>
      </c>
      <c r="I169" s="290"/>
      <c r="J169" s="289">
        <f>COUNTIFS(ローデータ!$B$12:$B$1011,1,ローデータ!$G$12:$G$1011,$G$4,ローデータ!$I$12:$I$1011,$B$14,ローデータ!$J$12:$J$1011,C169,ローデータ!$K$12:$K$1011,$J$157)</f>
        <v>0</v>
      </c>
      <c r="K169" s="291"/>
      <c r="L169" s="29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6">
        <v>11</v>
      </c>
      <c r="D170" s="373" t="s">
        <v>83</v>
      </c>
      <c r="E170" s="374"/>
      <c r="F170" s="289">
        <f>COUNTIFS(ローデータ!$B$12:$B$1011,1,ローデータ!$G$12:$G$1011,$G$4,ローデータ!$I$12:$I$1011,$B$14,ローデータ!$J$12:$J$1011,C170,ローデータ!$K$12:$K$1011,$F$157)</f>
        <v>0</v>
      </c>
      <c r="G170" s="290"/>
      <c r="H170" s="289">
        <f>COUNTIFS(ローデータ!$B$12:$B$1011,1,ローデータ!$G$12:$G$1011,$G$4,ローデータ!$I$12:$I$1011,$B$14,ローデータ!$J$12:$J$1011,C170,ローデータ!$K$12:$K$1011,$H$157)</f>
        <v>0</v>
      </c>
      <c r="I170" s="290"/>
      <c r="J170" s="289">
        <f>COUNTIFS(ローデータ!$B$12:$B$1011,1,ローデータ!$G$12:$G$1011,$G$4,ローデータ!$I$12:$I$1011,$B$14,ローデータ!$J$12:$J$1011,C170,ローデータ!$K$12:$K$1011,$J$157)</f>
        <v>0</v>
      </c>
      <c r="K170" s="291"/>
      <c r="L170" s="29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9">
        <f>SUM(F159:G170)</f>
        <v>29</v>
      </c>
      <c r="G171" s="290"/>
      <c r="H171" s="289">
        <f>SUM(H159:I170)</f>
        <v>13</v>
      </c>
      <c r="I171" s="290"/>
      <c r="J171" s="289">
        <f>SUM(J159:L170)</f>
        <v>9</v>
      </c>
      <c r="K171" s="291"/>
      <c r="L171" s="290"/>
      <c r="M171" s="56">
        <f t="shared" si="16"/>
        <v>51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8" t="s">
        <v>65</v>
      </c>
      <c r="G177" s="248" t="s">
        <v>66</v>
      </c>
      <c r="H177" s="278" t="s">
        <v>101</v>
      </c>
      <c r="I177" s="28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9"/>
      <c r="G178" s="249"/>
      <c r="H178" s="346"/>
      <c r="I178" s="347"/>
      <c r="J178" s="249"/>
      <c r="K178" s="372"/>
      <c r="L178" s="9"/>
      <c r="M178" s="9"/>
    </row>
    <row r="179" spans="1:13" ht="14.1" customHeight="1" x14ac:dyDescent="0.15">
      <c r="A179" s="375" t="s">
        <v>73</v>
      </c>
      <c r="B179" s="118" t="s">
        <v>85</v>
      </c>
      <c r="C179" s="349" t="s">
        <v>87</v>
      </c>
      <c r="D179" s="384"/>
      <c r="E179" s="350"/>
      <c r="F179" s="56">
        <f>COUNTIFS(ローデータ!$B$12:$B$1011,1,ローデータ!$G$12:$G$1011,$G$4,ローデータ!$I$12:$I$1011,$C$14,ローデータ!$K$12:$K$1011,$B$21,ローデータ!$L$12:$L$1011,F176)</f>
        <v>24</v>
      </c>
      <c r="G179" s="56">
        <f>COUNTIFS(ローデータ!$B$12:$B$1011,1,ローデータ!$G$12:$G$1011,$G$4,ローデータ!$I$12:$I$1011,$C$14,ローデータ!$K$12:$K$1011,$B$21,ローデータ!$L$12:$L$1011,G176)</f>
        <v>5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29</v>
      </c>
      <c r="L179" s="9"/>
    </row>
    <row r="180" spans="1:13" ht="14.1" customHeight="1" x14ac:dyDescent="0.15">
      <c r="A180" s="376"/>
      <c r="B180" s="381" t="s">
        <v>86</v>
      </c>
      <c r="C180" s="146">
        <v>1</v>
      </c>
      <c r="D180" s="373" t="s">
        <v>75</v>
      </c>
      <c r="E180" s="374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6"/>
      <c r="B181" s="382"/>
      <c r="C181" s="146">
        <v>2</v>
      </c>
      <c r="D181" s="373" t="s">
        <v>76</v>
      </c>
      <c r="E181" s="374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6"/>
      <c r="B182" s="382"/>
      <c r="C182" s="146">
        <v>3</v>
      </c>
      <c r="D182" s="373" t="s">
        <v>77</v>
      </c>
      <c r="E182" s="374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6"/>
      <c r="B183" s="382"/>
      <c r="C183" s="146">
        <v>4</v>
      </c>
      <c r="D183" s="373" t="s">
        <v>110</v>
      </c>
      <c r="E183" s="374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6"/>
      <c r="B184" s="382"/>
      <c r="C184" s="146">
        <v>5</v>
      </c>
      <c r="D184" s="373" t="s">
        <v>78</v>
      </c>
      <c r="E184" s="374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6"/>
      <c r="B185" s="382"/>
      <c r="C185" s="146">
        <v>6</v>
      </c>
      <c r="D185" s="373" t="s">
        <v>79</v>
      </c>
      <c r="E185" s="374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6"/>
      <c r="B186" s="382"/>
      <c r="C186" s="146">
        <v>7</v>
      </c>
      <c r="D186" s="373" t="s">
        <v>80</v>
      </c>
      <c r="E186" s="374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6"/>
      <c r="B187" s="382"/>
      <c r="C187" s="146">
        <v>8</v>
      </c>
      <c r="D187" s="373" t="s">
        <v>81</v>
      </c>
      <c r="E187" s="374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6"/>
      <c r="B188" s="382"/>
      <c r="C188" s="146">
        <v>9</v>
      </c>
      <c r="D188" s="373" t="s">
        <v>82</v>
      </c>
      <c r="E188" s="374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6"/>
      <c r="B189" s="382"/>
      <c r="C189" s="146">
        <v>10</v>
      </c>
      <c r="D189" s="373" t="s">
        <v>111</v>
      </c>
      <c r="E189" s="374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7"/>
      <c r="B190" s="383"/>
      <c r="C190" s="146">
        <v>11</v>
      </c>
      <c r="D190" s="373" t="s">
        <v>83</v>
      </c>
      <c r="E190" s="374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6">
        <f>SUM(F179:F190)</f>
        <v>24</v>
      </c>
      <c r="G191" s="56">
        <f>SUM(G179:G190)</f>
        <v>5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29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41" t="s">
        <v>113</v>
      </c>
      <c r="G194" s="241"/>
      <c r="H194" s="241"/>
      <c r="I194" s="241"/>
      <c r="J194" s="24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8" t="s">
        <v>85</v>
      </c>
      <c r="C198" s="349" t="s">
        <v>87</v>
      </c>
      <c r="D198" s="384"/>
      <c r="E198" s="350"/>
      <c r="F198" s="90">
        <f>SUMIFS(ローデータ!M12:M1011,ローデータ!$B$12:$B$1011,1,ローデータ!$G$12:$G$1011,$G$4,ローデータ!$I$12:$I$1011,$C$14,ローデータ!$K$12:$K$1011,$B$21)</f>
        <v>19</v>
      </c>
      <c r="G198" s="90">
        <f>SUMIFS(ローデータ!N12:N1011,ローデータ!$B$12:$B$1011,1,ローデータ!$G$12:$G$1011,$G$4,ローデータ!$I$12:$I$1011,$C$14,ローデータ!$K$12:$K$1011,$B$21)</f>
        <v>12</v>
      </c>
      <c r="H198" s="90">
        <f>SUMIFS(ローデータ!O12:O1011,ローデータ!$B$12:$B$1011,1,ローデータ!$G$12:$G$1011,$G$4,ローデータ!$I$12:$I$1011,$C$14,ローデータ!$K$12:$K$1011,$B$21)</f>
        <v>7</v>
      </c>
      <c r="I198" s="90">
        <f>SUMIFS(ローデータ!P12:P1011,ローデータ!$B$12:$B$1011,1,ローデータ!$G$12:$G$1011,$G$4,ローデータ!$I$12:$I$1011,$C$14,ローデータ!$K$12:$K$1011,$B$21)</f>
        <v>7</v>
      </c>
      <c r="J198" s="90">
        <f>SUMIFS(ローデータ!Q12:Q1011,ローデータ!$B$12:$B$1011,1,ローデータ!$G$12:$G$1011,$G$4,ローデータ!$I$12:$I$1011,$C$14,ローデータ!$K$12:$K$1011,$B$21)</f>
        <v>1</v>
      </c>
      <c r="K198" s="119">
        <f>SUM(F198:J198)</f>
        <v>46</v>
      </c>
      <c r="L198" s="9"/>
    </row>
    <row r="199" spans="1:18" ht="14.1" customHeight="1" x14ac:dyDescent="0.15">
      <c r="A199" s="376"/>
      <c r="B199" s="381" t="s">
        <v>86</v>
      </c>
      <c r="C199" s="146">
        <v>1</v>
      </c>
      <c r="D199" s="373" t="s">
        <v>75</v>
      </c>
      <c r="E199" s="374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6"/>
      <c r="B200" s="382"/>
      <c r="C200" s="146">
        <v>2</v>
      </c>
      <c r="D200" s="373" t="s">
        <v>76</v>
      </c>
      <c r="E200" s="374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6"/>
      <c r="B201" s="382"/>
      <c r="C201" s="146">
        <v>3</v>
      </c>
      <c r="D201" s="373" t="s">
        <v>77</v>
      </c>
      <c r="E201" s="374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6"/>
      <c r="B202" s="382"/>
      <c r="C202" s="146">
        <v>4</v>
      </c>
      <c r="D202" s="373" t="s">
        <v>110</v>
      </c>
      <c r="E202" s="374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6"/>
      <c r="B203" s="382"/>
      <c r="C203" s="146">
        <v>5</v>
      </c>
      <c r="D203" s="373" t="s">
        <v>78</v>
      </c>
      <c r="E203" s="374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6"/>
      <c r="B204" s="382"/>
      <c r="C204" s="146">
        <v>6</v>
      </c>
      <c r="D204" s="373" t="s">
        <v>79</v>
      </c>
      <c r="E204" s="374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6"/>
      <c r="B205" s="382"/>
      <c r="C205" s="146">
        <v>7</v>
      </c>
      <c r="D205" s="373" t="s">
        <v>80</v>
      </c>
      <c r="E205" s="374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6"/>
      <c r="B206" s="382"/>
      <c r="C206" s="146">
        <v>8</v>
      </c>
      <c r="D206" s="373" t="s">
        <v>81</v>
      </c>
      <c r="E206" s="374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6"/>
      <c r="B207" s="382"/>
      <c r="C207" s="146">
        <v>9</v>
      </c>
      <c r="D207" s="373" t="s">
        <v>82</v>
      </c>
      <c r="E207" s="374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6"/>
      <c r="B208" s="382"/>
      <c r="C208" s="146">
        <v>10</v>
      </c>
      <c r="D208" s="373" t="s">
        <v>111</v>
      </c>
      <c r="E208" s="374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7"/>
      <c r="B209" s="383"/>
      <c r="C209" s="146">
        <v>11</v>
      </c>
      <c r="D209" s="373" t="s">
        <v>83</v>
      </c>
      <c r="E209" s="374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5">
        <f>SUM(F198:F209)</f>
        <v>19</v>
      </c>
      <c r="G210" s="95">
        <f t="shared" ref="G210:I210" si="19">SUM(G198:G209)</f>
        <v>12</v>
      </c>
      <c r="H210" s="95">
        <f>SUM(H198:H209)</f>
        <v>7</v>
      </c>
      <c r="I210" s="95">
        <f t="shared" si="19"/>
        <v>7</v>
      </c>
      <c r="J210" s="95">
        <f>SUM(J198:J209)</f>
        <v>1</v>
      </c>
      <c r="K210" s="119">
        <f t="shared" si="18"/>
        <v>46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4">
        <v>1</v>
      </c>
      <c r="G214" s="144">
        <v>2</v>
      </c>
      <c r="H214" s="14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47" t="s">
        <v>67</v>
      </c>
      <c r="G215" s="147" t="s">
        <v>66</v>
      </c>
      <c r="H215" s="147" t="s">
        <v>68</v>
      </c>
      <c r="I215" s="372"/>
    </row>
    <row r="216" spans="1:18" ht="14.1" customHeight="1" x14ac:dyDescent="0.15">
      <c r="A216" s="375" t="s">
        <v>73</v>
      </c>
      <c r="B216" s="118" t="s">
        <v>85</v>
      </c>
      <c r="C216" s="349" t="s">
        <v>87</v>
      </c>
      <c r="D216" s="384"/>
      <c r="E216" s="350"/>
      <c r="F216" s="56">
        <f>COUNTIFS(ローデータ!$B$12:$B$1011,1,ローデータ!$G$12:$G$1011,$G$4,ローデータ!$I$12:$I$1011,$C$14,ローデータ!$K$12:$K$1011,$D$21,ローデータ!$S$12:$S$1011,F214)</f>
        <v>12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13</v>
      </c>
    </row>
    <row r="217" spans="1:18" ht="14.1" customHeight="1" x14ac:dyDescent="0.15">
      <c r="A217" s="376"/>
      <c r="B217" s="381" t="s">
        <v>86</v>
      </c>
      <c r="C217" s="146">
        <v>1</v>
      </c>
      <c r="D217" s="373" t="s">
        <v>75</v>
      </c>
      <c r="E217" s="374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6"/>
      <c r="B218" s="382"/>
      <c r="C218" s="146">
        <v>2</v>
      </c>
      <c r="D218" s="373" t="s">
        <v>76</v>
      </c>
      <c r="E218" s="374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6"/>
      <c r="B219" s="382"/>
      <c r="C219" s="146">
        <v>3</v>
      </c>
      <c r="D219" s="373" t="s">
        <v>77</v>
      </c>
      <c r="E219" s="374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6"/>
      <c r="B220" s="382"/>
      <c r="C220" s="146">
        <v>4</v>
      </c>
      <c r="D220" s="373" t="s">
        <v>110</v>
      </c>
      <c r="E220" s="374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6"/>
      <c r="B221" s="382"/>
      <c r="C221" s="146">
        <v>5</v>
      </c>
      <c r="D221" s="373" t="s">
        <v>78</v>
      </c>
      <c r="E221" s="374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6"/>
      <c r="B222" s="382"/>
      <c r="C222" s="146">
        <v>6</v>
      </c>
      <c r="D222" s="373" t="s">
        <v>79</v>
      </c>
      <c r="E222" s="374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6"/>
      <c r="B223" s="382"/>
      <c r="C223" s="146">
        <v>7</v>
      </c>
      <c r="D223" s="373" t="s">
        <v>80</v>
      </c>
      <c r="E223" s="374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6"/>
      <c r="B224" s="382"/>
      <c r="C224" s="146">
        <v>8</v>
      </c>
      <c r="D224" s="373" t="s">
        <v>81</v>
      </c>
      <c r="E224" s="374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6"/>
      <c r="B225" s="382"/>
      <c r="C225" s="146">
        <v>9</v>
      </c>
      <c r="D225" s="373" t="s">
        <v>82</v>
      </c>
      <c r="E225" s="374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6"/>
      <c r="B226" s="382"/>
      <c r="C226" s="146">
        <v>10</v>
      </c>
      <c r="D226" s="373" t="s">
        <v>111</v>
      </c>
      <c r="E226" s="374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7"/>
      <c r="B227" s="383"/>
      <c r="C227" s="146">
        <v>11</v>
      </c>
      <c r="D227" s="373" t="s">
        <v>83</v>
      </c>
      <c r="E227" s="374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6">
        <f>SUM(F216:F227)</f>
        <v>12</v>
      </c>
      <c r="G228" s="56">
        <f>SUM(G216:G227)</f>
        <v>1</v>
      </c>
      <c r="H228" s="56">
        <f>SUM(H216:H227)</f>
        <v>0</v>
      </c>
      <c r="I228" s="56">
        <f t="shared" si="20"/>
        <v>13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41" t="s">
        <v>88</v>
      </c>
      <c r="G231" s="241"/>
      <c r="H231" s="241"/>
      <c r="I231" s="241"/>
      <c r="J231" s="241"/>
      <c r="K231" s="241"/>
      <c r="L231" s="242"/>
      <c r="M231" s="250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80" t="s">
        <v>107</v>
      </c>
      <c r="K232" s="363" t="s">
        <v>36</v>
      </c>
      <c r="L232" s="280" t="s">
        <v>30</v>
      </c>
      <c r="M232" s="292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44"/>
      <c r="K233" s="224"/>
      <c r="L233" s="244"/>
      <c r="M233" s="251"/>
    </row>
    <row r="234" spans="1:14" ht="14.1" customHeight="1" x14ac:dyDescent="0.15">
      <c r="A234" s="375" t="s">
        <v>73</v>
      </c>
      <c r="B234" s="118" t="s">
        <v>85</v>
      </c>
      <c r="C234" s="349" t="s">
        <v>87</v>
      </c>
      <c r="D234" s="384"/>
      <c r="E234" s="350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8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1</v>
      </c>
      <c r="J234" s="90">
        <f>SUMIFS(ローデータ!X12:X1011,ローデータ!$B$12:$B$1011,1,ローデータ!$G$12:$G$1011,$G$4,ローデータ!$I$12:$I$1011,$C$14,ローデータ!$K$12:$K$1011,$D$21)</f>
        <v>5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15</v>
      </c>
    </row>
    <row r="235" spans="1:14" ht="14.1" customHeight="1" x14ac:dyDescent="0.15">
      <c r="A235" s="376"/>
      <c r="B235" s="381" t="s">
        <v>86</v>
      </c>
      <c r="C235" s="146">
        <v>1</v>
      </c>
      <c r="D235" s="373" t="s">
        <v>75</v>
      </c>
      <c r="E235" s="374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6"/>
      <c r="B236" s="382"/>
      <c r="C236" s="146">
        <v>2</v>
      </c>
      <c r="D236" s="373" t="s">
        <v>76</v>
      </c>
      <c r="E236" s="374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6"/>
      <c r="B237" s="382"/>
      <c r="C237" s="146">
        <v>3</v>
      </c>
      <c r="D237" s="373" t="s">
        <v>77</v>
      </c>
      <c r="E237" s="374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6"/>
      <c r="B238" s="382"/>
      <c r="C238" s="146">
        <v>4</v>
      </c>
      <c r="D238" s="373" t="s">
        <v>110</v>
      </c>
      <c r="E238" s="374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6"/>
      <c r="B239" s="382"/>
      <c r="C239" s="146">
        <v>5</v>
      </c>
      <c r="D239" s="373" t="s">
        <v>78</v>
      </c>
      <c r="E239" s="374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6"/>
      <c r="B240" s="382"/>
      <c r="C240" s="146">
        <v>6</v>
      </c>
      <c r="D240" s="373" t="s">
        <v>79</v>
      </c>
      <c r="E240" s="374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6"/>
      <c r="B241" s="382"/>
      <c r="C241" s="146">
        <v>7</v>
      </c>
      <c r="D241" s="373" t="s">
        <v>80</v>
      </c>
      <c r="E241" s="374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6"/>
      <c r="B242" s="382"/>
      <c r="C242" s="146">
        <v>8</v>
      </c>
      <c r="D242" s="373" t="s">
        <v>81</v>
      </c>
      <c r="E242" s="374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6"/>
      <c r="B243" s="382"/>
      <c r="C243" s="146">
        <v>9</v>
      </c>
      <c r="D243" s="373" t="s">
        <v>82</v>
      </c>
      <c r="E243" s="374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6"/>
      <c r="B244" s="382"/>
      <c r="C244" s="146">
        <v>10</v>
      </c>
      <c r="D244" s="373" t="s">
        <v>111</v>
      </c>
      <c r="E244" s="374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7"/>
      <c r="B245" s="383"/>
      <c r="C245" s="146">
        <v>11</v>
      </c>
      <c r="D245" s="373" t="s">
        <v>83</v>
      </c>
      <c r="E245" s="374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5">
        <f>SUM(F234:F245)</f>
        <v>0</v>
      </c>
      <c r="G246" s="95">
        <f t="shared" ref="G246:L246" si="22">SUM(G234:G245)</f>
        <v>8</v>
      </c>
      <c r="H246" s="95">
        <f t="shared" si="22"/>
        <v>0</v>
      </c>
      <c r="I246" s="95">
        <f>SUM(I234:I245)</f>
        <v>1</v>
      </c>
      <c r="J246" s="95">
        <f t="shared" si="22"/>
        <v>5</v>
      </c>
      <c r="K246" s="95">
        <f>SUM(K234:K245)</f>
        <v>1</v>
      </c>
      <c r="L246" s="95">
        <f t="shared" si="22"/>
        <v>0</v>
      </c>
      <c r="M246" s="56">
        <f t="shared" si="21"/>
        <v>15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55" t="s">
        <v>16</v>
      </c>
      <c r="G250" s="256"/>
      <c r="H250" s="256"/>
      <c r="I250" s="256"/>
      <c r="J250" s="257"/>
      <c r="K250" s="258" t="s">
        <v>50</v>
      </c>
      <c r="L250" s="261" t="s">
        <v>13</v>
      </c>
      <c r="M250" s="262"/>
      <c r="N250" s="263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9"/>
      <c r="L251" s="52">
        <v>1</v>
      </c>
      <c r="M251" s="44">
        <v>2</v>
      </c>
      <c r="N251" s="61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8" t="s">
        <v>65</v>
      </c>
      <c r="G252" s="248" t="s">
        <v>66</v>
      </c>
      <c r="H252" s="278" t="s">
        <v>101</v>
      </c>
      <c r="I252" s="280" t="s">
        <v>102</v>
      </c>
      <c r="J252" s="348" t="s">
        <v>103</v>
      </c>
      <c r="K252" s="259"/>
      <c r="L252" s="395" t="s">
        <v>67</v>
      </c>
      <c r="M252" s="247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9"/>
      <c r="G253" s="249"/>
      <c r="H253" s="346"/>
      <c r="I253" s="347"/>
      <c r="J253" s="249"/>
      <c r="K253" s="260"/>
      <c r="L253" s="396"/>
      <c r="M253" s="226"/>
      <c r="N253" s="398"/>
      <c r="O253" s="372"/>
    </row>
    <row r="254" spans="1:17" ht="14.1" customHeight="1" x14ac:dyDescent="0.15">
      <c r="A254" s="399" t="s">
        <v>73</v>
      </c>
      <c r="B254" s="118" t="s">
        <v>85</v>
      </c>
      <c r="C254" s="349" t="s">
        <v>87</v>
      </c>
      <c r="D254" s="384"/>
      <c r="E254" s="350"/>
      <c r="F254" s="56">
        <f>COUNTIFS(ローデータ!$B$12:$B$1011,1,ローデータ!$G$12:$G$1011,$G$4,ローデータ!$I$12:$I$1011,$C$14,ローデータ!$K$12:$K$1011,$F$21,ローデータ!$L$12:$L$1011,F251)</f>
        <v>7</v>
      </c>
      <c r="G254" s="56">
        <f>COUNTIFS(ローデータ!$B$12:$B$1011,1,ローデータ!$G$12:$G$1011,$G$4,ローデータ!$I$12:$I$1011,$C$14,ローデータ!$K$12:$K$1011,$F$21,ローデータ!$L$12:$L$1011,G251)</f>
        <v>2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9</v>
      </c>
      <c r="L254" s="56">
        <f>COUNTIFS(ローデータ!$B$12:$B$1011,1,ローデータ!$G$12:$G$1011,$G$4,ローデータ!$I$12:$I$1011,$C$14,ローデータ!$K$12:$K$1011,$F$21,ローデータ!$S$12:$S$1011,L251)</f>
        <v>7</v>
      </c>
      <c r="M254" s="56">
        <f>COUNTIFS(ローデータ!$B$12:$B$1011,1,ローデータ!$G$12:$G$1011,$G$4,ローデータ!$I$12:$I$1011,$C$14,ローデータ!$K$12:$K$1011,$F$21,ローデータ!$S$12:$S$1011,M251)</f>
        <v>2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9</v>
      </c>
    </row>
    <row r="255" spans="1:17" ht="14.1" customHeight="1" x14ac:dyDescent="0.15">
      <c r="A255" s="400"/>
      <c r="B255" s="402" t="s">
        <v>86</v>
      </c>
      <c r="C255" s="146">
        <v>1</v>
      </c>
      <c r="D255" s="373" t="s">
        <v>75</v>
      </c>
      <c r="E255" s="380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400"/>
      <c r="B256" s="382"/>
      <c r="C256" s="146">
        <v>2</v>
      </c>
      <c r="D256" s="373" t="s">
        <v>76</v>
      </c>
      <c r="E256" s="380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400"/>
      <c r="B257" s="382"/>
      <c r="C257" s="146">
        <v>3</v>
      </c>
      <c r="D257" s="373" t="s">
        <v>77</v>
      </c>
      <c r="E257" s="380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400"/>
      <c r="B258" s="382"/>
      <c r="C258" s="146">
        <v>4</v>
      </c>
      <c r="D258" s="373" t="s">
        <v>110</v>
      </c>
      <c r="E258" s="374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400"/>
      <c r="B259" s="382"/>
      <c r="C259" s="146">
        <v>5</v>
      </c>
      <c r="D259" s="373" t="s">
        <v>78</v>
      </c>
      <c r="E259" s="380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400"/>
      <c r="B260" s="382"/>
      <c r="C260" s="146">
        <v>6</v>
      </c>
      <c r="D260" s="373" t="s">
        <v>79</v>
      </c>
      <c r="E260" s="380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400"/>
      <c r="B261" s="382"/>
      <c r="C261" s="146">
        <v>7</v>
      </c>
      <c r="D261" s="373" t="s">
        <v>80</v>
      </c>
      <c r="E261" s="380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400"/>
      <c r="B262" s="382"/>
      <c r="C262" s="146">
        <v>8</v>
      </c>
      <c r="D262" s="373" t="s">
        <v>81</v>
      </c>
      <c r="E262" s="380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400"/>
      <c r="B263" s="382"/>
      <c r="C263" s="146">
        <v>9</v>
      </c>
      <c r="D263" s="373" t="s">
        <v>82</v>
      </c>
      <c r="E263" s="380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400"/>
      <c r="B264" s="382"/>
      <c r="C264" s="146">
        <v>10</v>
      </c>
      <c r="D264" s="373" t="s">
        <v>111</v>
      </c>
      <c r="E264" s="374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1"/>
      <c r="B265" s="383"/>
      <c r="C265" s="146">
        <v>11</v>
      </c>
      <c r="D265" s="373" t="s">
        <v>83</v>
      </c>
      <c r="E265" s="380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6">
        <f>SUM(F254:F265)</f>
        <v>7</v>
      </c>
      <c r="G266" s="56">
        <f t="shared" ref="G266" si="25">SUM(G254:G265)</f>
        <v>2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9</v>
      </c>
      <c r="L266" s="95">
        <f>SUM(L254:L265)</f>
        <v>7</v>
      </c>
      <c r="M266" s="95">
        <f>SUM(M254:M265)</f>
        <v>2</v>
      </c>
      <c r="N266" s="95">
        <f>SUM(N254:N265)</f>
        <v>0</v>
      </c>
      <c r="O266" s="56">
        <f>SUM(L266:N266)</f>
        <v>9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34" t="s">
        <v>70</v>
      </c>
      <c r="G269" s="235"/>
      <c r="H269" s="235"/>
      <c r="I269" s="235"/>
      <c r="J269" s="236"/>
      <c r="K269" s="237" t="s">
        <v>50</v>
      </c>
      <c r="L269" s="240" t="s">
        <v>71</v>
      </c>
      <c r="M269" s="241"/>
      <c r="N269" s="241"/>
      <c r="O269" s="241"/>
      <c r="P269" s="241"/>
      <c r="Q269" s="241"/>
      <c r="R269" s="242"/>
      <c r="S269" s="267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3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36</v>
      </c>
      <c r="R270" s="406" t="s">
        <v>30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39"/>
      <c r="L271" s="404"/>
      <c r="M271" s="405"/>
      <c r="N271" s="405"/>
      <c r="O271" s="405"/>
      <c r="P271" s="406"/>
      <c r="Q271" s="405"/>
      <c r="R271" s="406"/>
      <c r="S271" s="268"/>
    </row>
    <row r="272" spans="1:19" ht="14.1" customHeight="1" x14ac:dyDescent="0.15">
      <c r="A272" s="375" t="s">
        <v>73</v>
      </c>
      <c r="B272" s="118" t="s">
        <v>85</v>
      </c>
      <c r="C272" s="349" t="s">
        <v>87</v>
      </c>
      <c r="D272" s="384"/>
      <c r="E272" s="350"/>
      <c r="F272" s="90">
        <f>SUMIFS(ローデータ!M86:M1085,ローデータ!$B$12:$B$1011,1,ローデータ!$G$12:$G$1011,$G$4,ローデータ!$I$12:$I$1011,$C$14,ローデータ!$K$12:$K$1011,$F$21)</f>
        <v>2</v>
      </c>
      <c r="G272" s="90">
        <f>SUMIFS(ローデータ!N86:N1085,ローデータ!$B$12:$B$1011,1,ローデータ!$G$12:$G$1011,$G$4,ローデータ!$I$12:$I$1011,$C$14,ローデータ!$K$12:$K$1011,$F$21)</f>
        <v>9</v>
      </c>
      <c r="H272" s="90">
        <f>SUMIFS(ローデータ!O86:O1085,ローデータ!$B$12:$B$1011,1,ローデータ!$G$12:$G$1011,$G$4,ローデータ!$I$12:$I$1011,$C$14,ローデータ!$K$12:$K$1011,$F$21)</f>
        <v>2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13</v>
      </c>
      <c r="L272" s="95">
        <f>SUMIFS(ローデータ!$T$12:$T$1011,ローデータ!$B$12:$B$1011,1,ローデータ!$G$12:$G$1011,$G$4,ローデータ!$I$12:$I$1011,$C$14,ローデータ!$K$12:$K$1011,$F$21)</f>
        <v>1</v>
      </c>
      <c r="M272" s="95">
        <f>SUMIFS(ローデータ!$U$12:$U$1011,ローデータ!$B$12:$B$1011,1,ローデータ!$G$12:$G$1011,$G$4,ローデータ!$I$12:$I$1011,$C$14,ローデータ!$K$12:$K$1011,$F$21)</f>
        <v>5</v>
      </c>
      <c r="N272" s="95">
        <f>SUMIFS(ローデータ!$V$12:$V$1011,ローデータ!$B$12:$B$1011,1,ローデータ!$G$12:$G$1011,$G$4,ローデータ!$I$12:$I$1011,$C$14,ローデータ!$K$12:$K$1011,$F$21)</f>
        <v>4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4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14</v>
      </c>
    </row>
    <row r="273" spans="1:19" ht="14.1" customHeight="1" x14ac:dyDescent="0.15">
      <c r="A273" s="376"/>
      <c r="B273" s="381" t="s">
        <v>86</v>
      </c>
      <c r="C273" s="146">
        <v>1</v>
      </c>
      <c r="D273" s="373" t="s">
        <v>75</v>
      </c>
      <c r="E273" s="374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6"/>
      <c r="B274" s="382"/>
      <c r="C274" s="146">
        <v>2</v>
      </c>
      <c r="D274" s="373" t="s">
        <v>76</v>
      </c>
      <c r="E274" s="374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6"/>
      <c r="B275" s="382"/>
      <c r="C275" s="146">
        <v>3</v>
      </c>
      <c r="D275" s="373" t="s">
        <v>77</v>
      </c>
      <c r="E275" s="374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6"/>
      <c r="B276" s="382"/>
      <c r="C276" s="146">
        <v>4</v>
      </c>
      <c r="D276" s="408" t="s">
        <v>110</v>
      </c>
      <c r="E276" s="409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6"/>
      <c r="B277" s="382"/>
      <c r="C277" s="146">
        <v>5</v>
      </c>
      <c r="D277" s="373" t="s">
        <v>78</v>
      </c>
      <c r="E277" s="374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6"/>
      <c r="B278" s="382"/>
      <c r="C278" s="146">
        <v>6</v>
      </c>
      <c r="D278" s="373" t="s">
        <v>79</v>
      </c>
      <c r="E278" s="374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6"/>
      <c r="B279" s="382"/>
      <c r="C279" s="146">
        <v>7</v>
      </c>
      <c r="D279" s="373" t="s">
        <v>80</v>
      </c>
      <c r="E279" s="374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6"/>
      <c r="B280" s="382"/>
      <c r="C280" s="146">
        <v>8</v>
      </c>
      <c r="D280" s="373" t="s">
        <v>81</v>
      </c>
      <c r="E280" s="374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6"/>
      <c r="B281" s="382"/>
      <c r="C281" s="146">
        <v>9</v>
      </c>
      <c r="D281" s="373" t="s">
        <v>82</v>
      </c>
      <c r="E281" s="374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6"/>
      <c r="B282" s="382"/>
      <c r="C282" s="146">
        <v>10</v>
      </c>
      <c r="D282" s="373" t="s">
        <v>111</v>
      </c>
      <c r="E282" s="374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7"/>
      <c r="B283" s="383"/>
      <c r="C283" s="146">
        <v>11</v>
      </c>
      <c r="D283" s="373" t="s">
        <v>83</v>
      </c>
      <c r="E283" s="374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6">
        <f>SUM(F272:F283)</f>
        <v>2</v>
      </c>
      <c r="G284" s="56">
        <f t="shared" ref="G284:J284" si="28">SUM(G272:G283)</f>
        <v>9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6">
        <f t="shared" si="26"/>
        <v>13</v>
      </c>
      <c r="L284" s="95">
        <f>SUM(L272:L283)</f>
        <v>1</v>
      </c>
      <c r="M284" s="95">
        <f t="shared" ref="M284:R284" si="29">SUM(M272:M283)</f>
        <v>5</v>
      </c>
      <c r="N284" s="95">
        <f t="shared" si="29"/>
        <v>4</v>
      </c>
      <c r="O284" s="95">
        <f t="shared" si="29"/>
        <v>0</v>
      </c>
      <c r="P284" s="95">
        <f t="shared" si="29"/>
        <v>4</v>
      </c>
      <c r="Q284" s="95">
        <f t="shared" si="29"/>
        <v>0</v>
      </c>
      <c r="R284" s="95">
        <f t="shared" si="29"/>
        <v>0</v>
      </c>
      <c r="S284" s="56">
        <f t="shared" si="27"/>
        <v>14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6">
        <v>1</v>
      </c>
      <c r="L3" s="418" t="s">
        <v>54</v>
      </c>
      <c r="M3" s="419"/>
      <c r="N3" s="419"/>
      <c r="O3" s="420"/>
      <c r="P3" s="151">
        <v>2</v>
      </c>
      <c r="Q3" s="418" t="s">
        <v>55</v>
      </c>
      <c r="R3" s="419"/>
      <c r="S3" s="419"/>
      <c r="T3" s="420"/>
      <c r="U3" s="151">
        <v>3</v>
      </c>
      <c r="V3" s="418" t="s">
        <v>56</v>
      </c>
      <c r="W3" s="419"/>
      <c r="X3" s="419"/>
      <c r="Y3" s="420"/>
      <c r="Z3" s="151">
        <v>4</v>
      </c>
      <c r="AA3" s="418" t="s">
        <v>57</v>
      </c>
      <c r="AB3" s="419"/>
      <c r="AC3" s="419"/>
      <c r="AD3" s="420"/>
      <c r="AE3" s="151">
        <v>5</v>
      </c>
      <c r="AF3" s="418" t="s">
        <v>58</v>
      </c>
      <c r="AG3" s="419"/>
      <c r="AH3" s="419"/>
      <c r="AI3" s="420"/>
      <c r="AJ3" s="151">
        <v>6</v>
      </c>
      <c r="AK3" s="418" t="s">
        <v>134</v>
      </c>
      <c r="AL3" s="419"/>
      <c r="AM3" s="419"/>
      <c r="AN3" s="420"/>
      <c r="AO3" s="151">
        <v>7</v>
      </c>
      <c r="AP3" s="418" t="s">
        <v>135</v>
      </c>
      <c r="AQ3" s="419"/>
      <c r="AR3" s="419"/>
      <c r="AS3" s="420"/>
      <c r="AT3" s="151">
        <v>8</v>
      </c>
      <c r="AU3" s="418" t="s">
        <v>61</v>
      </c>
      <c r="AV3" s="419"/>
      <c r="AW3" s="419"/>
      <c r="AX3" s="420"/>
      <c r="AY3" s="15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6"/>
      <c r="B5" s="383" t="s">
        <v>29</v>
      </c>
      <c r="C5" s="383"/>
      <c r="D5" s="383"/>
      <c r="E5" s="383"/>
      <c r="F5" s="383"/>
      <c r="G5" s="383"/>
      <c r="H5" s="383"/>
      <c r="I5" s="383"/>
      <c r="J5" s="383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3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6"/>
      <c r="B6" s="366"/>
      <c r="C6" s="366"/>
      <c r="D6" s="366"/>
      <c r="E6" s="366" t="s">
        <v>29</v>
      </c>
      <c r="F6" s="366"/>
      <c r="G6" s="366"/>
      <c r="H6" s="366"/>
      <c r="I6" s="366"/>
      <c r="J6" s="366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29</v>
      </c>
      <c r="I7" s="366"/>
      <c r="J7" s="366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6"/>
      <c r="B8" s="366" t="s">
        <v>29</v>
      </c>
      <c r="C8" s="366"/>
      <c r="D8" s="366"/>
      <c r="E8" s="366" t="s">
        <v>29</v>
      </c>
      <c r="F8" s="366"/>
      <c r="G8" s="366"/>
      <c r="H8" s="366"/>
      <c r="I8" s="366"/>
      <c r="J8" s="366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6"/>
      <c r="B9" s="366" t="s">
        <v>29</v>
      </c>
      <c r="C9" s="366"/>
      <c r="D9" s="366"/>
      <c r="E9" s="366"/>
      <c r="F9" s="366"/>
      <c r="G9" s="366"/>
      <c r="H9" s="366" t="s">
        <v>29</v>
      </c>
      <c r="I9" s="366"/>
      <c r="J9" s="366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6"/>
      <c r="B10" s="366"/>
      <c r="C10" s="366"/>
      <c r="D10" s="366"/>
      <c r="E10" s="366" t="s">
        <v>29</v>
      </c>
      <c r="F10" s="366"/>
      <c r="G10" s="366"/>
      <c r="H10" s="366" t="s">
        <v>29</v>
      </c>
      <c r="I10" s="366"/>
      <c r="J10" s="366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6"/>
      <c r="B11" s="366" t="s">
        <v>29</v>
      </c>
      <c r="C11" s="366"/>
      <c r="D11" s="366"/>
      <c r="E11" s="366" t="s">
        <v>29</v>
      </c>
      <c r="F11" s="366"/>
      <c r="G11" s="366"/>
      <c r="H11" s="366" t="s">
        <v>29</v>
      </c>
      <c r="I11" s="366"/>
      <c r="J11" s="366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6">
        <v>1</v>
      </c>
      <c r="L13" s="418" t="s">
        <v>54</v>
      </c>
      <c r="M13" s="419"/>
      <c r="N13" s="419"/>
      <c r="O13" s="420"/>
      <c r="P13" s="151">
        <v>2</v>
      </c>
      <c r="Q13" s="418" t="s">
        <v>55</v>
      </c>
      <c r="R13" s="419"/>
      <c r="S13" s="419"/>
      <c r="T13" s="420"/>
      <c r="U13" s="151">
        <v>3</v>
      </c>
      <c r="V13" s="418" t="s">
        <v>56</v>
      </c>
      <c r="W13" s="419"/>
      <c r="X13" s="419"/>
      <c r="Y13" s="420"/>
      <c r="Z13" s="151">
        <v>4</v>
      </c>
      <c r="AA13" s="418" t="s">
        <v>57</v>
      </c>
      <c r="AB13" s="419"/>
      <c r="AC13" s="419"/>
      <c r="AD13" s="420"/>
      <c r="AE13" s="151">
        <v>5</v>
      </c>
      <c r="AF13" s="418" t="s">
        <v>58</v>
      </c>
      <c r="AG13" s="419"/>
      <c r="AH13" s="419"/>
      <c r="AI13" s="420"/>
      <c r="AJ13" s="151">
        <v>6</v>
      </c>
      <c r="AK13" s="418" t="s">
        <v>134</v>
      </c>
      <c r="AL13" s="419"/>
      <c r="AM13" s="419"/>
      <c r="AN13" s="420"/>
      <c r="AO13" s="151">
        <v>7</v>
      </c>
      <c r="AP13" s="418" t="s">
        <v>135</v>
      </c>
      <c r="AQ13" s="419"/>
      <c r="AR13" s="419"/>
      <c r="AS13" s="420"/>
      <c r="AT13" s="151">
        <v>8</v>
      </c>
      <c r="AU13" s="418" t="s">
        <v>61</v>
      </c>
      <c r="AV13" s="419"/>
      <c r="AW13" s="419"/>
      <c r="AX13" s="420"/>
      <c r="AY13" s="15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3"/>
      <c r="B15" s="383" t="s">
        <v>29</v>
      </c>
      <c r="C15" s="383"/>
      <c r="D15" s="383"/>
      <c r="E15" s="383"/>
      <c r="F15" s="383"/>
      <c r="G15" s="383"/>
      <c r="H15" s="383"/>
      <c r="I15" s="383"/>
      <c r="J15" s="383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3"/>
      <c r="B16" s="366"/>
      <c r="C16" s="366"/>
      <c r="D16" s="366"/>
      <c r="E16" s="366" t="s">
        <v>29</v>
      </c>
      <c r="F16" s="366"/>
      <c r="G16" s="366"/>
      <c r="H16" s="366"/>
      <c r="I16" s="366"/>
      <c r="J16" s="366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29</v>
      </c>
      <c r="I17" s="366"/>
      <c r="J17" s="366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3"/>
      <c r="B18" s="366" t="s">
        <v>29</v>
      </c>
      <c r="C18" s="366"/>
      <c r="D18" s="366"/>
      <c r="E18" s="366" t="s">
        <v>29</v>
      </c>
      <c r="F18" s="366"/>
      <c r="G18" s="366"/>
      <c r="H18" s="366"/>
      <c r="I18" s="366"/>
      <c r="J18" s="366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3"/>
      <c r="B19" s="366" t="s">
        <v>29</v>
      </c>
      <c r="C19" s="366"/>
      <c r="D19" s="366"/>
      <c r="E19" s="366"/>
      <c r="F19" s="366"/>
      <c r="G19" s="366"/>
      <c r="H19" s="366" t="s">
        <v>29</v>
      </c>
      <c r="I19" s="366"/>
      <c r="J19" s="366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3"/>
      <c r="B20" s="366"/>
      <c r="C20" s="366"/>
      <c r="D20" s="366"/>
      <c r="E20" s="366" t="s">
        <v>29</v>
      </c>
      <c r="F20" s="366"/>
      <c r="G20" s="366"/>
      <c r="H20" s="366" t="s">
        <v>29</v>
      </c>
      <c r="I20" s="366"/>
      <c r="J20" s="366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3"/>
      <c r="B21" s="366" t="s">
        <v>29</v>
      </c>
      <c r="C21" s="366"/>
      <c r="D21" s="366"/>
      <c r="E21" s="366" t="s">
        <v>29</v>
      </c>
      <c r="F21" s="366"/>
      <c r="G21" s="366"/>
      <c r="H21" s="366" t="s">
        <v>29</v>
      </c>
      <c r="I21" s="366"/>
      <c r="J21" s="366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6">
        <v>1</v>
      </c>
      <c r="L23" s="418" t="s">
        <v>54</v>
      </c>
      <c r="M23" s="419"/>
      <c r="N23" s="419"/>
      <c r="O23" s="420"/>
      <c r="P23" s="151">
        <v>2</v>
      </c>
      <c r="Q23" s="418" t="s">
        <v>55</v>
      </c>
      <c r="R23" s="419"/>
      <c r="S23" s="419"/>
      <c r="T23" s="420"/>
      <c r="U23" s="151">
        <v>3</v>
      </c>
      <c r="V23" s="418" t="s">
        <v>56</v>
      </c>
      <c r="W23" s="419"/>
      <c r="X23" s="419"/>
      <c r="Y23" s="420"/>
      <c r="Z23" s="151">
        <v>4</v>
      </c>
      <c r="AA23" s="418" t="s">
        <v>57</v>
      </c>
      <c r="AB23" s="419"/>
      <c r="AC23" s="419"/>
      <c r="AD23" s="420"/>
      <c r="AE23" s="151">
        <v>5</v>
      </c>
      <c r="AF23" s="418" t="s">
        <v>58</v>
      </c>
      <c r="AG23" s="419"/>
      <c r="AH23" s="419"/>
      <c r="AI23" s="420"/>
      <c r="AJ23" s="151">
        <v>6</v>
      </c>
      <c r="AK23" s="418" t="s">
        <v>134</v>
      </c>
      <c r="AL23" s="419"/>
      <c r="AM23" s="419"/>
      <c r="AN23" s="420"/>
      <c r="AO23" s="151">
        <v>7</v>
      </c>
      <c r="AP23" s="418" t="s">
        <v>135</v>
      </c>
      <c r="AQ23" s="419"/>
      <c r="AR23" s="419"/>
      <c r="AS23" s="420"/>
      <c r="AT23" s="151">
        <v>8</v>
      </c>
      <c r="AU23" s="418" t="s">
        <v>61</v>
      </c>
      <c r="AV23" s="419"/>
      <c r="AW23" s="419"/>
      <c r="AX23" s="420"/>
      <c r="AY23" s="15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6"/>
      <c r="B25" s="383" t="s">
        <v>29</v>
      </c>
      <c r="C25" s="383"/>
      <c r="D25" s="383"/>
      <c r="E25" s="383"/>
      <c r="F25" s="383"/>
      <c r="G25" s="383"/>
      <c r="H25" s="383"/>
      <c r="I25" s="383"/>
      <c r="J25" s="383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6"/>
      <c r="B26" s="366"/>
      <c r="C26" s="366"/>
      <c r="D26" s="366"/>
      <c r="E26" s="366" t="s">
        <v>29</v>
      </c>
      <c r="F26" s="366"/>
      <c r="G26" s="366"/>
      <c r="H26" s="366"/>
      <c r="I26" s="366"/>
      <c r="J26" s="366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29</v>
      </c>
      <c r="I27" s="366"/>
      <c r="J27" s="366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6"/>
      <c r="B28" s="366" t="s">
        <v>29</v>
      </c>
      <c r="C28" s="366"/>
      <c r="D28" s="366"/>
      <c r="E28" s="366" t="s">
        <v>29</v>
      </c>
      <c r="F28" s="366"/>
      <c r="G28" s="366"/>
      <c r="H28" s="366"/>
      <c r="I28" s="366"/>
      <c r="J28" s="366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6"/>
      <c r="B29" s="366" t="s">
        <v>29</v>
      </c>
      <c r="C29" s="366"/>
      <c r="D29" s="366"/>
      <c r="E29" s="366"/>
      <c r="F29" s="366"/>
      <c r="G29" s="366"/>
      <c r="H29" s="366" t="s">
        <v>29</v>
      </c>
      <c r="I29" s="366"/>
      <c r="J29" s="366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6"/>
      <c r="B30" s="366"/>
      <c r="C30" s="366"/>
      <c r="D30" s="366"/>
      <c r="E30" s="366" t="s">
        <v>29</v>
      </c>
      <c r="F30" s="366"/>
      <c r="G30" s="366"/>
      <c r="H30" s="366" t="s">
        <v>29</v>
      </c>
      <c r="I30" s="366"/>
      <c r="J30" s="366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7"/>
      <c r="B31" s="366" t="s">
        <v>29</v>
      </c>
      <c r="C31" s="366"/>
      <c r="D31" s="366"/>
      <c r="E31" s="366" t="s">
        <v>29</v>
      </c>
      <c r="F31" s="366"/>
      <c r="G31" s="366"/>
      <c r="H31" s="366" t="s">
        <v>29</v>
      </c>
      <c r="I31" s="366"/>
      <c r="J31" s="366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6">
        <v>1</v>
      </c>
      <c r="L33" s="418" t="s">
        <v>54</v>
      </c>
      <c r="M33" s="419"/>
      <c r="N33" s="419"/>
      <c r="O33" s="420"/>
      <c r="P33" s="151">
        <v>2</v>
      </c>
      <c r="Q33" s="418" t="s">
        <v>55</v>
      </c>
      <c r="R33" s="419"/>
      <c r="S33" s="419"/>
      <c r="T33" s="420"/>
      <c r="U33" s="151">
        <v>3</v>
      </c>
      <c r="V33" s="418" t="s">
        <v>56</v>
      </c>
      <c r="W33" s="419"/>
      <c r="X33" s="419"/>
      <c r="Y33" s="420"/>
      <c r="Z33" s="151">
        <v>4</v>
      </c>
      <c r="AA33" s="418" t="s">
        <v>57</v>
      </c>
      <c r="AB33" s="419"/>
      <c r="AC33" s="419"/>
      <c r="AD33" s="420"/>
      <c r="AE33" s="151">
        <v>5</v>
      </c>
      <c r="AF33" s="418" t="s">
        <v>58</v>
      </c>
      <c r="AG33" s="419"/>
      <c r="AH33" s="419"/>
      <c r="AI33" s="420"/>
      <c r="AJ33" s="151">
        <v>6</v>
      </c>
      <c r="AK33" s="418" t="s">
        <v>134</v>
      </c>
      <c r="AL33" s="419"/>
      <c r="AM33" s="419"/>
      <c r="AN33" s="420"/>
      <c r="AO33" s="151">
        <v>7</v>
      </c>
      <c r="AP33" s="418" t="s">
        <v>135</v>
      </c>
      <c r="AQ33" s="419"/>
      <c r="AR33" s="419"/>
      <c r="AS33" s="420"/>
      <c r="AT33" s="151">
        <v>8</v>
      </c>
      <c r="AU33" s="418" t="s">
        <v>61</v>
      </c>
      <c r="AV33" s="419"/>
      <c r="AW33" s="419"/>
      <c r="AX33" s="420"/>
      <c r="AY33" s="15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6"/>
      <c r="B35" s="383" t="s">
        <v>29</v>
      </c>
      <c r="C35" s="383"/>
      <c r="D35" s="383"/>
      <c r="E35" s="383"/>
      <c r="F35" s="383"/>
      <c r="G35" s="383"/>
      <c r="H35" s="383"/>
      <c r="I35" s="383"/>
      <c r="J35" s="383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6"/>
      <c r="B36" s="366"/>
      <c r="C36" s="366"/>
      <c r="D36" s="366"/>
      <c r="E36" s="366" t="s">
        <v>29</v>
      </c>
      <c r="F36" s="366"/>
      <c r="G36" s="366"/>
      <c r="H36" s="366"/>
      <c r="I36" s="366"/>
      <c r="J36" s="366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29</v>
      </c>
      <c r="I37" s="366"/>
      <c r="J37" s="366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6"/>
      <c r="B38" s="366" t="s">
        <v>29</v>
      </c>
      <c r="C38" s="366"/>
      <c r="D38" s="366"/>
      <c r="E38" s="366" t="s">
        <v>29</v>
      </c>
      <c r="F38" s="366"/>
      <c r="G38" s="366"/>
      <c r="H38" s="366"/>
      <c r="I38" s="366"/>
      <c r="J38" s="366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6"/>
      <c r="B39" s="366" t="s">
        <v>29</v>
      </c>
      <c r="C39" s="366"/>
      <c r="D39" s="366"/>
      <c r="E39" s="366"/>
      <c r="F39" s="366"/>
      <c r="G39" s="366"/>
      <c r="H39" s="366" t="s">
        <v>29</v>
      </c>
      <c r="I39" s="366"/>
      <c r="J39" s="366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6"/>
      <c r="B40" s="366"/>
      <c r="C40" s="366"/>
      <c r="D40" s="366"/>
      <c r="E40" s="366" t="s">
        <v>29</v>
      </c>
      <c r="F40" s="366"/>
      <c r="G40" s="366"/>
      <c r="H40" s="366" t="s">
        <v>29</v>
      </c>
      <c r="I40" s="366"/>
      <c r="J40" s="366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7"/>
      <c r="B41" s="366" t="s">
        <v>29</v>
      </c>
      <c r="C41" s="366"/>
      <c r="D41" s="366"/>
      <c r="E41" s="366" t="s">
        <v>29</v>
      </c>
      <c r="F41" s="366"/>
      <c r="G41" s="366"/>
      <c r="H41" s="366" t="s">
        <v>29</v>
      </c>
      <c r="I41" s="366"/>
      <c r="J41" s="366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6">
        <v>1</v>
      </c>
      <c r="L43" s="418" t="s">
        <v>54</v>
      </c>
      <c r="M43" s="419"/>
      <c r="N43" s="419"/>
      <c r="O43" s="420"/>
      <c r="P43" s="151">
        <v>2</v>
      </c>
      <c r="Q43" s="418" t="s">
        <v>55</v>
      </c>
      <c r="R43" s="419"/>
      <c r="S43" s="419"/>
      <c r="T43" s="420"/>
      <c r="U43" s="151">
        <v>3</v>
      </c>
      <c r="V43" s="418" t="s">
        <v>56</v>
      </c>
      <c r="W43" s="419"/>
      <c r="X43" s="419"/>
      <c r="Y43" s="420"/>
      <c r="Z43" s="151">
        <v>4</v>
      </c>
      <c r="AA43" s="418" t="s">
        <v>57</v>
      </c>
      <c r="AB43" s="419"/>
      <c r="AC43" s="419"/>
      <c r="AD43" s="420"/>
      <c r="AE43" s="151">
        <v>5</v>
      </c>
      <c r="AF43" s="418" t="s">
        <v>58</v>
      </c>
      <c r="AG43" s="419"/>
      <c r="AH43" s="419"/>
      <c r="AI43" s="420"/>
      <c r="AJ43" s="151">
        <v>6</v>
      </c>
      <c r="AK43" s="418" t="s">
        <v>134</v>
      </c>
      <c r="AL43" s="419"/>
      <c r="AM43" s="419"/>
      <c r="AN43" s="420"/>
      <c r="AO43" s="151">
        <v>7</v>
      </c>
      <c r="AP43" s="418" t="s">
        <v>135</v>
      </c>
      <c r="AQ43" s="419"/>
      <c r="AR43" s="419"/>
      <c r="AS43" s="420"/>
      <c r="AT43" s="151">
        <v>8</v>
      </c>
      <c r="AU43" s="418" t="s">
        <v>61</v>
      </c>
      <c r="AV43" s="419"/>
      <c r="AW43" s="419"/>
      <c r="AX43" s="420"/>
      <c r="AY43" s="15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6"/>
      <c r="B45" s="383" t="s">
        <v>29</v>
      </c>
      <c r="C45" s="383"/>
      <c r="D45" s="383"/>
      <c r="E45" s="383"/>
      <c r="F45" s="383"/>
      <c r="G45" s="383"/>
      <c r="H45" s="383"/>
      <c r="I45" s="383"/>
      <c r="J45" s="383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6"/>
      <c r="B46" s="366"/>
      <c r="C46" s="366"/>
      <c r="D46" s="366"/>
      <c r="E46" s="366" t="s">
        <v>29</v>
      </c>
      <c r="F46" s="366"/>
      <c r="G46" s="366"/>
      <c r="H46" s="366"/>
      <c r="I46" s="366"/>
      <c r="J46" s="366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29</v>
      </c>
      <c r="I47" s="366"/>
      <c r="J47" s="366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6"/>
      <c r="B48" s="366" t="s">
        <v>29</v>
      </c>
      <c r="C48" s="366"/>
      <c r="D48" s="366"/>
      <c r="E48" s="366" t="s">
        <v>29</v>
      </c>
      <c r="F48" s="366"/>
      <c r="G48" s="366"/>
      <c r="H48" s="366"/>
      <c r="I48" s="366"/>
      <c r="J48" s="366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6"/>
      <c r="B49" s="366" t="s">
        <v>29</v>
      </c>
      <c r="C49" s="366"/>
      <c r="D49" s="366"/>
      <c r="E49" s="366"/>
      <c r="F49" s="366"/>
      <c r="G49" s="366"/>
      <c r="H49" s="366" t="s">
        <v>29</v>
      </c>
      <c r="I49" s="366"/>
      <c r="J49" s="366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6"/>
      <c r="B50" s="366"/>
      <c r="C50" s="366"/>
      <c r="D50" s="366"/>
      <c r="E50" s="366" t="s">
        <v>29</v>
      </c>
      <c r="F50" s="366"/>
      <c r="G50" s="366"/>
      <c r="H50" s="366" t="s">
        <v>29</v>
      </c>
      <c r="I50" s="366"/>
      <c r="J50" s="366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6"/>
      <c r="B51" s="366" t="s">
        <v>29</v>
      </c>
      <c r="C51" s="366"/>
      <c r="D51" s="366"/>
      <c r="E51" s="366" t="s">
        <v>29</v>
      </c>
      <c r="F51" s="366"/>
      <c r="G51" s="366"/>
      <c r="H51" s="366" t="s">
        <v>29</v>
      </c>
      <c r="I51" s="366"/>
      <c r="J51" s="366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6">
        <v>1</v>
      </c>
      <c r="L53" s="418" t="s">
        <v>54</v>
      </c>
      <c r="M53" s="419"/>
      <c r="N53" s="419"/>
      <c r="O53" s="420"/>
      <c r="P53" s="151">
        <v>2</v>
      </c>
      <c r="Q53" s="418" t="s">
        <v>55</v>
      </c>
      <c r="R53" s="419"/>
      <c r="S53" s="419"/>
      <c r="T53" s="420"/>
      <c r="U53" s="151">
        <v>3</v>
      </c>
      <c r="V53" s="418" t="s">
        <v>56</v>
      </c>
      <c r="W53" s="419"/>
      <c r="X53" s="419"/>
      <c r="Y53" s="420"/>
      <c r="Z53" s="151">
        <v>4</v>
      </c>
      <c r="AA53" s="418" t="s">
        <v>57</v>
      </c>
      <c r="AB53" s="419"/>
      <c r="AC53" s="419"/>
      <c r="AD53" s="420"/>
      <c r="AE53" s="151">
        <v>5</v>
      </c>
      <c r="AF53" s="418" t="s">
        <v>58</v>
      </c>
      <c r="AG53" s="419"/>
      <c r="AH53" s="419"/>
      <c r="AI53" s="420"/>
      <c r="AJ53" s="151">
        <v>6</v>
      </c>
      <c r="AK53" s="418" t="s">
        <v>134</v>
      </c>
      <c r="AL53" s="419"/>
      <c r="AM53" s="419"/>
      <c r="AN53" s="420"/>
      <c r="AO53" s="151">
        <v>7</v>
      </c>
      <c r="AP53" s="418" t="s">
        <v>135</v>
      </c>
      <c r="AQ53" s="419"/>
      <c r="AR53" s="419"/>
      <c r="AS53" s="420"/>
      <c r="AT53" s="151">
        <v>8</v>
      </c>
      <c r="AU53" s="418" t="s">
        <v>61</v>
      </c>
      <c r="AV53" s="419"/>
      <c r="AW53" s="419"/>
      <c r="AX53" s="420"/>
      <c r="AY53" s="15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3"/>
      <c r="B55" s="383" t="s">
        <v>29</v>
      </c>
      <c r="C55" s="383"/>
      <c r="D55" s="383"/>
      <c r="E55" s="383"/>
      <c r="F55" s="383"/>
      <c r="G55" s="383"/>
      <c r="H55" s="383"/>
      <c r="I55" s="383"/>
      <c r="J55" s="383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3"/>
      <c r="B56" s="366"/>
      <c r="C56" s="366"/>
      <c r="D56" s="366"/>
      <c r="E56" s="366" t="s">
        <v>29</v>
      </c>
      <c r="F56" s="366"/>
      <c r="G56" s="366"/>
      <c r="H56" s="366"/>
      <c r="I56" s="366"/>
      <c r="J56" s="366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29</v>
      </c>
      <c r="I57" s="366"/>
      <c r="J57" s="366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3"/>
      <c r="B58" s="366" t="s">
        <v>29</v>
      </c>
      <c r="C58" s="366"/>
      <c r="D58" s="366"/>
      <c r="E58" s="366" t="s">
        <v>29</v>
      </c>
      <c r="F58" s="366"/>
      <c r="G58" s="366"/>
      <c r="H58" s="366"/>
      <c r="I58" s="366"/>
      <c r="J58" s="366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3"/>
      <c r="B59" s="366" t="s">
        <v>29</v>
      </c>
      <c r="C59" s="366"/>
      <c r="D59" s="366"/>
      <c r="E59" s="366"/>
      <c r="F59" s="366"/>
      <c r="G59" s="366"/>
      <c r="H59" s="366" t="s">
        <v>29</v>
      </c>
      <c r="I59" s="366"/>
      <c r="J59" s="366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3"/>
      <c r="B60" s="366"/>
      <c r="C60" s="366"/>
      <c r="D60" s="366"/>
      <c r="E60" s="366" t="s">
        <v>29</v>
      </c>
      <c r="F60" s="366"/>
      <c r="G60" s="366"/>
      <c r="H60" s="366" t="s">
        <v>29</v>
      </c>
      <c r="I60" s="366"/>
      <c r="J60" s="366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3"/>
      <c r="B61" s="366" t="s">
        <v>29</v>
      </c>
      <c r="C61" s="366"/>
      <c r="D61" s="366"/>
      <c r="E61" s="366" t="s">
        <v>29</v>
      </c>
      <c r="F61" s="366"/>
      <c r="G61" s="366"/>
      <c r="H61" s="366" t="s">
        <v>29</v>
      </c>
      <c r="I61" s="366"/>
      <c r="J61" s="366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6">
        <v>1</v>
      </c>
      <c r="L63" s="418" t="s">
        <v>54</v>
      </c>
      <c r="M63" s="419"/>
      <c r="N63" s="419"/>
      <c r="O63" s="420"/>
      <c r="P63" s="151">
        <v>2</v>
      </c>
      <c r="Q63" s="418" t="s">
        <v>55</v>
      </c>
      <c r="R63" s="419"/>
      <c r="S63" s="419"/>
      <c r="T63" s="420"/>
      <c r="U63" s="151">
        <v>3</v>
      </c>
      <c r="V63" s="418" t="s">
        <v>56</v>
      </c>
      <c r="W63" s="419"/>
      <c r="X63" s="419"/>
      <c r="Y63" s="420"/>
      <c r="Z63" s="151">
        <v>4</v>
      </c>
      <c r="AA63" s="418" t="s">
        <v>57</v>
      </c>
      <c r="AB63" s="419"/>
      <c r="AC63" s="419"/>
      <c r="AD63" s="420"/>
      <c r="AE63" s="151">
        <v>5</v>
      </c>
      <c r="AF63" s="418" t="s">
        <v>58</v>
      </c>
      <c r="AG63" s="419"/>
      <c r="AH63" s="419"/>
      <c r="AI63" s="420"/>
      <c r="AJ63" s="151">
        <v>6</v>
      </c>
      <c r="AK63" s="418" t="s">
        <v>134</v>
      </c>
      <c r="AL63" s="419"/>
      <c r="AM63" s="419"/>
      <c r="AN63" s="420"/>
      <c r="AO63" s="151">
        <v>7</v>
      </c>
      <c r="AP63" s="418" t="s">
        <v>135</v>
      </c>
      <c r="AQ63" s="419"/>
      <c r="AR63" s="419"/>
      <c r="AS63" s="420"/>
      <c r="AT63" s="151">
        <v>8</v>
      </c>
      <c r="AU63" s="418" t="s">
        <v>61</v>
      </c>
      <c r="AV63" s="419"/>
      <c r="AW63" s="419"/>
      <c r="AX63" s="420"/>
      <c r="AY63" s="15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6"/>
      <c r="B65" s="383" t="s">
        <v>29</v>
      </c>
      <c r="C65" s="383"/>
      <c r="D65" s="383"/>
      <c r="E65" s="383"/>
      <c r="F65" s="383"/>
      <c r="G65" s="383"/>
      <c r="H65" s="383"/>
      <c r="I65" s="383"/>
      <c r="J65" s="383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6"/>
      <c r="B66" s="366"/>
      <c r="C66" s="366"/>
      <c r="D66" s="366"/>
      <c r="E66" s="366" t="s">
        <v>29</v>
      </c>
      <c r="F66" s="366"/>
      <c r="G66" s="366"/>
      <c r="H66" s="366"/>
      <c r="I66" s="366"/>
      <c r="J66" s="366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29</v>
      </c>
      <c r="I67" s="366"/>
      <c r="J67" s="366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6"/>
      <c r="B68" s="366" t="s">
        <v>29</v>
      </c>
      <c r="C68" s="366"/>
      <c r="D68" s="366"/>
      <c r="E68" s="366" t="s">
        <v>29</v>
      </c>
      <c r="F68" s="366"/>
      <c r="G68" s="366"/>
      <c r="H68" s="366"/>
      <c r="I68" s="366"/>
      <c r="J68" s="366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6"/>
      <c r="B69" s="366" t="s">
        <v>29</v>
      </c>
      <c r="C69" s="366"/>
      <c r="D69" s="366"/>
      <c r="E69" s="366"/>
      <c r="F69" s="366"/>
      <c r="G69" s="366"/>
      <c r="H69" s="366" t="s">
        <v>29</v>
      </c>
      <c r="I69" s="366"/>
      <c r="J69" s="366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6"/>
      <c r="B70" s="366"/>
      <c r="C70" s="366"/>
      <c r="D70" s="366"/>
      <c r="E70" s="366" t="s">
        <v>29</v>
      </c>
      <c r="F70" s="366"/>
      <c r="G70" s="366"/>
      <c r="H70" s="366" t="s">
        <v>29</v>
      </c>
      <c r="I70" s="366"/>
      <c r="J70" s="366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7"/>
      <c r="B71" s="366" t="s">
        <v>29</v>
      </c>
      <c r="C71" s="366"/>
      <c r="D71" s="366"/>
      <c r="E71" s="366" t="s">
        <v>29</v>
      </c>
      <c r="F71" s="366"/>
      <c r="G71" s="366"/>
      <c r="H71" s="366" t="s">
        <v>29</v>
      </c>
      <c r="I71" s="366"/>
      <c r="J71" s="366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6">
        <v>1</v>
      </c>
      <c r="L73" s="418" t="s">
        <v>54</v>
      </c>
      <c r="M73" s="419"/>
      <c r="N73" s="419"/>
      <c r="O73" s="420"/>
      <c r="P73" s="151">
        <v>2</v>
      </c>
      <c r="Q73" s="418" t="s">
        <v>55</v>
      </c>
      <c r="R73" s="419"/>
      <c r="S73" s="419"/>
      <c r="T73" s="420"/>
      <c r="U73" s="151">
        <v>3</v>
      </c>
      <c r="V73" s="418" t="s">
        <v>56</v>
      </c>
      <c r="W73" s="419"/>
      <c r="X73" s="419"/>
      <c r="Y73" s="420"/>
      <c r="Z73" s="151">
        <v>4</v>
      </c>
      <c r="AA73" s="418" t="s">
        <v>57</v>
      </c>
      <c r="AB73" s="419"/>
      <c r="AC73" s="419"/>
      <c r="AD73" s="420"/>
      <c r="AE73" s="151">
        <v>5</v>
      </c>
      <c r="AF73" s="418" t="s">
        <v>58</v>
      </c>
      <c r="AG73" s="419"/>
      <c r="AH73" s="419"/>
      <c r="AI73" s="420"/>
      <c r="AJ73" s="151">
        <v>6</v>
      </c>
      <c r="AK73" s="418" t="s">
        <v>134</v>
      </c>
      <c r="AL73" s="419"/>
      <c r="AM73" s="419"/>
      <c r="AN73" s="420"/>
      <c r="AO73" s="151">
        <v>7</v>
      </c>
      <c r="AP73" s="418" t="s">
        <v>135</v>
      </c>
      <c r="AQ73" s="419"/>
      <c r="AR73" s="419"/>
      <c r="AS73" s="420"/>
      <c r="AT73" s="151">
        <v>8</v>
      </c>
      <c r="AU73" s="418" t="s">
        <v>61</v>
      </c>
      <c r="AV73" s="419"/>
      <c r="AW73" s="419"/>
      <c r="AX73" s="420"/>
      <c r="AY73" s="15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6"/>
      <c r="B75" s="383" t="s">
        <v>29</v>
      </c>
      <c r="C75" s="383"/>
      <c r="D75" s="383"/>
      <c r="E75" s="383"/>
      <c r="F75" s="383"/>
      <c r="G75" s="383"/>
      <c r="H75" s="383"/>
      <c r="I75" s="383"/>
      <c r="J75" s="383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6"/>
      <c r="B76" s="366"/>
      <c r="C76" s="366"/>
      <c r="D76" s="366"/>
      <c r="E76" s="366" t="s">
        <v>29</v>
      </c>
      <c r="F76" s="366"/>
      <c r="G76" s="366"/>
      <c r="H76" s="366"/>
      <c r="I76" s="366"/>
      <c r="J76" s="366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29</v>
      </c>
      <c r="I77" s="366"/>
      <c r="J77" s="366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6"/>
      <c r="B78" s="366" t="s">
        <v>29</v>
      </c>
      <c r="C78" s="366"/>
      <c r="D78" s="366"/>
      <c r="E78" s="366" t="s">
        <v>29</v>
      </c>
      <c r="F78" s="366"/>
      <c r="G78" s="366"/>
      <c r="H78" s="366"/>
      <c r="I78" s="366"/>
      <c r="J78" s="366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6"/>
      <c r="B79" s="366" t="s">
        <v>29</v>
      </c>
      <c r="C79" s="366"/>
      <c r="D79" s="366"/>
      <c r="E79" s="366"/>
      <c r="F79" s="366"/>
      <c r="G79" s="366"/>
      <c r="H79" s="366" t="s">
        <v>29</v>
      </c>
      <c r="I79" s="366"/>
      <c r="J79" s="366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6"/>
      <c r="B80" s="366"/>
      <c r="C80" s="366"/>
      <c r="D80" s="366"/>
      <c r="E80" s="366" t="s">
        <v>29</v>
      </c>
      <c r="F80" s="366"/>
      <c r="G80" s="366"/>
      <c r="H80" s="366" t="s">
        <v>29</v>
      </c>
      <c r="I80" s="366"/>
      <c r="J80" s="366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7"/>
      <c r="B81" s="366" t="s">
        <v>29</v>
      </c>
      <c r="C81" s="366"/>
      <c r="D81" s="366"/>
      <c r="E81" s="366" t="s">
        <v>29</v>
      </c>
      <c r="F81" s="366"/>
      <c r="G81" s="366"/>
      <c r="H81" s="366" t="s">
        <v>29</v>
      </c>
      <c r="I81" s="366"/>
      <c r="J81" s="366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6">
        <v>1</v>
      </c>
      <c r="L84" s="418" t="s">
        <v>54</v>
      </c>
      <c r="M84" s="419"/>
      <c r="N84" s="419"/>
      <c r="O84" s="420"/>
      <c r="P84" s="151">
        <v>2</v>
      </c>
      <c r="Q84" s="418" t="s">
        <v>55</v>
      </c>
      <c r="R84" s="419"/>
      <c r="S84" s="419"/>
      <c r="T84" s="420"/>
      <c r="U84" s="151">
        <v>3</v>
      </c>
      <c r="V84" s="418" t="s">
        <v>56</v>
      </c>
      <c r="W84" s="419"/>
      <c r="X84" s="419"/>
      <c r="Y84" s="420"/>
      <c r="Z84" s="151">
        <v>4</v>
      </c>
      <c r="AA84" s="418" t="s">
        <v>57</v>
      </c>
      <c r="AB84" s="419"/>
      <c r="AC84" s="419"/>
      <c r="AD84" s="420"/>
      <c r="AE84" s="151">
        <v>5</v>
      </c>
      <c r="AF84" s="418" t="s">
        <v>58</v>
      </c>
      <c r="AG84" s="419"/>
      <c r="AH84" s="419"/>
      <c r="AI84" s="420"/>
      <c r="AJ84" s="151">
        <v>6</v>
      </c>
      <c r="AK84" s="418" t="s">
        <v>134</v>
      </c>
      <c r="AL84" s="419"/>
      <c r="AM84" s="419"/>
      <c r="AN84" s="420"/>
      <c r="AO84" s="151">
        <v>7</v>
      </c>
      <c r="AP84" s="418" t="s">
        <v>135</v>
      </c>
      <c r="AQ84" s="419"/>
      <c r="AR84" s="419"/>
      <c r="AS84" s="420"/>
      <c r="AT84" s="151">
        <v>8</v>
      </c>
      <c r="AU84" s="418" t="s">
        <v>61</v>
      </c>
      <c r="AV84" s="419"/>
      <c r="AW84" s="419"/>
      <c r="AX84" s="420"/>
      <c r="AY84" s="15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6"/>
      <c r="B86" s="383" t="s">
        <v>29</v>
      </c>
      <c r="C86" s="383"/>
      <c r="D86" s="383"/>
      <c r="E86" s="383"/>
      <c r="F86" s="383"/>
      <c r="G86" s="383"/>
      <c r="H86" s="383"/>
      <c r="I86" s="383"/>
      <c r="J86" s="383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6"/>
      <c r="B87" s="366"/>
      <c r="C87" s="366"/>
      <c r="D87" s="366"/>
      <c r="E87" s="366" t="s">
        <v>29</v>
      </c>
      <c r="F87" s="366"/>
      <c r="G87" s="366"/>
      <c r="H87" s="366"/>
      <c r="I87" s="366"/>
      <c r="J87" s="366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29</v>
      </c>
      <c r="I88" s="366"/>
      <c r="J88" s="366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6"/>
      <c r="B89" s="366" t="s">
        <v>29</v>
      </c>
      <c r="C89" s="366"/>
      <c r="D89" s="366"/>
      <c r="E89" s="366" t="s">
        <v>29</v>
      </c>
      <c r="F89" s="366"/>
      <c r="G89" s="366"/>
      <c r="H89" s="366"/>
      <c r="I89" s="366"/>
      <c r="J89" s="366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6"/>
      <c r="B90" s="366" t="s">
        <v>29</v>
      </c>
      <c r="C90" s="366"/>
      <c r="D90" s="366"/>
      <c r="E90" s="366"/>
      <c r="F90" s="366"/>
      <c r="G90" s="366"/>
      <c r="H90" s="366" t="s">
        <v>29</v>
      </c>
      <c r="I90" s="366"/>
      <c r="J90" s="366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6"/>
      <c r="B91" s="366"/>
      <c r="C91" s="366"/>
      <c r="D91" s="366"/>
      <c r="E91" s="366" t="s">
        <v>29</v>
      </c>
      <c r="F91" s="366"/>
      <c r="G91" s="366"/>
      <c r="H91" s="366" t="s">
        <v>29</v>
      </c>
      <c r="I91" s="366"/>
      <c r="J91" s="366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6"/>
      <c r="B92" s="366" t="s">
        <v>29</v>
      </c>
      <c r="C92" s="366"/>
      <c r="D92" s="366"/>
      <c r="E92" s="366" t="s">
        <v>29</v>
      </c>
      <c r="F92" s="366"/>
      <c r="G92" s="366"/>
      <c r="H92" s="366" t="s">
        <v>29</v>
      </c>
      <c r="I92" s="366"/>
      <c r="J92" s="366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6">
        <v>1</v>
      </c>
      <c r="L94" s="418" t="s">
        <v>54</v>
      </c>
      <c r="M94" s="419"/>
      <c r="N94" s="419"/>
      <c r="O94" s="420"/>
      <c r="P94" s="151">
        <v>2</v>
      </c>
      <c r="Q94" s="418" t="s">
        <v>55</v>
      </c>
      <c r="R94" s="419"/>
      <c r="S94" s="419"/>
      <c r="T94" s="420"/>
      <c r="U94" s="151">
        <v>3</v>
      </c>
      <c r="V94" s="418" t="s">
        <v>56</v>
      </c>
      <c r="W94" s="419"/>
      <c r="X94" s="419"/>
      <c r="Y94" s="420"/>
      <c r="Z94" s="151">
        <v>4</v>
      </c>
      <c r="AA94" s="418" t="s">
        <v>57</v>
      </c>
      <c r="AB94" s="419"/>
      <c r="AC94" s="419"/>
      <c r="AD94" s="420"/>
      <c r="AE94" s="151">
        <v>5</v>
      </c>
      <c r="AF94" s="418" t="s">
        <v>58</v>
      </c>
      <c r="AG94" s="419"/>
      <c r="AH94" s="419"/>
      <c r="AI94" s="420"/>
      <c r="AJ94" s="151">
        <v>6</v>
      </c>
      <c r="AK94" s="418" t="s">
        <v>134</v>
      </c>
      <c r="AL94" s="419"/>
      <c r="AM94" s="419"/>
      <c r="AN94" s="420"/>
      <c r="AO94" s="151">
        <v>7</v>
      </c>
      <c r="AP94" s="418" t="s">
        <v>135</v>
      </c>
      <c r="AQ94" s="419"/>
      <c r="AR94" s="419"/>
      <c r="AS94" s="420"/>
      <c r="AT94" s="151">
        <v>8</v>
      </c>
      <c r="AU94" s="418" t="s">
        <v>61</v>
      </c>
      <c r="AV94" s="419"/>
      <c r="AW94" s="419"/>
      <c r="AX94" s="420"/>
      <c r="AY94" s="15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3"/>
      <c r="B96" s="383" t="s">
        <v>29</v>
      </c>
      <c r="C96" s="383"/>
      <c r="D96" s="383"/>
      <c r="E96" s="383"/>
      <c r="F96" s="383"/>
      <c r="G96" s="383"/>
      <c r="H96" s="383"/>
      <c r="I96" s="383"/>
      <c r="J96" s="383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3"/>
      <c r="B97" s="366"/>
      <c r="C97" s="366"/>
      <c r="D97" s="366"/>
      <c r="E97" s="366" t="s">
        <v>29</v>
      </c>
      <c r="F97" s="366"/>
      <c r="G97" s="366"/>
      <c r="H97" s="366"/>
      <c r="I97" s="366"/>
      <c r="J97" s="366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29</v>
      </c>
      <c r="I98" s="366"/>
      <c r="J98" s="366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3"/>
      <c r="B99" s="366" t="s">
        <v>29</v>
      </c>
      <c r="C99" s="366"/>
      <c r="D99" s="366"/>
      <c r="E99" s="366" t="s">
        <v>29</v>
      </c>
      <c r="F99" s="366"/>
      <c r="G99" s="366"/>
      <c r="H99" s="366"/>
      <c r="I99" s="366"/>
      <c r="J99" s="366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3"/>
      <c r="B100" s="366" t="s">
        <v>29</v>
      </c>
      <c r="C100" s="366"/>
      <c r="D100" s="366"/>
      <c r="E100" s="366"/>
      <c r="F100" s="366"/>
      <c r="G100" s="366"/>
      <c r="H100" s="366" t="s">
        <v>29</v>
      </c>
      <c r="I100" s="366"/>
      <c r="J100" s="366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29</v>
      </c>
      <c r="F101" s="366"/>
      <c r="G101" s="366"/>
      <c r="H101" s="366" t="s">
        <v>29</v>
      </c>
      <c r="I101" s="366"/>
      <c r="J101" s="366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3"/>
      <c r="B102" s="366" t="s">
        <v>29</v>
      </c>
      <c r="C102" s="366"/>
      <c r="D102" s="366"/>
      <c r="E102" s="366" t="s">
        <v>29</v>
      </c>
      <c r="F102" s="366"/>
      <c r="G102" s="366"/>
      <c r="H102" s="366" t="s">
        <v>29</v>
      </c>
      <c r="I102" s="366"/>
      <c r="J102" s="366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8" t="s">
        <v>54</v>
      </c>
      <c r="M104" s="419"/>
      <c r="N104" s="419"/>
      <c r="O104" s="420"/>
      <c r="P104" s="151">
        <v>2</v>
      </c>
      <c r="Q104" s="418" t="s">
        <v>55</v>
      </c>
      <c r="R104" s="419"/>
      <c r="S104" s="419"/>
      <c r="T104" s="420"/>
      <c r="U104" s="151">
        <v>3</v>
      </c>
      <c r="V104" s="418" t="s">
        <v>56</v>
      </c>
      <c r="W104" s="419"/>
      <c r="X104" s="419"/>
      <c r="Y104" s="420"/>
      <c r="Z104" s="151">
        <v>4</v>
      </c>
      <c r="AA104" s="418" t="s">
        <v>57</v>
      </c>
      <c r="AB104" s="419"/>
      <c r="AC104" s="419"/>
      <c r="AD104" s="420"/>
      <c r="AE104" s="151">
        <v>5</v>
      </c>
      <c r="AF104" s="418" t="s">
        <v>58</v>
      </c>
      <c r="AG104" s="419"/>
      <c r="AH104" s="419"/>
      <c r="AI104" s="420"/>
      <c r="AJ104" s="151">
        <v>6</v>
      </c>
      <c r="AK104" s="418" t="s">
        <v>134</v>
      </c>
      <c r="AL104" s="419"/>
      <c r="AM104" s="419"/>
      <c r="AN104" s="420"/>
      <c r="AO104" s="151">
        <v>7</v>
      </c>
      <c r="AP104" s="418" t="s">
        <v>135</v>
      </c>
      <c r="AQ104" s="419"/>
      <c r="AR104" s="419"/>
      <c r="AS104" s="420"/>
      <c r="AT104" s="151">
        <v>8</v>
      </c>
      <c r="AU104" s="418" t="s">
        <v>61</v>
      </c>
      <c r="AV104" s="419"/>
      <c r="AW104" s="419"/>
      <c r="AX104" s="420"/>
      <c r="AY104" s="15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7"/>
      <c r="B106" s="429" t="s">
        <v>29</v>
      </c>
      <c r="C106" s="429"/>
      <c r="D106" s="429"/>
      <c r="E106" s="429"/>
      <c r="F106" s="429"/>
      <c r="G106" s="429"/>
      <c r="H106" s="429"/>
      <c r="I106" s="429"/>
      <c r="J106" s="429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7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7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8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8" t="s">
        <v>54</v>
      </c>
      <c r="M114" s="419"/>
      <c r="N114" s="419"/>
      <c r="O114" s="420"/>
      <c r="P114" s="151">
        <v>2</v>
      </c>
      <c r="Q114" s="418" t="s">
        <v>55</v>
      </c>
      <c r="R114" s="419"/>
      <c r="S114" s="419"/>
      <c r="T114" s="420"/>
      <c r="U114" s="151">
        <v>3</v>
      </c>
      <c r="V114" s="418" t="s">
        <v>56</v>
      </c>
      <c r="W114" s="419"/>
      <c r="X114" s="419"/>
      <c r="Y114" s="420"/>
      <c r="Z114" s="151">
        <v>4</v>
      </c>
      <c r="AA114" s="418" t="s">
        <v>57</v>
      </c>
      <c r="AB114" s="419"/>
      <c r="AC114" s="419"/>
      <c r="AD114" s="420"/>
      <c r="AE114" s="151">
        <v>5</v>
      </c>
      <c r="AF114" s="418" t="s">
        <v>58</v>
      </c>
      <c r="AG114" s="419"/>
      <c r="AH114" s="419"/>
      <c r="AI114" s="420"/>
      <c r="AJ114" s="151">
        <v>6</v>
      </c>
      <c r="AK114" s="418" t="s">
        <v>134</v>
      </c>
      <c r="AL114" s="419"/>
      <c r="AM114" s="419"/>
      <c r="AN114" s="420"/>
      <c r="AO114" s="151">
        <v>7</v>
      </c>
      <c r="AP114" s="418" t="s">
        <v>135</v>
      </c>
      <c r="AQ114" s="419"/>
      <c r="AR114" s="419"/>
      <c r="AS114" s="420"/>
      <c r="AT114" s="151">
        <v>8</v>
      </c>
      <c r="AU114" s="418" t="s">
        <v>61</v>
      </c>
      <c r="AV114" s="419"/>
      <c r="AW114" s="419"/>
      <c r="AX114" s="420"/>
      <c r="AY114" s="15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7"/>
      <c r="B116" s="429" t="s">
        <v>29</v>
      </c>
      <c r="C116" s="429"/>
      <c r="D116" s="429"/>
      <c r="E116" s="429"/>
      <c r="F116" s="429"/>
      <c r="G116" s="429"/>
      <c r="H116" s="429"/>
      <c r="I116" s="429"/>
      <c r="J116" s="429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7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7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8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9" t="str">
        <f>ローデータ!B2</f>
        <v>北区</v>
      </c>
      <c r="C2" s="291"/>
      <c r="D2" s="291"/>
      <c r="E2" s="290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67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4"/>
      <c r="H3" s="304"/>
      <c r="K3" s="304"/>
      <c r="L3" s="304"/>
    </row>
    <row r="4" spans="1:19" ht="14.1" customHeight="1" x14ac:dyDescent="0.15">
      <c r="A4" s="268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15</v>
      </c>
      <c r="H4" s="147" t="s">
        <v>53</v>
      </c>
      <c r="K4" s="300">
        <f>COUNTIFS(ローデータ!B12:B1011,1,ローデータ!G12:G1011,$G$4)</f>
        <v>44</v>
      </c>
      <c r="L4" s="30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1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7" t="s">
        <v>50</v>
      </c>
    </row>
    <row r="9" spans="1:19" ht="14.1" customHeight="1" x14ac:dyDescent="0.15">
      <c r="A9" s="233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8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2</v>
      </c>
      <c r="C10" s="56">
        <f>COUNTIFS(ローデータ!$B$12:$B$1011,1,ローデータ!$G$12:$G$1011,$G$4,ローデータ!$H$12:$H$1011,C8)</f>
        <v>6</v>
      </c>
      <c r="D10" s="56">
        <f>COUNTIFS(ローデータ!$B$12:$B$1011,1,ローデータ!$G$12:$G$1011,$G$4,ローデータ!$H$12:$H$1011,D8)</f>
        <v>14</v>
      </c>
      <c r="E10" s="56">
        <f>COUNTIFS(ローデータ!$B$12:$B$1011,1,ローデータ!$G$12:$G$1011,$G$4,ローデータ!$H$12:$H$1011,E8)</f>
        <v>7</v>
      </c>
      <c r="F10" s="56">
        <f>COUNTIFS(ローデータ!$B$12:$B$1011,1,ローデータ!$G$12:$G$1011,$G$4,ローデータ!$H$12:$H$1011,F8)</f>
        <v>9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1</v>
      </c>
      <c r="K10" s="56">
        <f>SUM(B10:J10)</f>
        <v>44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1"/>
      <c r="B14" s="144">
        <v>1</v>
      </c>
      <c r="C14" s="144">
        <v>2</v>
      </c>
      <c r="D14" s="267" t="s">
        <v>50</v>
      </c>
      <c r="F14" s="231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0" t="s">
        <v>50</v>
      </c>
    </row>
    <row r="15" spans="1:19" ht="14.1" customHeight="1" x14ac:dyDescent="0.15">
      <c r="A15" s="233"/>
      <c r="B15" s="147" t="s">
        <v>63</v>
      </c>
      <c r="C15" s="147" t="s">
        <v>64</v>
      </c>
      <c r="D15" s="268"/>
      <c r="F15" s="232"/>
      <c r="G15" s="278" t="s">
        <v>95</v>
      </c>
      <c r="H15" s="248" t="s">
        <v>76</v>
      </c>
      <c r="I15" s="248" t="s">
        <v>77</v>
      </c>
      <c r="J15" s="278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73" t="s">
        <v>111</v>
      </c>
      <c r="Q15" s="248" t="s">
        <v>83</v>
      </c>
      <c r="R15" s="292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1</v>
      </c>
      <c r="C16" s="56">
        <f>COUNTIFS(ローデータ!$B$12:$B$1011,1,ローデータ!$G$12:$G$1011,$G$4,ローデータ!$I$12:$I$1011,C14)</f>
        <v>43</v>
      </c>
      <c r="D16" s="56">
        <f>SUM(B16:C16)</f>
        <v>44</v>
      </c>
      <c r="F16" s="232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92"/>
    </row>
    <row r="17" spans="1:19" ht="14.1" customHeight="1" x14ac:dyDescent="0.15">
      <c r="A17" s="152"/>
      <c r="B17" s="9"/>
      <c r="C17" s="9"/>
      <c r="D17" s="9"/>
      <c r="F17" s="233"/>
      <c r="G17" s="282"/>
      <c r="H17" s="249"/>
      <c r="I17" s="249"/>
      <c r="J17" s="282"/>
      <c r="K17" s="249"/>
      <c r="L17" s="249"/>
      <c r="M17" s="249"/>
      <c r="N17" s="249"/>
      <c r="O17" s="249"/>
      <c r="P17" s="274"/>
      <c r="Q17" s="249"/>
      <c r="R17" s="251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1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1"/>
      <c r="B21" s="293">
        <v>1</v>
      </c>
      <c r="C21" s="242"/>
      <c r="D21" s="293">
        <v>2</v>
      </c>
      <c r="E21" s="242"/>
      <c r="F21" s="293">
        <v>3</v>
      </c>
      <c r="G21" s="241"/>
      <c r="H21" s="242"/>
      <c r="I21" s="26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301" t="s">
        <v>72</v>
      </c>
      <c r="C22" s="302"/>
      <c r="D22" s="301" t="s">
        <v>74</v>
      </c>
      <c r="E22" s="302"/>
      <c r="F22" s="301" t="s">
        <v>84</v>
      </c>
      <c r="G22" s="303"/>
      <c r="H22" s="302"/>
      <c r="I22" s="26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9">
        <f>COUNTIFS(ローデータ!$B$12:$B$1011,1,ローデータ!$G$12:$G$1011,$G$4,ローデータ!$K$12:$K$1011,B21)</f>
        <v>27</v>
      </c>
      <c r="C23" s="290"/>
      <c r="D23" s="289">
        <f>COUNTIFS(ローデータ!$B$12:$B$1011,1,ローデータ!$G$12:$G$1011,$G$4,ローデータ!$K$12:$K$1011,D21)</f>
        <v>8</v>
      </c>
      <c r="E23" s="290"/>
      <c r="F23" s="289">
        <f>COUNTIFS(ローデータ!$B$12:$B$1011,1,ローデータ!$G$12:$G$1011,$G$4,ローデータ!$K$12:$K$1011,F21)</f>
        <v>9</v>
      </c>
      <c r="G23" s="291"/>
      <c r="H23" s="290"/>
      <c r="I23" s="56">
        <f>SUM(B23:H23)</f>
        <v>44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1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0" t="s">
        <v>50</v>
      </c>
      <c r="I27" s="269"/>
      <c r="J27" s="285" t="s">
        <v>96</v>
      </c>
      <c r="K27" s="287" t="s">
        <v>97</v>
      </c>
      <c r="L27" s="283" t="s">
        <v>98</v>
      </c>
      <c r="M27" s="287" t="s">
        <v>99</v>
      </c>
      <c r="N27" s="283" t="s">
        <v>100</v>
      </c>
      <c r="O27" s="277" t="s">
        <v>50</v>
      </c>
    </row>
    <row r="28" spans="1:19" ht="14.1" customHeight="1" x14ac:dyDescent="0.15">
      <c r="A28" s="232"/>
      <c r="B28" s="248" t="s">
        <v>65</v>
      </c>
      <c r="C28" s="248" t="s">
        <v>66</v>
      </c>
      <c r="D28" s="278" t="s">
        <v>101</v>
      </c>
      <c r="E28" s="280" t="s">
        <v>102</v>
      </c>
      <c r="F28" s="281" t="s">
        <v>103</v>
      </c>
      <c r="G28" s="292"/>
      <c r="H28" s="39"/>
      <c r="I28" s="270"/>
      <c r="J28" s="286"/>
      <c r="K28" s="288"/>
      <c r="L28" s="284"/>
      <c r="M28" s="288"/>
      <c r="N28" s="284"/>
      <c r="O28" s="277"/>
    </row>
    <row r="29" spans="1:19" ht="14.1" customHeight="1" x14ac:dyDescent="0.15">
      <c r="A29" s="233"/>
      <c r="B29" s="249"/>
      <c r="C29" s="249"/>
      <c r="D29" s="279"/>
      <c r="E29" s="244"/>
      <c r="F29" s="282"/>
      <c r="G29" s="251"/>
      <c r="H29" s="39"/>
      <c r="I29" s="148" t="s">
        <v>51</v>
      </c>
      <c r="J29" s="86">
        <f>SUMIFS(ローデータ!M12:M1011,ローデータ!$B$12:$B$1011,1,ローデータ!$G$12:$G$1011,$G$4,ローデータ!$K$12:$K$1011,$B$21)</f>
        <v>7</v>
      </c>
      <c r="K29" s="86">
        <f>SUMIFS(ローデータ!N12:N1011,ローデータ!$B$12:$B$1011,1,ローデータ!$G$12:$G$1011,$G$4,ローデータ!$K$12:$K$1011,$B$21)</f>
        <v>20</v>
      </c>
      <c r="L29" s="86">
        <f>SUMIFS(ローデータ!O12:O1011,ローデータ!$B$12:$B$1011,1,ローデータ!$G$12:$G$1011,$G$4,ローデータ!$K$12:$K$1011,$B$21)</f>
        <v>10</v>
      </c>
      <c r="M29" s="86">
        <f>SUMIFS(ローデータ!P12:P1011,ローデータ!$B$12:$B$1011,1,ローデータ!$G$12:$G$1011,$G$4,ローデータ!$K$12:$K$1011,$B$21)</f>
        <v>6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43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24</v>
      </c>
      <c r="C30" s="56">
        <f>COUNTIFS(ローデータ!$B$12:$B$1011,1,ローデータ!$G$12:$G$1011,$G$4,ローデータ!$K$12:$K$1011,$B$21,ローデータ!$L$12:$L$1011,C27)</f>
        <v>3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27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1"/>
      <c r="B34" s="144">
        <v>1</v>
      </c>
      <c r="C34" s="144">
        <v>2</v>
      </c>
      <c r="D34" s="144">
        <v>3</v>
      </c>
      <c r="E34" s="267" t="s">
        <v>50</v>
      </c>
      <c r="F34" s="39"/>
      <c r="I34" s="269"/>
      <c r="J34" s="271" t="s">
        <v>104</v>
      </c>
      <c r="K34" s="229" t="s">
        <v>105</v>
      </c>
      <c r="L34" s="229" t="s">
        <v>98</v>
      </c>
      <c r="M34" s="229" t="s">
        <v>106</v>
      </c>
      <c r="N34" s="245" t="s">
        <v>107</v>
      </c>
      <c r="O34" s="229" t="s">
        <v>36</v>
      </c>
      <c r="P34" s="245" t="s">
        <v>30</v>
      </c>
      <c r="Q34" s="250" t="s">
        <v>50</v>
      </c>
    </row>
    <row r="35" spans="1:17" ht="14.1" customHeight="1" x14ac:dyDescent="0.15">
      <c r="A35" s="233"/>
      <c r="B35" s="147" t="s">
        <v>67</v>
      </c>
      <c r="C35" s="147" t="s">
        <v>66</v>
      </c>
      <c r="D35" s="147" t="s">
        <v>68</v>
      </c>
      <c r="E35" s="268"/>
      <c r="G35" s="39"/>
      <c r="I35" s="270"/>
      <c r="J35" s="272"/>
      <c r="K35" s="230"/>
      <c r="L35" s="230"/>
      <c r="M35" s="230"/>
      <c r="N35" s="246"/>
      <c r="O35" s="230"/>
      <c r="P35" s="246"/>
      <c r="Q35" s="251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8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8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6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2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9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2"/>
      <c r="B40" s="255" t="s">
        <v>16</v>
      </c>
      <c r="C40" s="256"/>
      <c r="D40" s="256"/>
      <c r="E40" s="256"/>
      <c r="F40" s="257"/>
      <c r="G40" s="258" t="s">
        <v>50</v>
      </c>
      <c r="H40" s="261" t="s">
        <v>13</v>
      </c>
      <c r="I40" s="262"/>
      <c r="J40" s="263"/>
      <c r="K40" s="264" t="s">
        <v>50</v>
      </c>
    </row>
    <row r="41" spans="1:17" ht="14.1" customHeight="1" x14ac:dyDescent="0.15">
      <c r="A41" s="253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9"/>
      <c r="H41" s="64">
        <v>1</v>
      </c>
      <c r="I41" s="63">
        <v>2</v>
      </c>
      <c r="J41" s="63">
        <v>3</v>
      </c>
      <c r="K41" s="265"/>
      <c r="M41" s="39"/>
      <c r="N41" s="39"/>
      <c r="O41" s="39"/>
      <c r="P41" s="39"/>
    </row>
    <row r="42" spans="1:17" ht="14.1" customHeight="1" x14ac:dyDescent="0.15">
      <c r="A42" s="253"/>
      <c r="B42" s="248" t="s">
        <v>65</v>
      </c>
      <c r="C42" s="248" t="s">
        <v>66</v>
      </c>
      <c r="D42" s="273" t="s">
        <v>101</v>
      </c>
      <c r="E42" s="275" t="s">
        <v>102</v>
      </c>
      <c r="F42" s="225" t="s">
        <v>103</v>
      </c>
      <c r="G42" s="259"/>
      <c r="H42" s="227" t="s">
        <v>67</v>
      </c>
      <c r="I42" s="247" t="s">
        <v>66</v>
      </c>
      <c r="J42" s="247" t="s">
        <v>68</v>
      </c>
      <c r="K42" s="265"/>
      <c r="M42" s="39"/>
      <c r="N42" s="39"/>
      <c r="O42" s="39"/>
      <c r="P42" s="39"/>
    </row>
    <row r="43" spans="1:17" ht="14.1" customHeight="1" x14ac:dyDescent="0.15">
      <c r="A43" s="254"/>
      <c r="B43" s="249"/>
      <c r="C43" s="249"/>
      <c r="D43" s="274"/>
      <c r="E43" s="276"/>
      <c r="F43" s="226"/>
      <c r="G43" s="260"/>
      <c r="H43" s="228"/>
      <c r="I43" s="226"/>
      <c r="J43" s="226"/>
      <c r="K43" s="266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8</v>
      </c>
      <c r="C44" s="86">
        <f>COUNTIFS(ローデータ!$B$12:$B$1011,1,ローデータ!$G$12:$G$1011,$G$4,ローデータ!$K$12:$K$1011,$F$21,ローデータ!$L$12:$L$1011,C41)</f>
        <v>1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9</v>
      </c>
      <c r="H44" s="89">
        <f>COUNTIFS(ローデータ!$B$12:$B$1011,1,ローデータ!$G$12:$G$1011,$G$4,ローデータ!$K$12:$K$1011,$F$21,ローデータ!$S$12:$S$1011,H41)</f>
        <v>8</v>
      </c>
      <c r="I44" s="90">
        <f>COUNTIFS(ローデータ!$B$12:$B$1011,1,ローデータ!$G$12:$G$1011,$G$4,ローデータ!$K$12:$K$1011,$F$21,ローデータ!$S$12:$S$1011,I41)</f>
        <v>1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9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1"/>
      <c r="B47" s="234" t="s">
        <v>165</v>
      </c>
      <c r="C47" s="235"/>
      <c r="D47" s="235"/>
      <c r="E47" s="235"/>
      <c r="F47" s="236"/>
      <c r="G47" s="237" t="s">
        <v>50</v>
      </c>
      <c r="H47" s="240" t="s">
        <v>71</v>
      </c>
      <c r="I47" s="241"/>
      <c r="J47" s="241"/>
      <c r="K47" s="241"/>
      <c r="L47" s="241"/>
      <c r="M47" s="241"/>
      <c r="N47" s="242"/>
      <c r="O47" s="212" t="s">
        <v>50</v>
      </c>
    </row>
    <row r="48" spans="1:17" ht="14.1" customHeight="1" x14ac:dyDescent="0.15">
      <c r="A48" s="232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38"/>
      <c r="H48" s="221" t="s">
        <v>104</v>
      </c>
      <c r="I48" s="223" t="s">
        <v>105</v>
      </c>
      <c r="J48" s="223" t="s">
        <v>98</v>
      </c>
      <c r="K48" s="223" t="s">
        <v>106</v>
      </c>
      <c r="L48" s="243" t="s">
        <v>107</v>
      </c>
      <c r="M48" s="223" t="s">
        <v>36</v>
      </c>
      <c r="N48" s="243" t="s">
        <v>30</v>
      </c>
      <c r="O48" s="213"/>
    </row>
    <row r="49" spans="1:15" ht="14.1" customHeight="1" x14ac:dyDescent="0.15">
      <c r="A49" s="233"/>
      <c r="B49" s="216"/>
      <c r="C49" s="218"/>
      <c r="D49" s="220"/>
      <c r="E49" s="218"/>
      <c r="F49" s="220"/>
      <c r="G49" s="239"/>
      <c r="H49" s="222"/>
      <c r="I49" s="224"/>
      <c r="J49" s="224"/>
      <c r="K49" s="224"/>
      <c r="L49" s="244"/>
      <c r="M49" s="224"/>
      <c r="N49" s="244"/>
      <c r="O49" s="214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10</v>
      </c>
      <c r="D50" s="91">
        <f>SUMIFS(ローデータ!O12:O1011,ローデータ!$B$12:$B$1011,1,ローデータ!$G$12:$G$1011,$G$4,ローデータ!$K$12:$K$1011,$F$21)</f>
        <v>3</v>
      </c>
      <c r="E50" s="92">
        <f>SUMIFS(ローデータ!P12:P1011,ローデータ!$B$12:$B$1011,1,ローデータ!$G$12:$G$1011,$G$4,ローデータ!$K$12:$K$1011,$F$21)</f>
        <v>1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14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6</v>
      </c>
      <c r="J50" s="91">
        <f>SUMIFS(ローデータ!V12:V1011,ローデータ!$B$12:$B$1011,1,ローデータ!$G$12:$G$1011,$G$4,ローデータ!$K$12:$K$1011,$F$21)</f>
        <v>3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3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12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3"/>
      <c r="B54" s="314"/>
      <c r="C54" s="69" t="s">
        <v>85</v>
      </c>
      <c r="D54" s="319" t="s">
        <v>86</v>
      </c>
      <c r="E54" s="262"/>
      <c r="F54" s="262"/>
      <c r="G54" s="262"/>
      <c r="H54" s="262"/>
      <c r="I54" s="262"/>
      <c r="J54" s="262"/>
      <c r="K54" s="262"/>
      <c r="L54" s="262"/>
      <c r="M54" s="262"/>
      <c r="N54" s="320"/>
      <c r="O54" s="264" t="s">
        <v>50</v>
      </c>
    </row>
    <row r="55" spans="1:15" ht="14.1" customHeight="1" x14ac:dyDescent="0.15">
      <c r="A55" s="315"/>
      <c r="B55" s="316"/>
      <c r="C55" s="267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5"/>
    </row>
    <row r="56" spans="1:15" ht="14.1" customHeight="1" x14ac:dyDescent="0.15">
      <c r="A56" s="315"/>
      <c r="B56" s="316"/>
      <c r="C56" s="321"/>
      <c r="D56" s="278" t="s">
        <v>95</v>
      </c>
      <c r="E56" s="248" t="s">
        <v>76</v>
      </c>
      <c r="F56" s="248" t="s">
        <v>77</v>
      </c>
      <c r="G56" s="278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73" t="s">
        <v>111</v>
      </c>
      <c r="N56" s="308" t="s">
        <v>83</v>
      </c>
      <c r="O56" s="265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65"/>
    </row>
    <row r="58" spans="1:15" ht="14.1" customHeight="1" x14ac:dyDescent="0.15">
      <c r="A58" s="317"/>
      <c r="B58" s="318"/>
      <c r="C58" s="268"/>
      <c r="D58" s="282"/>
      <c r="E58" s="249"/>
      <c r="F58" s="249"/>
      <c r="G58" s="282"/>
      <c r="H58" s="249"/>
      <c r="I58" s="249"/>
      <c r="J58" s="249"/>
      <c r="K58" s="249"/>
      <c r="L58" s="249"/>
      <c r="M58" s="274"/>
      <c r="N58" s="310"/>
      <c r="O58" s="266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2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2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6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6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13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1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14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7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7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9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9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1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2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311" t="s">
        <v>50</v>
      </c>
      <c r="B68" s="312"/>
      <c r="C68" s="100">
        <f>SUM(C59:C67)</f>
        <v>43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1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44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3"/>
      <c r="B72" s="314"/>
      <c r="C72" s="322" t="s">
        <v>25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3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48">
        <v>1</v>
      </c>
      <c r="B75" s="50" t="s">
        <v>54</v>
      </c>
      <c r="C75" s="289">
        <f>COUNTIFS(ローデータ!$B$12:$B$1011,1,ローデータ!$G$12:$G$1011,$G$4,ローデータ!$H$12:$H$1011,$A$75,ローデータ!$K$12:$K$1011,C73)</f>
        <v>2</v>
      </c>
      <c r="D75" s="290"/>
      <c r="E75" s="289">
        <f>COUNTIFS(ローデータ!$B$12:$B$1011,1,ローデータ!$G$12:$G$1011,$G$4,ローデータ!$H$12:$H$1011,$A$75,ローデータ!$K$12:$K$1011,E73)</f>
        <v>0</v>
      </c>
      <c r="F75" s="290"/>
      <c r="G75" s="289">
        <f>COUNTIFS(ローデータ!$B$12:$B$1011,1,ローデータ!$G$12:$G$1011,$G$4,ローデータ!$H$12:$H$1011,$A$75,ローデータ!$K$12:$K$1011,G73)</f>
        <v>0</v>
      </c>
      <c r="H75" s="291"/>
      <c r="I75" s="291"/>
      <c r="J75" s="104">
        <f t="shared" ref="J75:J84" si="2">SUM(C75:I75)</f>
        <v>2</v>
      </c>
    </row>
    <row r="76" spans="1:15" ht="14.1" customHeight="1" x14ac:dyDescent="0.15">
      <c r="A76" s="148">
        <v>2</v>
      </c>
      <c r="B76" s="50" t="s">
        <v>55</v>
      </c>
      <c r="C76" s="289">
        <f>COUNTIFS(ローデータ!$B$12:$B$1011,1,ローデータ!$G$12:$G$1011,$G$4,ローデータ!$H$12:$H$1011,$A$76,ローデータ!$K$12:$K$1011,C73)</f>
        <v>2</v>
      </c>
      <c r="D76" s="290"/>
      <c r="E76" s="289">
        <f>COUNTIFS(ローデータ!$B$12:$B$1011,1,ローデータ!$G$12:$G$1011,$G$4,ローデータ!$H$12:$H$1011,$A$76,ローデータ!$K$12:$K$1011,E73)</f>
        <v>1</v>
      </c>
      <c r="F76" s="290"/>
      <c r="G76" s="289">
        <f>COUNTIFS(ローデータ!$B$12:$B$1011,1,ローデータ!$G$12:$G$1011,$G$4,ローデータ!$H$12:$H$1011,$A$76,ローデータ!$K$12:$K$1011,G73)</f>
        <v>3</v>
      </c>
      <c r="H76" s="291"/>
      <c r="I76" s="291"/>
      <c r="J76" s="104">
        <f t="shared" si="2"/>
        <v>6</v>
      </c>
    </row>
    <row r="77" spans="1:15" ht="14.1" customHeight="1" x14ac:dyDescent="0.15">
      <c r="A77" s="148">
        <v>3</v>
      </c>
      <c r="B77" s="50" t="s">
        <v>56</v>
      </c>
      <c r="C77" s="289">
        <f>COUNTIFS(ローデータ!$B$12:$B$1011,1,ローデータ!$G$12:$G$1011,$G$4,ローデータ!$H$12:$H$1011,$A$77,ローデータ!$K$12:$K$1011,C73)</f>
        <v>9</v>
      </c>
      <c r="D77" s="290"/>
      <c r="E77" s="289">
        <f>COUNTIFS(ローデータ!$B$12:$B$1011,1,ローデータ!$G$12:$G$1011,$G$4,ローデータ!$H$12:$H$1011,$A$77,ローデータ!$K$12:$K$1011,E73)</f>
        <v>3</v>
      </c>
      <c r="F77" s="290"/>
      <c r="G77" s="289">
        <f>COUNTIFS(ローデータ!$B$12:$B$1011,1,ローデータ!$G$12:$G$1011,$G$4,ローデータ!$H$12:$H$1011,$A$77,ローデータ!$K$12:$K$1011,G73)</f>
        <v>2</v>
      </c>
      <c r="H77" s="291"/>
      <c r="I77" s="291"/>
      <c r="J77" s="104">
        <f t="shared" si="2"/>
        <v>14</v>
      </c>
    </row>
    <row r="78" spans="1:15" ht="14.1" customHeight="1" x14ac:dyDescent="0.15">
      <c r="A78" s="148">
        <v>4</v>
      </c>
      <c r="B78" s="50" t="s">
        <v>57</v>
      </c>
      <c r="C78" s="289">
        <f>COUNTIFS(ローデータ!$B$12:$B$1011,1,ローデータ!$G$12:$G$1011,$G$4,ローデータ!$H$12:$H$1011,$A$78,ローデータ!$K$12:$K$1011,C73)</f>
        <v>4</v>
      </c>
      <c r="D78" s="290"/>
      <c r="E78" s="289">
        <f>COUNTIFS(ローデータ!$B$12:$B$1011,1,ローデータ!$G$12:$G$1011,$G$4,ローデータ!$H$12:$H$1011,$A$78,ローデータ!$K$12:$K$1011,E73)</f>
        <v>1</v>
      </c>
      <c r="F78" s="290"/>
      <c r="G78" s="289">
        <f>COUNTIFS(ローデータ!$B$12:$B$1011,1,ローデータ!$G$12:$G$1011,$G$4,ローデータ!$H$12:$H$1011,$A$78,ローデータ!$K$12:$K$1011,G73)</f>
        <v>2</v>
      </c>
      <c r="H78" s="291"/>
      <c r="I78" s="291"/>
      <c r="J78" s="104">
        <f t="shared" si="2"/>
        <v>7</v>
      </c>
    </row>
    <row r="79" spans="1:15" ht="14.1" customHeight="1" x14ac:dyDescent="0.15">
      <c r="A79" s="148">
        <v>5</v>
      </c>
      <c r="B79" s="50" t="s">
        <v>58</v>
      </c>
      <c r="C79" s="289">
        <f>COUNTIFS(ローデータ!$B$12:$B$1011,1,ローデータ!$G$12:$G$1011,$G$4,ローデータ!$H$12:$H$1011,$A$79,ローデータ!$K$12:$K$1011,C73)</f>
        <v>6</v>
      </c>
      <c r="D79" s="290"/>
      <c r="E79" s="289">
        <f>COUNTIFS(ローデータ!$B$12:$B$1011,1,ローデータ!$G$12:$G$1011,$G$4,ローデータ!$H$12:$H$1011,$A$79,ローデータ!$K$12:$K$1011,E73)</f>
        <v>1</v>
      </c>
      <c r="F79" s="290"/>
      <c r="G79" s="289">
        <f>COUNTIFS(ローデータ!$B$12:$B$1011,1,ローデータ!$G$12:$G$1011,$G$4,ローデータ!$H$12:$H$1011,$A$79,ローデータ!$K$12:$K$1011,G73)</f>
        <v>2</v>
      </c>
      <c r="H79" s="291"/>
      <c r="I79" s="291"/>
      <c r="J79" s="104">
        <f t="shared" si="2"/>
        <v>9</v>
      </c>
    </row>
    <row r="80" spans="1:15" ht="14.1" customHeight="1" x14ac:dyDescent="0.15">
      <c r="A80" s="148">
        <v>6</v>
      </c>
      <c r="B80" s="50" t="s">
        <v>59</v>
      </c>
      <c r="C80" s="289">
        <f>COUNTIFS(ローデータ!$B$12:$B$1011,1,ローデータ!$G$12:$G$1011,$G$4,ローデータ!$H$12:$H$1011,$A$80,ローデータ!$K$12:$K$1011,C73)</f>
        <v>0</v>
      </c>
      <c r="D80" s="290"/>
      <c r="E80" s="289">
        <f>COUNTIFS(ローデータ!$B$12:$B$1011,1,ローデータ!$G$12:$G$1011,$G$4,ローデータ!$H$12:$H$1011,$A$80,ローデータ!$K$12:$K$1011,E73)</f>
        <v>1</v>
      </c>
      <c r="F80" s="290"/>
      <c r="G80" s="289">
        <f>COUNTIFS(ローデータ!$B$12:$B$1011,1,ローデータ!$G$12:$G$1011,$G$4,ローデータ!$H$12:$H$1011,$A$80,ローデータ!$K$12:$K$1011,G73)</f>
        <v>0</v>
      </c>
      <c r="H80" s="291"/>
      <c r="I80" s="291"/>
      <c r="J80" s="104">
        <f t="shared" si="2"/>
        <v>1</v>
      </c>
    </row>
    <row r="81" spans="1:17" ht="14.1" customHeight="1" x14ac:dyDescent="0.15">
      <c r="A81" s="148">
        <v>7</v>
      </c>
      <c r="B81" s="50" t="s">
        <v>60</v>
      </c>
      <c r="C81" s="289">
        <f>COUNTIFS(ローデータ!$B$12:$B$1011,1,ローデータ!$G$12:$G$1011,$G$4,ローデータ!$H$12:$H$1011,$A$81,ローデータ!$K$12:$K$1011,C73)</f>
        <v>2</v>
      </c>
      <c r="D81" s="290"/>
      <c r="E81" s="289">
        <f>COUNTIFS(ローデータ!$B$12:$B$1011,1,ローデータ!$G$12:$G$1011,$G$4,ローデータ!$H$12:$H$1011,$A$81,ローデータ!$K$12:$K$1011,E73)</f>
        <v>0</v>
      </c>
      <c r="F81" s="290"/>
      <c r="G81" s="289">
        <f>COUNTIFS(ローデータ!$B$12:$B$1011,1,ローデータ!$G$12:$G$1011,$G$4,ローデータ!$H$12:$H$1011,$A$81,ローデータ!$K$12:$K$1011,G73)</f>
        <v>0</v>
      </c>
      <c r="H81" s="291"/>
      <c r="I81" s="291"/>
      <c r="J81" s="104">
        <f t="shared" si="2"/>
        <v>2</v>
      </c>
    </row>
    <row r="82" spans="1:17" ht="14.1" customHeight="1" x14ac:dyDescent="0.15">
      <c r="A82" s="148">
        <v>8</v>
      </c>
      <c r="B82" s="50" t="s">
        <v>61</v>
      </c>
      <c r="C82" s="289">
        <f>COUNTIFS(ローデータ!$B$12:$B$1011,1,ローデータ!$G$12:$G$1011,$G$4,ローデータ!$H$12:$H$1011,$A$82,ローデータ!$K$12:$K$1011,C73)</f>
        <v>1</v>
      </c>
      <c r="D82" s="290"/>
      <c r="E82" s="289">
        <f>COUNTIFS(ローデータ!$B$12:$B$1011,1,ローデータ!$G$12:$G$1011,$G$4,ローデータ!$H$12:$H$1011,$A$82,ローデータ!$K$12:$K$1011,E73)</f>
        <v>1</v>
      </c>
      <c r="F82" s="290"/>
      <c r="G82" s="289">
        <f>COUNTIFS(ローデータ!$B$12:$B$1011,1,ローデータ!$G$12:$G$1011,$G$4,ローデータ!$H$12:$H$1011,$A$82,ローデータ!$K$12:$K$1011,G73)</f>
        <v>0</v>
      </c>
      <c r="H82" s="291"/>
      <c r="I82" s="291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29">
        <f>COUNTIFS(ローデータ!$B$12:$B$1011,1,ローデータ!$G$12:$G$1011,$G$4,ローデータ!$H$12:$H$1011,$A$83,ローデータ!$K$12:$K$1011,C73)</f>
        <v>1</v>
      </c>
      <c r="D83" s="330"/>
      <c r="E83" s="329">
        <f>COUNTIFS(ローデータ!$B$12:$B$1011,1,ローデータ!$G$12:$G$1011,$G$4,ローデータ!$H$12:$H$1011,$A$83,ローデータ!$K$12:$K$1011,E73)</f>
        <v>0</v>
      </c>
      <c r="F83" s="330"/>
      <c r="G83" s="331">
        <f>COUNTIFS(ローデータ!$B$12:$B$1011,1,ローデータ!$G$12:$G$1011,$G$4,ローデータ!$H$12:$H$1011,$A$83,ローデータ!$K$12:$K$1011,G73)</f>
        <v>0</v>
      </c>
      <c r="H83" s="331"/>
      <c r="I83" s="329"/>
      <c r="J83" s="105">
        <f t="shared" si="2"/>
        <v>1</v>
      </c>
    </row>
    <row r="84" spans="1:17" ht="14.1" customHeight="1" thickTop="1" x14ac:dyDescent="0.15">
      <c r="A84" s="311" t="s">
        <v>50</v>
      </c>
      <c r="B84" s="312"/>
      <c r="C84" s="332">
        <f>SUM(C75:D83)</f>
        <v>27</v>
      </c>
      <c r="D84" s="333"/>
      <c r="E84" s="332">
        <f>SUM(E75:F83)</f>
        <v>8</v>
      </c>
      <c r="F84" s="333"/>
      <c r="G84" s="334">
        <f>SUM(G75:I83)</f>
        <v>9</v>
      </c>
      <c r="H84" s="334"/>
      <c r="I84" s="332"/>
      <c r="J84" s="106">
        <f t="shared" si="2"/>
        <v>44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3"/>
      <c r="B89" s="314"/>
      <c r="C89" s="319" t="s">
        <v>166</v>
      </c>
      <c r="D89" s="262"/>
      <c r="E89" s="262"/>
      <c r="F89" s="262"/>
      <c r="G89" s="263"/>
      <c r="H89" s="264" t="s">
        <v>50</v>
      </c>
      <c r="J89" s="335"/>
      <c r="K89" s="336"/>
      <c r="L89" s="293" t="s">
        <v>113</v>
      </c>
      <c r="M89" s="241"/>
      <c r="N89" s="241"/>
      <c r="O89" s="241"/>
      <c r="P89" s="242"/>
      <c r="Q89" s="267" t="s">
        <v>50</v>
      </c>
    </row>
    <row r="90" spans="1:17" ht="14.1" customHeight="1" x14ac:dyDescent="0.15">
      <c r="A90" s="315"/>
      <c r="B90" s="316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5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8" t="s">
        <v>65</v>
      </c>
      <c r="D91" s="248" t="s">
        <v>66</v>
      </c>
      <c r="E91" s="278" t="s">
        <v>101</v>
      </c>
      <c r="F91" s="280" t="s">
        <v>102</v>
      </c>
      <c r="G91" s="348" t="s">
        <v>103</v>
      </c>
      <c r="H91" s="265"/>
      <c r="J91" s="339"/>
      <c r="K91" s="340"/>
      <c r="L91" s="216"/>
      <c r="M91" s="218"/>
      <c r="N91" s="220"/>
      <c r="O91" s="218"/>
      <c r="P91" s="220"/>
      <c r="Q91" s="268"/>
    </row>
    <row r="92" spans="1:17" ht="14.1" customHeight="1" x14ac:dyDescent="0.15">
      <c r="A92" s="317"/>
      <c r="B92" s="318"/>
      <c r="C92" s="249"/>
      <c r="D92" s="249"/>
      <c r="E92" s="346"/>
      <c r="F92" s="347"/>
      <c r="G92" s="249"/>
      <c r="H92" s="266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2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2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2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1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1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2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2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2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12</v>
      </c>
      <c r="N94" s="88">
        <f>SUMIFS(ローデータ!$O$12:$O$1011,ローデータ!$B$12:$B$1011,1,ローデータ!$G$12:$G$1011,$G$4,ローデータ!$K$12:$K$1011,$B$21,ローデータ!$H$12:$H$1011,J94)</f>
        <v>4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16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8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9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3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3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3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4</v>
      </c>
      <c r="O96" s="88">
        <f>SUMIFS(ローデータ!$P$12:$P$1011,ローデータ!$B$12:$B$1011,1,ローデータ!$G$12:$G$1011,$G$4,ローデータ!$K$12:$K$1011,$B$21,ローデータ!$H$12:$H$1011,J96)</f>
        <v>4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12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6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6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1</v>
      </c>
      <c r="M98" s="88">
        <f>SUMIFS(ローデータ!$N$12:$N$1011,ローデータ!$B$12:$B$1011,1,ローデータ!$G$12:$G$1011,$G$4,ローデータ!$K$12:$K$1011,$B$21,ローデータ!$H$12:$H$1011,J98)</f>
        <v>2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3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2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1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1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1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1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7</v>
      </c>
      <c r="M101" s="103">
        <f>SUM(M92:M100)</f>
        <v>20</v>
      </c>
      <c r="N101" s="103">
        <f>SUM(N92:N100)</f>
        <v>10</v>
      </c>
      <c r="O101" s="103">
        <f>SUM(O92:O100)</f>
        <v>6</v>
      </c>
      <c r="P101" s="103">
        <f>SUM(P92:P100)</f>
        <v>0</v>
      </c>
      <c r="Q101" s="103">
        <f t="shared" si="3"/>
        <v>43</v>
      </c>
    </row>
    <row r="102" spans="1:17" ht="14.1" customHeight="1" x14ac:dyDescent="0.15">
      <c r="A102" s="140" t="s">
        <v>50</v>
      </c>
      <c r="B102" s="141"/>
      <c r="C102" s="56">
        <f>SUM(C93:C101)</f>
        <v>24</v>
      </c>
      <c r="D102" s="56">
        <f>SUM(D93:D101)</f>
        <v>3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64" t="s">
        <v>50</v>
      </c>
      <c r="G106" s="81"/>
      <c r="H106" s="335"/>
      <c r="I106" s="336"/>
      <c r="J106" s="293" t="s">
        <v>88</v>
      </c>
      <c r="K106" s="241"/>
      <c r="L106" s="241"/>
      <c r="M106" s="241"/>
      <c r="N106" s="241"/>
      <c r="O106" s="241"/>
      <c r="P106" s="242"/>
      <c r="Q106" s="296" t="s">
        <v>50</v>
      </c>
    </row>
    <row r="107" spans="1:17" ht="14.1" customHeight="1" x14ac:dyDescent="0.15">
      <c r="A107" s="315"/>
      <c r="B107" s="316"/>
      <c r="C107" s="144">
        <v>1</v>
      </c>
      <c r="D107" s="144">
        <v>2</v>
      </c>
      <c r="E107" s="144">
        <v>3</v>
      </c>
      <c r="F107" s="265"/>
      <c r="G107" s="78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43" t="s">
        <v>107</v>
      </c>
      <c r="O107" s="223" t="s">
        <v>36</v>
      </c>
      <c r="P107" s="243" t="s">
        <v>30</v>
      </c>
      <c r="Q107" s="344"/>
    </row>
    <row r="108" spans="1:17" ht="14.1" customHeight="1" x14ac:dyDescent="0.15">
      <c r="A108" s="317"/>
      <c r="B108" s="318"/>
      <c r="C108" s="147" t="s">
        <v>67</v>
      </c>
      <c r="D108" s="147" t="s">
        <v>66</v>
      </c>
      <c r="E108" s="147" t="s">
        <v>68</v>
      </c>
      <c r="F108" s="266"/>
      <c r="G108" s="78"/>
      <c r="H108" s="339"/>
      <c r="I108" s="340"/>
      <c r="J108" s="224"/>
      <c r="K108" s="224"/>
      <c r="L108" s="224"/>
      <c r="M108" s="224"/>
      <c r="N108" s="244"/>
      <c r="O108" s="224"/>
      <c r="P108" s="244"/>
      <c r="Q108" s="299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3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3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3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3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1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1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1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1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1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1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1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1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1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1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1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9" t="s">
        <v>50</v>
      </c>
      <c r="B118" s="350"/>
      <c r="C118" s="109">
        <f>SUM(C109:C117)</f>
        <v>8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8</v>
      </c>
      <c r="G118" s="78"/>
      <c r="H118" s="349" t="s">
        <v>50</v>
      </c>
      <c r="I118" s="350"/>
      <c r="J118" s="109">
        <f t="shared" ref="J118:P118" si="8">SUM(J109:J117)</f>
        <v>0</v>
      </c>
      <c r="K118" s="109">
        <f t="shared" si="8"/>
        <v>6</v>
      </c>
      <c r="L118" s="109">
        <f t="shared" si="8"/>
        <v>0</v>
      </c>
      <c r="M118" s="109">
        <f t="shared" si="8"/>
        <v>0</v>
      </c>
      <c r="N118" s="109">
        <f t="shared" si="8"/>
        <v>1</v>
      </c>
      <c r="O118" s="109">
        <f t="shared" si="8"/>
        <v>2</v>
      </c>
      <c r="P118" s="109">
        <f t="shared" si="8"/>
        <v>0</v>
      </c>
      <c r="Q118" s="109">
        <f t="shared" si="5"/>
        <v>9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1"/>
      <c r="B123" s="351"/>
      <c r="C123" s="255" t="s">
        <v>16</v>
      </c>
      <c r="D123" s="256"/>
      <c r="E123" s="256"/>
      <c r="F123" s="256"/>
      <c r="G123" s="257"/>
      <c r="H123" s="352" t="s">
        <v>50</v>
      </c>
      <c r="I123" s="261" t="s">
        <v>13</v>
      </c>
      <c r="J123" s="262"/>
      <c r="K123" s="263"/>
      <c r="L123" s="264" t="s">
        <v>50</v>
      </c>
    </row>
    <row r="124" spans="1:17" ht="14.1" customHeight="1" x14ac:dyDescent="0.15">
      <c r="A124" s="351"/>
      <c r="B124" s="35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3"/>
      <c r="I124" s="52">
        <v>1</v>
      </c>
      <c r="J124" s="44">
        <v>2</v>
      </c>
      <c r="K124" s="44">
        <v>3</v>
      </c>
      <c r="L124" s="265"/>
    </row>
    <row r="125" spans="1:17" ht="14.1" customHeight="1" x14ac:dyDescent="0.15">
      <c r="A125" s="351"/>
      <c r="B125" s="351"/>
      <c r="C125" s="248" t="s">
        <v>65</v>
      </c>
      <c r="D125" s="248" t="s">
        <v>66</v>
      </c>
      <c r="E125" s="278" t="s">
        <v>101</v>
      </c>
      <c r="F125" s="28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65"/>
    </row>
    <row r="126" spans="1:17" ht="14.1" customHeight="1" x14ac:dyDescent="0.15">
      <c r="A126" s="351"/>
      <c r="B126" s="351"/>
      <c r="C126" s="249"/>
      <c r="D126" s="249"/>
      <c r="E126" s="346"/>
      <c r="F126" s="347"/>
      <c r="G126" s="249"/>
      <c r="H126" s="354"/>
      <c r="I126" s="364"/>
      <c r="J126" s="358"/>
      <c r="K126" s="358"/>
      <c r="L126" s="266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3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3</v>
      </c>
      <c r="I128" s="115">
        <f>COUNTIFS(ローデータ!$B$12:$B$1011,1,ローデータ!$G$12:$G$1011,$G$4,ローデータ!$K$12:$K$1011,$F$21,ローデータ!$S$12:$S$1011,$I$124,ローデータ!$H$12:$H$1011,A128)</f>
        <v>3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2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2</v>
      </c>
      <c r="I129" s="115">
        <f>COUNTIFS(ローデータ!$B$12:$B$1011,1,ローデータ!$G$12:$G$1011,$G$4,ローデータ!$K$12:$K$1011,$F$21,ローデータ!$S$12:$S$1011,$I$124,ローデータ!$H$12:$H$1011,A129)</f>
        <v>2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2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2</v>
      </c>
      <c r="I130" s="115">
        <f>COUNTIFS(ローデータ!$B$12:$B$1011,1,ローデータ!$G$12:$G$1011,$G$4,ローデータ!$K$12:$K$1011,$F$21,ローデータ!$S$12:$S$1011,$I$124,ローデータ!$H$12:$H$1011,A130)</f>
        <v>2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2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1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2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1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2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9" t="s">
        <v>50</v>
      </c>
      <c r="B136" s="350"/>
      <c r="C136" s="109">
        <f>SUM(C127:C135)</f>
        <v>8</v>
      </c>
      <c r="D136" s="109">
        <f t="shared" ref="D136:G136" si="11">SUM(D127:D135)</f>
        <v>1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9</v>
      </c>
      <c r="I136" s="111">
        <f>SUM(I127:I135)</f>
        <v>8</v>
      </c>
      <c r="J136" s="109">
        <f>SUM(J127:J135)</f>
        <v>1</v>
      </c>
      <c r="K136" s="109">
        <f>SUM(K127:K135)</f>
        <v>0</v>
      </c>
      <c r="L136" s="109">
        <f t="shared" si="9"/>
        <v>9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9"/>
      <c r="B140" s="359"/>
      <c r="C140" s="234" t="s">
        <v>70</v>
      </c>
      <c r="D140" s="235"/>
      <c r="E140" s="235"/>
      <c r="F140" s="235"/>
      <c r="G140" s="236"/>
      <c r="H140" s="360" t="s">
        <v>50</v>
      </c>
      <c r="I140" s="240" t="s">
        <v>71</v>
      </c>
      <c r="J140" s="241"/>
      <c r="K140" s="241"/>
      <c r="L140" s="241"/>
      <c r="M140" s="241"/>
      <c r="N140" s="241"/>
      <c r="O140" s="242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80" t="s">
        <v>107</v>
      </c>
      <c r="N141" s="363" t="s">
        <v>36</v>
      </c>
      <c r="O141" s="280" t="s">
        <v>30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44"/>
      <c r="N142" s="224"/>
      <c r="O142" s="244"/>
      <c r="P142" s="214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5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5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3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3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6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3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4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1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1</v>
      </c>
      <c r="E146" s="91">
        <f>SUMIFS(ローデータ!$O$12:$O$1011,ローデータ!$B$12:$B$1011,1,ローデータ!$G$12:$G$1011,$G$4,ローデータ!$K$12:$K$1011,$F$21,ローデータ!$H$12:$H$1011,A146)</f>
        <v>1</v>
      </c>
      <c r="F146" s="92">
        <f>SUMIFS(ローデータ!$P$12:$P$1011,ローデータ!$B$12:$B$1011,1,ローデータ!$G$12:$G$1011,$G$4,ローデータ!$K$12:$K$1011,$F$21,ローデータ!$H$12:$H$1011,A146)</f>
        <v>1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3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1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2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1</v>
      </c>
      <c r="E147" s="91">
        <f>SUMIFS(ローデータ!$O$12:$O$1011,ローデータ!$B$12:$B$1011,1,ローデータ!$G$12:$G$1011,$G$4,ローデータ!$K$12:$K$1011,$F$21,ローデータ!$H$12:$H$1011,A147)</f>
        <v>1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2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1</v>
      </c>
      <c r="K147" s="91">
        <f>SUMIFS(ローデータ!$V$12:$V$1011,ローデータ!$B$12:$B$1011,1,ローデータ!$G$12:$G$1011,$G$4,ローデータ!$K$12:$K$1011,$F$21,ローデータ!$H$12:$H$1011,A147)</f>
        <v>1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2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6" t="s">
        <v>50</v>
      </c>
      <c r="B152" s="366"/>
      <c r="C152" s="56">
        <f>SUM(C143:C151)</f>
        <v>0</v>
      </c>
      <c r="D152" s="56">
        <f>SUM(D143:D151)</f>
        <v>10</v>
      </c>
      <c r="E152" s="56">
        <f>SUM(E143:E151)</f>
        <v>3</v>
      </c>
      <c r="F152" s="56">
        <f>SUM(F143:F151)</f>
        <v>1</v>
      </c>
      <c r="G152" s="56">
        <f>SUM(G143:G151)</f>
        <v>0</v>
      </c>
      <c r="H152" s="116">
        <f t="shared" ref="H152" si="14">SUM(C152:G152)</f>
        <v>14</v>
      </c>
      <c r="I152" s="56">
        <f t="shared" ref="I152:O152" si="15">SUM(I143:I151)</f>
        <v>0</v>
      </c>
      <c r="J152" s="56">
        <f t="shared" si="15"/>
        <v>6</v>
      </c>
      <c r="K152" s="56">
        <f t="shared" si="15"/>
        <v>3</v>
      </c>
      <c r="L152" s="56">
        <f t="shared" si="15"/>
        <v>0</v>
      </c>
      <c r="M152" s="56">
        <f t="shared" si="15"/>
        <v>3</v>
      </c>
      <c r="N152" s="56">
        <f t="shared" si="15"/>
        <v>0</v>
      </c>
      <c r="O152" s="56">
        <f t="shared" si="15"/>
        <v>0</v>
      </c>
      <c r="P152" s="56">
        <f t="shared" si="13"/>
        <v>12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25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3">
        <v>1</v>
      </c>
      <c r="G157" s="242"/>
      <c r="H157" s="293">
        <v>2</v>
      </c>
      <c r="I157" s="242"/>
      <c r="J157" s="293">
        <v>3</v>
      </c>
      <c r="K157" s="241"/>
      <c r="L157" s="24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0" t="s">
        <v>85</v>
      </c>
      <c r="C159" s="378" t="s">
        <v>87</v>
      </c>
      <c r="D159" s="379"/>
      <c r="E159" s="380"/>
      <c r="F159" s="289">
        <f>COUNTIFS(ローデータ!$B$12:$B$1011,1,ローデータ!$G$12:$G$1011,$G$4,ローデータ!$I$12:$I$1011,$C$14,ローデータ!$K$12:$K$1011,F157)</f>
        <v>27</v>
      </c>
      <c r="G159" s="290"/>
      <c r="H159" s="289">
        <f>COUNTIFS(ローデータ!$B$12:$B$1011,1,ローデータ!$G$12:$G$1011,$G$4,ローデータ!$I$12:$I$1011,$C$14,ローデータ!$K$12:$K$1011,H157)</f>
        <v>8</v>
      </c>
      <c r="I159" s="290"/>
      <c r="J159" s="289">
        <f>COUNTIFS(ローデータ!$B$12:$B$1011,1,ローデータ!$G$12:$G$1011,$G$4,ローデータ!$I$12:$I$1011,$C$14,ローデータ!$K$12:$K$1011,J157)</f>
        <v>8</v>
      </c>
      <c r="K159" s="291"/>
      <c r="L159" s="290"/>
      <c r="M159" s="56">
        <f t="shared" ref="M159:M171" si="16">SUM(F159:L159)</f>
        <v>43</v>
      </c>
    </row>
    <row r="160" spans="1:16" ht="14.1" customHeight="1" x14ac:dyDescent="0.15">
      <c r="A160" s="376"/>
      <c r="B160" s="381" t="s">
        <v>86</v>
      </c>
      <c r="C160" s="146">
        <v>1</v>
      </c>
      <c r="D160" s="373" t="s">
        <v>75</v>
      </c>
      <c r="E160" s="374"/>
      <c r="F160" s="289">
        <f>COUNTIFS(ローデータ!$B$12:$B$1011,1,ローデータ!$G$12:$G$1011,$G$4,ローデータ!$I$12:$I$1011,$B$14,ローデータ!$J$12:$J$1011,C160,ローデータ!$K$12:$K$1011,$F$157)</f>
        <v>0</v>
      </c>
      <c r="G160" s="290"/>
      <c r="H160" s="289">
        <f>COUNTIFS(ローデータ!$B$12:$B$1011,1,ローデータ!$G$12:$G$1011,$G$4,ローデータ!$I$12:$I$1011,$B$14,ローデータ!$J$12:$J$1011,C160,ローデータ!$K$12:$K$1011,$H$157)</f>
        <v>0</v>
      </c>
      <c r="I160" s="290"/>
      <c r="J160" s="289">
        <f>COUNTIFS(ローデータ!$B$12:$B$1011,1,ローデータ!$G$12:$G$1011,$G$4,ローデータ!$I$12:$I$1011,$B$14,ローデータ!$J$12:$J$1011,C160,ローデータ!$K$12:$K$1011,$J$157)</f>
        <v>0</v>
      </c>
      <c r="K160" s="291"/>
      <c r="L160" s="290"/>
      <c r="M160" s="56">
        <f t="shared" si="16"/>
        <v>0</v>
      </c>
      <c r="N160" s="9"/>
    </row>
    <row r="161" spans="1:19" ht="14.1" customHeight="1" x14ac:dyDescent="0.15">
      <c r="A161" s="376"/>
      <c r="B161" s="382"/>
      <c r="C161" s="146">
        <v>2</v>
      </c>
      <c r="D161" s="373" t="s">
        <v>76</v>
      </c>
      <c r="E161" s="374"/>
      <c r="F161" s="289">
        <f>COUNTIFS(ローデータ!$B$12:$B$1011,1,ローデータ!$G$12:$G$1011,$G$4,ローデータ!$I$12:$I$1011,$B$14,ローデータ!$J$12:$J$1011,C161,ローデータ!$K$12:$K$1011,$F$157)</f>
        <v>0</v>
      </c>
      <c r="G161" s="290"/>
      <c r="H161" s="289">
        <f>COUNTIFS(ローデータ!$B$12:$B$1011,1,ローデータ!$G$12:$G$1011,$G$4,ローデータ!$I$12:$I$1011,$B$14,ローデータ!$J$12:$J$1011,C161,ローデータ!$K$12:$K$1011,$H$157)</f>
        <v>0</v>
      </c>
      <c r="I161" s="290"/>
      <c r="J161" s="289">
        <f>COUNTIFS(ローデータ!$B$12:$B$1011,1,ローデータ!$G$12:$G$1011,$G$4,ローデータ!$I$12:$I$1011,$B$14,ローデータ!$J$12:$J$1011,C161,ローデータ!$K$12:$K$1011,$J$157)</f>
        <v>0</v>
      </c>
      <c r="K161" s="291"/>
      <c r="L161" s="290"/>
      <c r="M161" s="56">
        <f t="shared" si="16"/>
        <v>0</v>
      </c>
    </row>
    <row r="162" spans="1:19" ht="14.1" customHeight="1" x14ac:dyDescent="0.15">
      <c r="A162" s="376"/>
      <c r="B162" s="382"/>
      <c r="C162" s="146">
        <v>3</v>
      </c>
      <c r="D162" s="373" t="s">
        <v>77</v>
      </c>
      <c r="E162" s="374"/>
      <c r="F162" s="289">
        <f>COUNTIFS(ローデータ!$B$12:$B$1011,1,ローデータ!$G$12:$G$1011,$G$4,ローデータ!$I$12:$I$1011,$B$14,ローデータ!$J$12:$J$1011,C162,ローデータ!$K$12:$K$1011,$F$157)</f>
        <v>0</v>
      </c>
      <c r="G162" s="290"/>
      <c r="H162" s="289">
        <f>COUNTIFS(ローデータ!$B$12:$B$1011,1,ローデータ!$G$12:$G$1011,$G$4,ローデータ!$I$12:$I$1011,$B$14,ローデータ!$J$12:$J$1011,C162,ローデータ!$K$12:$K$1011,$H$157)</f>
        <v>0</v>
      </c>
      <c r="I162" s="290"/>
      <c r="J162" s="289">
        <f>COUNTIFS(ローデータ!$B$12:$B$1011,1,ローデータ!$G$12:$G$1011,$G$4,ローデータ!$I$12:$I$1011,$B$14,ローデータ!$J$12:$J$1011,C162,ローデータ!$K$12:$K$1011,$J$157)</f>
        <v>0</v>
      </c>
      <c r="K162" s="291"/>
      <c r="L162" s="29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6">
        <v>4</v>
      </c>
      <c r="D163" s="373" t="s">
        <v>110</v>
      </c>
      <c r="E163" s="374"/>
      <c r="F163" s="289">
        <f>COUNTIFS(ローデータ!$B$12:$B$1011,1,ローデータ!$G$12:$G$1011,$G$4,ローデータ!$I$12:$I$1011,$B$14,ローデータ!$J$12:$J$1011,C163,ローデータ!$K$12:$K$1011,$F$157)</f>
        <v>0</v>
      </c>
      <c r="G163" s="290"/>
      <c r="H163" s="289">
        <f>COUNTIFS(ローデータ!$B$12:$B$1011,1,ローデータ!$G$12:$G$1011,$G$4,ローデータ!$I$12:$I$1011,$B$14,ローデータ!$J$12:$J$1011,C163,ローデータ!$K$12:$K$1011,$H$157)</f>
        <v>0</v>
      </c>
      <c r="I163" s="290"/>
      <c r="J163" s="289">
        <f>COUNTIFS(ローデータ!$B$12:$B$1011,1,ローデータ!$G$12:$G$1011,$G$4,ローデータ!$I$12:$I$1011,$B$14,ローデータ!$J$12:$J$1011,C163,ローデータ!$K$12:$K$1011,$J$157)</f>
        <v>0</v>
      </c>
      <c r="K163" s="291"/>
      <c r="L163" s="29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6">
        <v>5</v>
      </c>
      <c r="D164" s="373" t="s">
        <v>78</v>
      </c>
      <c r="E164" s="374"/>
      <c r="F164" s="289">
        <f>COUNTIFS(ローデータ!$B$12:$B$1011,1,ローデータ!$G$12:$G$1011,$G$4,ローデータ!$I$12:$I$1011,$B$14,ローデータ!$J$12:$J$1011,C164,ローデータ!$K$12:$K$1011,$F$157)</f>
        <v>0</v>
      </c>
      <c r="G164" s="290"/>
      <c r="H164" s="289">
        <f>COUNTIFS(ローデータ!$B$12:$B$1011,1,ローデータ!$G$12:$G$1011,$G$4,ローデータ!$I$12:$I$1011,$B$14,ローデータ!$J$12:$J$1011,C164,ローデータ!$K$12:$K$1011,$H$157)</f>
        <v>0</v>
      </c>
      <c r="I164" s="290"/>
      <c r="J164" s="289">
        <f>COUNTIFS(ローデータ!$B$12:$B$1011,1,ローデータ!$G$12:$G$1011,$G$4,ローデータ!$I$12:$I$1011,$B$14,ローデータ!$J$12:$J$1011,C164,ローデータ!$K$12:$K$1011,$J$157)</f>
        <v>1</v>
      </c>
      <c r="K164" s="291"/>
      <c r="L164" s="290"/>
      <c r="M164" s="56">
        <f t="shared" si="16"/>
        <v>1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6">
        <v>6</v>
      </c>
      <c r="D165" s="373" t="s">
        <v>79</v>
      </c>
      <c r="E165" s="374"/>
      <c r="F165" s="289">
        <f>COUNTIFS(ローデータ!$B$12:$B$1011,1,ローデータ!$G$12:$G$1011,$G$4,ローデータ!$I$12:$I$1011,$B$14,ローデータ!$J$12:$J$1011,C165,ローデータ!$K$12:$K$1011,$F$157)</f>
        <v>0</v>
      </c>
      <c r="G165" s="290"/>
      <c r="H165" s="289">
        <f>COUNTIFS(ローデータ!$B$12:$B$1011,1,ローデータ!$G$12:$G$1011,$G$4,ローデータ!$I$12:$I$1011,$B$14,ローデータ!$J$12:$J$1011,C165,ローデータ!$K$12:$K$1011,$H$157)</f>
        <v>0</v>
      </c>
      <c r="I165" s="290"/>
      <c r="J165" s="289">
        <f>COUNTIFS(ローデータ!$B$12:$B$1011,1,ローデータ!$G$12:$G$1011,$G$4,ローデータ!$I$12:$I$1011,$B$14,ローデータ!$J$12:$J$1011,C165,ローデータ!$K$12:$K$1011,$J$157)</f>
        <v>0</v>
      </c>
      <c r="K165" s="291"/>
      <c r="L165" s="29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6">
        <v>7</v>
      </c>
      <c r="D166" s="373" t="s">
        <v>80</v>
      </c>
      <c r="E166" s="374"/>
      <c r="F166" s="289">
        <f>COUNTIFS(ローデータ!$B$12:$B$1011,1,ローデータ!$G$12:$G$1011,$G$4,ローデータ!$I$12:$I$1011,$B$14,ローデータ!$J$12:$J$1011,C166,ローデータ!$K$12:$K$1011,$F$157)</f>
        <v>0</v>
      </c>
      <c r="G166" s="290"/>
      <c r="H166" s="289">
        <f>COUNTIFS(ローデータ!$B$12:$B$1011,1,ローデータ!$G$12:$G$1011,$G$4,ローデータ!$I$12:$I$1011,$B$14,ローデータ!$J$12:$J$1011,C166,ローデータ!$K$12:$K$1011,$H$157)</f>
        <v>0</v>
      </c>
      <c r="I166" s="290"/>
      <c r="J166" s="289">
        <f>COUNTIFS(ローデータ!$B$12:$B$1011,1,ローデータ!$G$12:$G$1011,$G$4,ローデータ!$I$12:$I$1011,$B$14,ローデータ!$J$12:$J$1011,C166,ローデータ!$K$12:$K$1011,$J$157)</f>
        <v>0</v>
      </c>
      <c r="K166" s="291"/>
      <c r="L166" s="29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6">
        <v>8</v>
      </c>
      <c r="D167" s="373" t="s">
        <v>81</v>
      </c>
      <c r="E167" s="374"/>
      <c r="F167" s="289">
        <f>COUNTIFS(ローデータ!$B$12:$B$1011,1,ローデータ!$G$12:$G$1011,$G$4,ローデータ!$I$12:$I$1011,$B$14,ローデータ!$J$12:$J$1011,C167,ローデータ!$K$12:$K$1011,$F$157)</f>
        <v>0</v>
      </c>
      <c r="G167" s="290"/>
      <c r="H167" s="289">
        <f>COUNTIFS(ローデータ!$B$12:$B$1011,1,ローデータ!$G$12:$G$1011,$G$4,ローデータ!$I$12:$I$1011,$B$14,ローデータ!$J$12:$J$1011,C167,ローデータ!$K$12:$K$1011,$H$157)</f>
        <v>0</v>
      </c>
      <c r="I167" s="290"/>
      <c r="J167" s="289">
        <f>COUNTIFS(ローデータ!$B$12:$B$1011,1,ローデータ!$G$12:$G$1011,$G$4,ローデータ!$I$12:$I$1011,$B$14,ローデータ!$J$12:$J$1011,C167,ローデータ!$K$12:$K$1011,$J$157)</f>
        <v>0</v>
      </c>
      <c r="K167" s="291"/>
      <c r="L167" s="29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6">
        <v>9</v>
      </c>
      <c r="D168" s="373" t="s">
        <v>82</v>
      </c>
      <c r="E168" s="374"/>
      <c r="F168" s="289">
        <f>COUNTIFS(ローデータ!$B$12:$B$1011,1,ローデータ!$G$12:$G$1011,$G$4,ローデータ!$I$12:$I$1011,$B$14,ローデータ!$J$12:$J$1011,C168,ローデータ!$K$12:$K$1011,$F$157)</f>
        <v>0</v>
      </c>
      <c r="G168" s="290"/>
      <c r="H168" s="289">
        <f>COUNTIFS(ローデータ!$B$12:$B$1011,1,ローデータ!$G$12:$G$1011,$G$4,ローデータ!$I$12:$I$1011,$B$14,ローデータ!$J$12:$J$1011,C168,ローデータ!$K$12:$K$1011,$H$157)</f>
        <v>0</v>
      </c>
      <c r="I168" s="290"/>
      <c r="J168" s="289">
        <f>COUNTIFS(ローデータ!$B$12:$B$1011,1,ローデータ!$G$12:$G$1011,$G$4,ローデータ!$I$12:$I$1011,$B$14,ローデータ!$J$12:$J$1011,C168,ローデータ!$K$12:$K$1011,$J$157)</f>
        <v>0</v>
      </c>
      <c r="K168" s="291"/>
      <c r="L168" s="29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6">
        <v>10</v>
      </c>
      <c r="D169" s="373" t="s">
        <v>111</v>
      </c>
      <c r="E169" s="374"/>
      <c r="F169" s="289">
        <f>COUNTIFS(ローデータ!$B$12:$B$1011,1,ローデータ!$G$12:$G$1011,$G$4,ローデータ!$I$12:$I$1011,$B$14,ローデータ!$J$12:$J$1011,C169,ローデータ!$K$12:$K$1011,$F$157)</f>
        <v>0</v>
      </c>
      <c r="G169" s="290"/>
      <c r="H169" s="289">
        <f>COUNTIFS(ローデータ!$B$12:$B$1011,1,ローデータ!$G$12:$G$1011,$G$4,ローデータ!$I$12:$I$1011,$B$14,ローデータ!$J$12:$J$1011,C169,ローデータ!$K$12:$K$1011,$H$157)</f>
        <v>0</v>
      </c>
      <c r="I169" s="290"/>
      <c r="J169" s="289">
        <f>COUNTIFS(ローデータ!$B$12:$B$1011,1,ローデータ!$G$12:$G$1011,$G$4,ローデータ!$I$12:$I$1011,$B$14,ローデータ!$J$12:$J$1011,C169,ローデータ!$K$12:$K$1011,$J$157)</f>
        <v>0</v>
      </c>
      <c r="K169" s="291"/>
      <c r="L169" s="29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6">
        <v>11</v>
      </c>
      <c r="D170" s="373" t="s">
        <v>83</v>
      </c>
      <c r="E170" s="374"/>
      <c r="F170" s="289">
        <f>COUNTIFS(ローデータ!$B$12:$B$1011,1,ローデータ!$G$12:$G$1011,$G$4,ローデータ!$I$12:$I$1011,$B$14,ローデータ!$J$12:$J$1011,C170,ローデータ!$K$12:$K$1011,$F$157)</f>
        <v>0</v>
      </c>
      <c r="G170" s="290"/>
      <c r="H170" s="289">
        <f>COUNTIFS(ローデータ!$B$12:$B$1011,1,ローデータ!$G$12:$G$1011,$G$4,ローデータ!$I$12:$I$1011,$B$14,ローデータ!$J$12:$J$1011,C170,ローデータ!$K$12:$K$1011,$H$157)</f>
        <v>0</v>
      </c>
      <c r="I170" s="290"/>
      <c r="J170" s="289">
        <f>COUNTIFS(ローデータ!$B$12:$B$1011,1,ローデータ!$G$12:$G$1011,$G$4,ローデータ!$I$12:$I$1011,$B$14,ローデータ!$J$12:$J$1011,C170,ローデータ!$K$12:$K$1011,$J$157)</f>
        <v>0</v>
      </c>
      <c r="K170" s="291"/>
      <c r="L170" s="29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9">
        <f>SUM(F159:G170)</f>
        <v>27</v>
      </c>
      <c r="G171" s="290"/>
      <c r="H171" s="289">
        <f>SUM(H159:I170)</f>
        <v>8</v>
      </c>
      <c r="I171" s="290"/>
      <c r="J171" s="289">
        <f>SUM(J159:L170)</f>
        <v>9</v>
      </c>
      <c r="K171" s="291"/>
      <c r="L171" s="290"/>
      <c r="M171" s="56">
        <f t="shared" si="16"/>
        <v>44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8" t="s">
        <v>65</v>
      </c>
      <c r="G177" s="248" t="s">
        <v>66</v>
      </c>
      <c r="H177" s="278" t="s">
        <v>101</v>
      </c>
      <c r="I177" s="28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9"/>
      <c r="G178" s="249"/>
      <c r="H178" s="346"/>
      <c r="I178" s="347"/>
      <c r="J178" s="249"/>
      <c r="K178" s="372"/>
      <c r="L178" s="9"/>
      <c r="M178" s="9"/>
    </row>
    <row r="179" spans="1:13" ht="14.1" customHeight="1" x14ac:dyDescent="0.15">
      <c r="A179" s="375" t="s">
        <v>73</v>
      </c>
      <c r="B179" s="118" t="s">
        <v>85</v>
      </c>
      <c r="C179" s="349" t="s">
        <v>87</v>
      </c>
      <c r="D179" s="384"/>
      <c r="E179" s="350"/>
      <c r="F179" s="56">
        <f>COUNTIFS(ローデータ!$B$12:$B$1011,1,ローデータ!$G$12:$G$1011,$G$4,ローデータ!$I$12:$I$1011,$C$14,ローデータ!$K$12:$K$1011,$B$21,ローデータ!$L$12:$L$1011,F176)</f>
        <v>24</v>
      </c>
      <c r="G179" s="56">
        <f>COUNTIFS(ローデータ!$B$12:$B$1011,1,ローデータ!$G$12:$G$1011,$G$4,ローデータ!$I$12:$I$1011,$C$14,ローデータ!$K$12:$K$1011,$B$21,ローデータ!$L$12:$L$1011,G176)</f>
        <v>3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27</v>
      </c>
      <c r="L179" s="9"/>
    </row>
    <row r="180" spans="1:13" ht="14.1" customHeight="1" x14ac:dyDescent="0.15">
      <c r="A180" s="376"/>
      <c r="B180" s="381" t="s">
        <v>86</v>
      </c>
      <c r="C180" s="146">
        <v>1</v>
      </c>
      <c r="D180" s="373" t="s">
        <v>75</v>
      </c>
      <c r="E180" s="374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6"/>
      <c r="B181" s="382"/>
      <c r="C181" s="146">
        <v>2</v>
      </c>
      <c r="D181" s="373" t="s">
        <v>76</v>
      </c>
      <c r="E181" s="374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6"/>
      <c r="B182" s="382"/>
      <c r="C182" s="146">
        <v>3</v>
      </c>
      <c r="D182" s="373" t="s">
        <v>77</v>
      </c>
      <c r="E182" s="374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6"/>
      <c r="B183" s="382"/>
      <c r="C183" s="146">
        <v>4</v>
      </c>
      <c r="D183" s="373" t="s">
        <v>110</v>
      </c>
      <c r="E183" s="374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6"/>
      <c r="B184" s="382"/>
      <c r="C184" s="146">
        <v>5</v>
      </c>
      <c r="D184" s="373" t="s">
        <v>78</v>
      </c>
      <c r="E184" s="374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6"/>
      <c r="B185" s="382"/>
      <c r="C185" s="146">
        <v>6</v>
      </c>
      <c r="D185" s="373" t="s">
        <v>79</v>
      </c>
      <c r="E185" s="374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6"/>
      <c r="B186" s="382"/>
      <c r="C186" s="146">
        <v>7</v>
      </c>
      <c r="D186" s="373" t="s">
        <v>80</v>
      </c>
      <c r="E186" s="374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6"/>
      <c r="B187" s="382"/>
      <c r="C187" s="146">
        <v>8</v>
      </c>
      <c r="D187" s="373" t="s">
        <v>81</v>
      </c>
      <c r="E187" s="374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6"/>
      <c r="B188" s="382"/>
      <c r="C188" s="146">
        <v>9</v>
      </c>
      <c r="D188" s="373" t="s">
        <v>82</v>
      </c>
      <c r="E188" s="374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6"/>
      <c r="B189" s="382"/>
      <c r="C189" s="146">
        <v>10</v>
      </c>
      <c r="D189" s="373" t="s">
        <v>111</v>
      </c>
      <c r="E189" s="374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7"/>
      <c r="B190" s="383"/>
      <c r="C190" s="146">
        <v>11</v>
      </c>
      <c r="D190" s="373" t="s">
        <v>83</v>
      </c>
      <c r="E190" s="374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6">
        <f>SUM(F179:F190)</f>
        <v>24</v>
      </c>
      <c r="G191" s="56">
        <f>SUM(G179:G190)</f>
        <v>3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27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41" t="s">
        <v>113</v>
      </c>
      <c r="G194" s="241"/>
      <c r="H194" s="241"/>
      <c r="I194" s="241"/>
      <c r="J194" s="24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8" t="s">
        <v>85</v>
      </c>
      <c r="C198" s="349" t="s">
        <v>87</v>
      </c>
      <c r="D198" s="384"/>
      <c r="E198" s="350"/>
      <c r="F198" s="90">
        <f>SUMIFS(ローデータ!M12:M1011,ローデータ!$B$12:$B$1011,1,ローデータ!$G$12:$G$1011,$G$4,ローデータ!$I$12:$I$1011,$C$14,ローデータ!$K$12:$K$1011,$B$21)</f>
        <v>7</v>
      </c>
      <c r="G198" s="90">
        <f>SUMIFS(ローデータ!N12:N1011,ローデータ!$B$12:$B$1011,1,ローデータ!$G$12:$G$1011,$G$4,ローデータ!$I$12:$I$1011,$C$14,ローデータ!$K$12:$K$1011,$B$21)</f>
        <v>20</v>
      </c>
      <c r="H198" s="90">
        <f>SUMIFS(ローデータ!O12:O1011,ローデータ!$B$12:$B$1011,1,ローデータ!$G$12:$G$1011,$G$4,ローデータ!$I$12:$I$1011,$C$14,ローデータ!$K$12:$K$1011,$B$21)</f>
        <v>10</v>
      </c>
      <c r="I198" s="90">
        <f>SUMIFS(ローデータ!P12:P1011,ローデータ!$B$12:$B$1011,1,ローデータ!$G$12:$G$1011,$G$4,ローデータ!$I$12:$I$1011,$C$14,ローデータ!$K$12:$K$1011,$B$21)</f>
        <v>6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43</v>
      </c>
      <c r="L198" s="9"/>
    </row>
    <row r="199" spans="1:18" ht="14.1" customHeight="1" x14ac:dyDescent="0.15">
      <c r="A199" s="376"/>
      <c r="B199" s="381" t="s">
        <v>86</v>
      </c>
      <c r="C199" s="146">
        <v>1</v>
      </c>
      <c r="D199" s="373" t="s">
        <v>75</v>
      </c>
      <c r="E199" s="374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6"/>
      <c r="B200" s="382"/>
      <c r="C200" s="146">
        <v>2</v>
      </c>
      <c r="D200" s="373" t="s">
        <v>76</v>
      </c>
      <c r="E200" s="374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6"/>
      <c r="B201" s="382"/>
      <c r="C201" s="146">
        <v>3</v>
      </c>
      <c r="D201" s="373" t="s">
        <v>77</v>
      </c>
      <c r="E201" s="374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6"/>
      <c r="B202" s="382"/>
      <c r="C202" s="146">
        <v>4</v>
      </c>
      <c r="D202" s="373" t="s">
        <v>110</v>
      </c>
      <c r="E202" s="374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6"/>
      <c r="B203" s="382"/>
      <c r="C203" s="146">
        <v>5</v>
      </c>
      <c r="D203" s="373" t="s">
        <v>78</v>
      </c>
      <c r="E203" s="374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6"/>
      <c r="B204" s="382"/>
      <c r="C204" s="146">
        <v>6</v>
      </c>
      <c r="D204" s="373" t="s">
        <v>79</v>
      </c>
      <c r="E204" s="374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6"/>
      <c r="B205" s="382"/>
      <c r="C205" s="146">
        <v>7</v>
      </c>
      <c r="D205" s="373" t="s">
        <v>80</v>
      </c>
      <c r="E205" s="374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6"/>
      <c r="B206" s="382"/>
      <c r="C206" s="146">
        <v>8</v>
      </c>
      <c r="D206" s="373" t="s">
        <v>81</v>
      </c>
      <c r="E206" s="374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6"/>
      <c r="B207" s="382"/>
      <c r="C207" s="146">
        <v>9</v>
      </c>
      <c r="D207" s="373" t="s">
        <v>82</v>
      </c>
      <c r="E207" s="374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6"/>
      <c r="B208" s="382"/>
      <c r="C208" s="146">
        <v>10</v>
      </c>
      <c r="D208" s="373" t="s">
        <v>111</v>
      </c>
      <c r="E208" s="374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7"/>
      <c r="B209" s="383"/>
      <c r="C209" s="146">
        <v>11</v>
      </c>
      <c r="D209" s="373" t="s">
        <v>83</v>
      </c>
      <c r="E209" s="374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5">
        <f>SUM(F198:F209)</f>
        <v>7</v>
      </c>
      <c r="G210" s="95">
        <f t="shared" ref="G210:I210" si="19">SUM(G198:G209)</f>
        <v>20</v>
      </c>
      <c r="H210" s="95">
        <f>SUM(H198:H209)</f>
        <v>10</v>
      </c>
      <c r="I210" s="95">
        <f t="shared" si="19"/>
        <v>6</v>
      </c>
      <c r="J210" s="95">
        <f>SUM(J198:J209)</f>
        <v>0</v>
      </c>
      <c r="K210" s="119">
        <f t="shared" si="18"/>
        <v>43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4">
        <v>1</v>
      </c>
      <c r="G214" s="144">
        <v>2</v>
      </c>
      <c r="H214" s="14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47" t="s">
        <v>67</v>
      </c>
      <c r="G215" s="147" t="s">
        <v>66</v>
      </c>
      <c r="H215" s="147" t="s">
        <v>68</v>
      </c>
      <c r="I215" s="372"/>
    </row>
    <row r="216" spans="1:18" ht="14.1" customHeight="1" x14ac:dyDescent="0.15">
      <c r="A216" s="375" t="s">
        <v>73</v>
      </c>
      <c r="B216" s="118" t="s">
        <v>85</v>
      </c>
      <c r="C216" s="349" t="s">
        <v>87</v>
      </c>
      <c r="D216" s="384"/>
      <c r="E216" s="350"/>
      <c r="F216" s="56">
        <f>COUNTIFS(ローデータ!$B$12:$B$1011,1,ローデータ!$G$12:$G$1011,$G$4,ローデータ!$I$12:$I$1011,$C$14,ローデータ!$K$12:$K$1011,$D$21,ローデータ!$S$12:$S$1011,F214)</f>
        <v>8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8</v>
      </c>
    </row>
    <row r="217" spans="1:18" ht="14.1" customHeight="1" x14ac:dyDescent="0.15">
      <c r="A217" s="376"/>
      <c r="B217" s="381" t="s">
        <v>86</v>
      </c>
      <c r="C217" s="146">
        <v>1</v>
      </c>
      <c r="D217" s="373" t="s">
        <v>75</v>
      </c>
      <c r="E217" s="374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6"/>
      <c r="B218" s="382"/>
      <c r="C218" s="146">
        <v>2</v>
      </c>
      <c r="D218" s="373" t="s">
        <v>76</v>
      </c>
      <c r="E218" s="374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6"/>
      <c r="B219" s="382"/>
      <c r="C219" s="146">
        <v>3</v>
      </c>
      <c r="D219" s="373" t="s">
        <v>77</v>
      </c>
      <c r="E219" s="374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6"/>
      <c r="B220" s="382"/>
      <c r="C220" s="146">
        <v>4</v>
      </c>
      <c r="D220" s="373" t="s">
        <v>110</v>
      </c>
      <c r="E220" s="374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6"/>
      <c r="B221" s="382"/>
      <c r="C221" s="146">
        <v>5</v>
      </c>
      <c r="D221" s="373" t="s">
        <v>78</v>
      </c>
      <c r="E221" s="374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6"/>
      <c r="B222" s="382"/>
      <c r="C222" s="146">
        <v>6</v>
      </c>
      <c r="D222" s="373" t="s">
        <v>79</v>
      </c>
      <c r="E222" s="374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6"/>
      <c r="B223" s="382"/>
      <c r="C223" s="146">
        <v>7</v>
      </c>
      <c r="D223" s="373" t="s">
        <v>80</v>
      </c>
      <c r="E223" s="374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6"/>
      <c r="B224" s="382"/>
      <c r="C224" s="146">
        <v>8</v>
      </c>
      <c r="D224" s="373" t="s">
        <v>81</v>
      </c>
      <c r="E224" s="374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6"/>
      <c r="B225" s="382"/>
      <c r="C225" s="146">
        <v>9</v>
      </c>
      <c r="D225" s="373" t="s">
        <v>82</v>
      </c>
      <c r="E225" s="374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6"/>
      <c r="B226" s="382"/>
      <c r="C226" s="146">
        <v>10</v>
      </c>
      <c r="D226" s="373" t="s">
        <v>111</v>
      </c>
      <c r="E226" s="374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7"/>
      <c r="B227" s="383"/>
      <c r="C227" s="146">
        <v>11</v>
      </c>
      <c r="D227" s="373" t="s">
        <v>83</v>
      </c>
      <c r="E227" s="374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6">
        <f>SUM(F216:F227)</f>
        <v>8</v>
      </c>
      <c r="G228" s="56">
        <f>SUM(G216:G227)</f>
        <v>0</v>
      </c>
      <c r="H228" s="56">
        <f>SUM(H216:H227)</f>
        <v>0</v>
      </c>
      <c r="I228" s="56">
        <f t="shared" si="20"/>
        <v>8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41" t="s">
        <v>88</v>
      </c>
      <c r="G231" s="241"/>
      <c r="H231" s="241"/>
      <c r="I231" s="241"/>
      <c r="J231" s="241"/>
      <c r="K231" s="241"/>
      <c r="L231" s="242"/>
      <c r="M231" s="250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80" t="s">
        <v>107</v>
      </c>
      <c r="K232" s="363" t="s">
        <v>36</v>
      </c>
      <c r="L232" s="280" t="s">
        <v>30</v>
      </c>
      <c r="M232" s="292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44"/>
      <c r="K233" s="224"/>
      <c r="L233" s="244"/>
      <c r="M233" s="251"/>
    </row>
    <row r="234" spans="1:14" ht="14.1" customHeight="1" x14ac:dyDescent="0.15">
      <c r="A234" s="375" t="s">
        <v>73</v>
      </c>
      <c r="B234" s="118" t="s">
        <v>85</v>
      </c>
      <c r="C234" s="349" t="s">
        <v>87</v>
      </c>
      <c r="D234" s="384"/>
      <c r="E234" s="350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6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2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9</v>
      </c>
    </row>
    <row r="235" spans="1:14" ht="14.1" customHeight="1" x14ac:dyDescent="0.15">
      <c r="A235" s="376"/>
      <c r="B235" s="381" t="s">
        <v>86</v>
      </c>
      <c r="C235" s="146">
        <v>1</v>
      </c>
      <c r="D235" s="373" t="s">
        <v>75</v>
      </c>
      <c r="E235" s="374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6"/>
      <c r="B236" s="382"/>
      <c r="C236" s="146">
        <v>2</v>
      </c>
      <c r="D236" s="373" t="s">
        <v>76</v>
      </c>
      <c r="E236" s="374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6"/>
      <c r="B237" s="382"/>
      <c r="C237" s="146">
        <v>3</v>
      </c>
      <c r="D237" s="373" t="s">
        <v>77</v>
      </c>
      <c r="E237" s="374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6"/>
      <c r="B238" s="382"/>
      <c r="C238" s="146">
        <v>4</v>
      </c>
      <c r="D238" s="373" t="s">
        <v>110</v>
      </c>
      <c r="E238" s="374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6"/>
      <c r="B239" s="382"/>
      <c r="C239" s="146">
        <v>5</v>
      </c>
      <c r="D239" s="373" t="s">
        <v>78</v>
      </c>
      <c r="E239" s="374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6"/>
      <c r="B240" s="382"/>
      <c r="C240" s="146">
        <v>6</v>
      </c>
      <c r="D240" s="373" t="s">
        <v>79</v>
      </c>
      <c r="E240" s="374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6"/>
      <c r="B241" s="382"/>
      <c r="C241" s="146">
        <v>7</v>
      </c>
      <c r="D241" s="373" t="s">
        <v>80</v>
      </c>
      <c r="E241" s="374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6"/>
      <c r="B242" s="382"/>
      <c r="C242" s="146">
        <v>8</v>
      </c>
      <c r="D242" s="373" t="s">
        <v>81</v>
      </c>
      <c r="E242" s="374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6"/>
      <c r="B243" s="382"/>
      <c r="C243" s="146">
        <v>9</v>
      </c>
      <c r="D243" s="373" t="s">
        <v>82</v>
      </c>
      <c r="E243" s="374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6"/>
      <c r="B244" s="382"/>
      <c r="C244" s="146">
        <v>10</v>
      </c>
      <c r="D244" s="373" t="s">
        <v>111</v>
      </c>
      <c r="E244" s="374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7"/>
      <c r="B245" s="383"/>
      <c r="C245" s="146">
        <v>11</v>
      </c>
      <c r="D245" s="373" t="s">
        <v>83</v>
      </c>
      <c r="E245" s="374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5">
        <f>SUM(F234:F245)</f>
        <v>0</v>
      </c>
      <c r="G246" s="95">
        <f t="shared" ref="G246:L246" si="22">SUM(G234:G245)</f>
        <v>6</v>
      </c>
      <c r="H246" s="95">
        <f t="shared" si="22"/>
        <v>0</v>
      </c>
      <c r="I246" s="95">
        <f>SUM(I234:I245)</f>
        <v>0</v>
      </c>
      <c r="J246" s="95">
        <f t="shared" si="22"/>
        <v>1</v>
      </c>
      <c r="K246" s="95">
        <f>SUM(K234:K245)</f>
        <v>2</v>
      </c>
      <c r="L246" s="95">
        <f t="shared" si="22"/>
        <v>0</v>
      </c>
      <c r="M246" s="56">
        <f t="shared" si="21"/>
        <v>9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55" t="s">
        <v>16</v>
      </c>
      <c r="G250" s="256"/>
      <c r="H250" s="256"/>
      <c r="I250" s="256"/>
      <c r="J250" s="257"/>
      <c r="K250" s="258" t="s">
        <v>50</v>
      </c>
      <c r="L250" s="261" t="s">
        <v>13</v>
      </c>
      <c r="M250" s="262"/>
      <c r="N250" s="263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9"/>
      <c r="L251" s="52">
        <v>1</v>
      </c>
      <c r="M251" s="44">
        <v>2</v>
      </c>
      <c r="N251" s="61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8" t="s">
        <v>65</v>
      </c>
      <c r="G252" s="248" t="s">
        <v>66</v>
      </c>
      <c r="H252" s="278" t="s">
        <v>101</v>
      </c>
      <c r="I252" s="280" t="s">
        <v>102</v>
      </c>
      <c r="J252" s="348" t="s">
        <v>103</v>
      </c>
      <c r="K252" s="259"/>
      <c r="L252" s="395" t="s">
        <v>67</v>
      </c>
      <c r="M252" s="247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9"/>
      <c r="G253" s="249"/>
      <c r="H253" s="346"/>
      <c r="I253" s="347"/>
      <c r="J253" s="249"/>
      <c r="K253" s="260"/>
      <c r="L253" s="396"/>
      <c r="M253" s="226"/>
      <c r="N253" s="398"/>
      <c r="O253" s="372"/>
    </row>
    <row r="254" spans="1:17" ht="14.1" customHeight="1" x14ac:dyDescent="0.15">
      <c r="A254" s="399" t="s">
        <v>73</v>
      </c>
      <c r="B254" s="118" t="s">
        <v>85</v>
      </c>
      <c r="C254" s="349" t="s">
        <v>87</v>
      </c>
      <c r="D254" s="384"/>
      <c r="E254" s="350"/>
      <c r="F254" s="56">
        <f>COUNTIFS(ローデータ!$B$12:$B$1011,1,ローデータ!$G$12:$G$1011,$G$4,ローデータ!$I$12:$I$1011,$C$14,ローデータ!$K$12:$K$1011,$F$21,ローデータ!$L$12:$L$1011,F251)</f>
        <v>7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8</v>
      </c>
      <c r="L254" s="56">
        <f>COUNTIFS(ローデータ!$B$12:$B$1011,1,ローデータ!$G$12:$G$1011,$G$4,ローデータ!$I$12:$I$1011,$C$14,ローデータ!$K$12:$K$1011,$F$21,ローデータ!$S$12:$S$1011,L251)</f>
        <v>7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8</v>
      </c>
    </row>
    <row r="255" spans="1:17" ht="14.1" customHeight="1" x14ac:dyDescent="0.15">
      <c r="A255" s="400"/>
      <c r="B255" s="402" t="s">
        <v>86</v>
      </c>
      <c r="C255" s="146">
        <v>1</v>
      </c>
      <c r="D255" s="373" t="s">
        <v>75</v>
      </c>
      <c r="E255" s="380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400"/>
      <c r="B256" s="382"/>
      <c r="C256" s="146">
        <v>2</v>
      </c>
      <c r="D256" s="373" t="s">
        <v>76</v>
      </c>
      <c r="E256" s="380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400"/>
      <c r="B257" s="382"/>
      <c r="C257" s="146">
        <v>3</v>
      </c>
      <c r="D257" s="373" t="s">
        <v>77</v>
      </c>
      <c r="E257" s="380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400"/>
      <c r="B258" s="382"/>
      <c r="C258" s="146">
        <v>4</v>
      </c>
      <c r="D258" s="373" t="s">
        <v>110</v>
      </c>
      <c r="E258" s="374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400"/>
      <c r="B259" s="382"/>
      <c r="C259" s="146">
        <v>5</v>
      </c>
      <c r="D259" s="373" t="s">
        <v>78</v>
      </c>
      <c r="E259" s="380"/>
      <c r="F259" s="56">
        <f>COUNTIFS(ローデータ!$B$12:$B$1011,1,ローデータ!$G$12:$G$1011,$G$4,ローデータ!$I$12:$I$1011,$B$14,ローデータ!$J$12:$J$1011,C259,ローデータ!$K$12:$K$1011,$F$21,ローデータ!$L$12:$L$1011,$F$251)</f>
        <v>1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1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1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1</v>
      </c>
    </row>
    <row r="260" spans="1:19" ht="14.1" customHeight="1" x14ac:dyDescent="0.15">
      <c r="A260" s="400"/>
      <c r="B260" s="382"/>
      <c r="C260" s="146">
        <v>6</v>
      </c>
      <c r="D260" s="373" t="s">
        <v>79</v>
      </c>
      <c r="E260" s="380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400"/>
      <c r="B261" s="382"/>
      <c r="C261" s="146">
        <v>7</v>
      </c>
      <c r="D261" s="373" t="s">
        <v>80</v>
      </c>
      <c r="E261" s="380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400"/>
      <c r="B262" s="382"/>
      <c r="C262" s="146">
        <v>8</v>
      </c>
      <c r="D262" s="373" t="s">
        <v>81</v>
      </c>
      <c r="E262" s="380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400"/>
      <c r="B263" s="382"/>
      <c r="C263" s="146">
        <v>9</v>
      </c>
      <c r="D263" s="373" t="s">
        <v>82</v>
      </c>
      <c r="E263" s="380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400"/>
      <c r="B264" s="382"/>
      <c r="C264" s="146">
        <v>10</v>
      </c>
      <c r="D264" s="373" t="s">
        <v>111</v>
      </c>
      <c r="E264" s="374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1"/>
      <c r="B265" s="383"/>
      <c r="C265" s="146">
        <v>11</v>
      </c>
      <c r="D265" s="373" t="s">
        <v>83</v>
      </c>
      <c r="E265" s="380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6">
        <f>SUM(F254:F265)</f>
        <v>8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9</v>
      </c>
      <c r="L266" s="95">
        <f>SUM(L254:L265)</f>
        <v>8</v>
      </c>
      <c r="M266" s="95">
        <f>SUM(M254:M265)</f>
        <v>1</v>
      </c>
      <c r="N266" s="95">
        <f>SUM(N254:N265)</f>
        <v>0</v>
      </c>
      <c r="O266" s="56">
        <f>SUM(L266:N266)</f>
        <v>9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34" t="s">
        <v>70</v>
      </c>
      <c r="G269" s="235"/>
      <c r="H269" s="235"/>
      <c r="I269" s="235"/>
      <c r="J269" s="236"/>
      <c r="K269" s="237" t="s">
        <v>50</v>
      </c>
      <c r="L269" s="240" t="s">
        <v>71</v>
      </c>
      <c r="M269" s="241"/>
      <c r="N269" s="241"/>
      <c r="O269" s="241"/>
      <c r="P269" s="241"/>
      <c r="Q269" s="241"/>
      <c r="R269" s="242"/>
      <c r="S269" s="267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3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36</v>
      </c>
      <c r="R270" s="406" t="s">
        <v>30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39"/>
      <c r="L271" s="404"/>
      <c r="M271" s="405"/>
      <c r="N271" s="405"/>
      <c r="O271" s="405"/>
      <c r="P271" s="406"/>
      <c r="Q271" s="405"/>
      <c r="R271" s="406"/>
      <c r="S271" s="268"/>
    </row>
    <row r="272" spans="1:19" ht="14.1" customHeight="1" x14ac:dyDescent="0.15">
      <c r="A272" s="375" t="s">
        <v>73</v>
      </c>
      <c r="B272" s="118" t="s">
        <v>85</v>
      </c>
      <c r="C272" s="349" t="s">
        <v>87</v>
      </c>
      <c r="D272" s="384"/>
      <c r="E272" s="350"/>
      <c r="F272" s="90">
        <f>SUMIFS(ローデータ!M86:M1085,ローデータ!$B$12:$B$1011,1,ローデータ!$G$12:$G$1011,$G$4,ローデータ!$I$12:$I$1011,$C$14,ローデータ!$K$12:$K$1011,$F$21)</f>
        <v>8</v>
      </c>
      <c r="G272" s="90">
        <f>SUMIFS(ローデータ!N86:N1085,ローデータ!$B$12:$B$1011,1,ローデータ!$G$12:$G$1011,$G$4,ローデータ!$I$12:$I$1011,$C$14,ローデータ!$K$12:$K$1011,$F$21)</f>
        <v>6</v>
      </c>
      <c r="H272" s="90">
        <f>SUMIFS(ローデータ!O86:O1085,ローデータ!$B$12:$B$1011,1,ローデータ!$G$12:$G$1011,$G$4,ローデータ!$I$12:$I$1011,$C$14,ローデータ!$K$12:$K$1011,$F$21)</f>
        <v>1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15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6</v>
      </c>
      <c r="N272" s="95">
        <f>SUMIFS(ローデータ!$V$12:$V$1011,ローデータ!$B$12:$B$1011,1,ローデータ!$G$12:$G$1011,$G$4,ローデータ!$I$12:$I$1011,$C$14,ローデータ!$K$12:$K$1011,$F$21)</f>
        <v>2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3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11</v>
      </c>
    </row>
    <row r="273" spans="1:19" ht="14.1" customHeight="1" x14ac:dyDescent="0.15">
      <c r="A273" s="376"/>
      <c r="B273" s="381" t="s">
        <v>86</v>
      </c>
      <c r="C273" s="146">
        <v>1</v>
      </c>
      <c r="D273" s="373" t="s">
        <v>75</v>
      </c>
      <c r="E273" s="374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6"/>
      <c r="B274" s="382"/>
      <c r="C274" s="146">
        <v>2</v>
      </c>
      <c r="D274" s="373" t="s">
        <v>76</v>
      </c>
      <c r="E274" s="374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6"/>
      <c r="B275" s="382"/>
      <c r="C275" s="146">
        <v>3</v>
      </c>
      <c r="D275" s="373" t="s">
        <v>77</v>
      </c>
      <c r="E275" s="374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6"/>
      <c r="B276" s="382"/>
      <c r="C276" s="146">
        <v>4</v>
      </c>
      <c r="D276" s="408" t="s">
        <v>110</v>
      </c>
      <c r="E276" s="409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6"/>
      <c r="B277" s="382"/>
      <c r="C277" s="146">
        <v>5</v>
      </c>
      <c r="D277" s="373" t="s">
        <v>78</v>
      </c>
      <c r="E277" s="374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2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1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3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1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1</v>
      </c>
    </row>
    <row r="278" spans="1:19" ht="14.1" customHeight="1" x14ac:dyDescent="0.15">
      <c r="A278" s="376"/>
      <c r="B278" s="382"/>
      <c r="C278" s="146">
        <v>6</v>
      </c>
      <c r="D278" s="373" t="s">
        <v>79</v>
      </c>
      <c r="E278" s="374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6"/>
      <c r="B279" s="382"/>
      <c r="C279" s="146">
        <v>7</v>
      </c>
      <c r="D279" s="373" t="s">
        <v>80</v>
      </c>
      <c r="E279" s="374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6"/>
      <c r="B280" s="382"/>
      <c r="C280" s="146">
        <v>8</v>
      </c>
      <c r="D280" s="373" t="s">
        <v>81</v>
      </c>
      <c r="E280" s="374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6"/>
      <c r="B281" s="382"/>
      <c r="C281" s="146">
        <v>9</v>
      </c>
      <c r="D281" s="373" t="s">
        <v>82</v>
      </c>
      <c r="E281" s="374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6"/>
      <c r="B282" s="382"/>
      <c r="C282" s="146">
        <v>10</v>
      </c>
      <c r="D282" s="373" t="s">
        <v>111</v>
      </c>
      <c r="E282" s="374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7"/>
      <c r="B283" s="383"/>
      <c r="C283" s="146">
        <v>11</v>
      </c>
      <c r="D283" s="373" t="s">
        <v>83</v>
      </c>
      <c r="E283" s="374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6">
        <f>SUM(F272:F283)</f>
        <v>8</v>
      </c>
      <c r="G284" s="56">
        <f t="shared" ref="G284:J284" si="28">SUM(G272:G283)</f>
        <v>8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6">
        <f t="shared" si="26"/>
        <v>18</v>
      </c>
      <c r="L284" s="95">
        <f>SUM(L272:L283)</f>
        <v>0</v>
      </c>
      <c r="M284" s="95">
        <f t="shared" ref="M284:R284" si="29">SUM(M272:M283)</f>
        <v>6</v>
      </c>
      <c r="N284" s="95">
        <f t="shared" si="29"/>
        <v>3</v>
      </c>
      <c r="O284" s="95">
        <f t="shared" si="29"/>
        <v>0</v>
      </c>
      <c r="P284" s="95">
        <f t="shared" si="29"/>
        <v>3</v>
      </c>
      <c r="Q284" s="95">
        <f t="shared" si="29"/>
        <v>0</v>
      </c>
      <c r="R284" s="95">
        <f t="shared" si="29"/>
        <v>0</v>
      </c>
      <c r="S284" s="56">
        <f t="shared" si="27"/>
        <v>12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D12" sqref="D12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226</v>
      </c>
    </row>
    <row r="2" spans="1:20" ht="18" customHeight="1" x14ac:dyDescent="0.15">
      <c r="A2" s="34"/>
    </row>
    <row r="3" spans="1:20" ht="18" customHeight="1" x14ac:dyDescent="0.15">
      <c r="A3" s="126"/>
      <c r="B3" s="122" t="s">
        <v>46</v>
      </c>
      <c r="C3" s="289" t="str">
        <f>ローデータ!B2</f>
        <v>北区</v>
      </c>
      <c r="D3" s="291"/>
      <c r="E3" s="291"/>
      <c r="F3" s="290"/>
    </row>
    <row r="4" spans="1:20" ht="18" customHeight="1" x14ac:dyDescent="0.15">
      <c r="A4" s="126"/>
      <c r="B4" s="304" t="s">
        <v>47</v>
      </c>
      <c r="C4" s="123" t="s">
        <v>3</v>
      </c>
      <c r="D4" s="123" t="s">
        <v>4</v>
      </c>
      <c r="E4" s="123" t="s">
        <v>5</v>
      </c>
      <c r="F4" s="123" t="s">
        <v>8</v>
      </c>
    </row>
    <row r="5" spans="1:20" ht="18" customHeight="1" x14ac:dyDescent="0.15">
      <c r="A5" s="126"/>
      <c r="B5" s="304"/>
      <c r="C5" s="127" t="str">
        <f>ローデータ!B4</f>
        <v>令和2年</v>
      </c>
      <c r="D5" s="124">
        <f>ローデータ!C4</f>
        <v>1</v>
      </c>
      <c r="E5" s="124">
        <f>ローデータ!D4</f>
        <v>27</v>
      </c>
      <c r="F5" s="124" t="str">
        <f>ローデータ!E4</f>
        <v>月</v>
      </c>
    </row>
    <row r="6" spans="1:20" ht="18" customHeight="1" x14ac:dyDescent="0.15">
      <c r="A6" s="126"/>
    </row>
    <row r="7" spans="1:20" ht="18" customHeight="1" x14ac:dyDescent="0.15">
      <c r="A7" s="126"/>
      <c r="B7" s="304" t="s">
        <v>227</v>
      </c>
      <c r="C7" s="304"/>
      <c r="E7" t="s">
        <v>230</v>
      </c>
    </row>
    <row r="8" spans="1:20" ht="18" customHeight="1" x14ac:dyDescent="0.15">
      <c r="A8" s="126"/>
      <c r="B8" s="289">
        <f>COUNTIFS(ローデータ!B12:B1011,1)+COUNTIFS(ローデータ!B12:B1011,2)</f>
        <v>404</v>
      </c>
      <c r="C8" s="290"/>
    </row>
    <row r="9" spans="1:20" ht="18" customHeight="1" x14ac:dyDescent="0.15">
      <c r="A9" s="126"/>
      <c r="B9" s="126"/>
    </row>
    <row r="10" spans="1:20" ht="18" customHeight="1" x14ac:dyDescent="0.15">
      <c r="A10" s="126"/>
      <c r="B10" s="126" t="s">
        <v>48</v>
      </c>
    </row>
    <row r="11" spans="1:20" ht="18" customHeight="1" x14ac:dyDescent="0.15">
      <c r="A11" s="126"/>
    </row>
    <row r="12" spans="1:20" ht="18" customHeight="1" x14ac:dyDescent="0.15">
      <c r="A12" s="126"/>
      <c r="C12" s="84"/>
      <c r="D12" s="36" t="s">
        <v>49</v>
      </c>
      <c r="E12" s="36" t="s">
        <v>228</v>
      </c>
      <c r="F12" s="36" t="s">
        <v>50</v>
      </c>
    </row>
    <row r="13" spans="1:20" ht="18" customHeight="1" x14ac:dyDescent="0.15">
      <c r="A13" s="126"/>
      <c r="C13" s="125" t="s">
        <v>51</v>
      </c>
      <c r="D13" s="124">
        <f>COUNTIFS(ローデータ!B12:B1011,1)</f>
        <v>372</v>
      </c>
      <c r="E13" s="124">
        <f>COUNTIFS(ローデータ!B12:B1011,2)</f>
        <v>32</v>
      </c>
      <c r="F13" s="124">
        <f>SUM(D13:E13)</f>
        <v>404</v>
      </c>
    </row>
    <row r="14" spans="1:20" ht="18" customHeight="1" x14ac:dyDescent="0.15">
      <c r="A14" s="126"/>
    </row>
    <row r="15" spans="1:20" ht="14.1" customHeight="1" x14ac:dyDescent="0.15">
      <c r="A15" s="34" t="s">
        <v>225</v>
      </c>
      <c r="T15" s="29" t="s">
        <v>229</v>
      </c>
    </row>
    <row r="16" spans="1:20" ht="14.1" customHeight="1" x14ac:dyDescent="0.15">
      <c r="A16" s="70" t="s">
        <v>46</v>
      </c>
      <c r="B16" s="289" t="str">
        <f>ローデータ!B2</f>
        <v>北区</v>
      </c>
      <c r="C16" s="291"/>
      <c r="D16" s="291"/>
      <c r="E16" s="290"/>
      <c r="G16" s="294" t="s">
        <v>195</v>
      </c>
      <c r="H16" s="295"/>
      <c r="I16" s="296"/>
      <c r="K16" s="83"/>
      <c r="L16" s="62"/>
    </row>
    <row r="17" spans="1:19" ht="14.1" customHeight="1" x14ac:dyDescent="0.15">
      <c r="A17" s="267" t="s">
        <v>47</v>
      </c>
      <c r="B17" s="74" t="s">
        <v>3</v>
      </c>
      <c r="C17" s="74" t="s">
        <v>4</v>
      </c>
      <c r="D17" s="74" t="s">
        <v>5</v>
      </c>
      <c r="E17" s="74" t="s">
        <v>8</v>
      </c>
      <c r="G17" s="297"/>
      <c r="H17" s="298"/>
      <c r="I17" s="299"/>
      <c r="K17" s="62"/>
      <c r="L17" s="62"/>
    </row>
    <row r="18" spans="1:19" ht="14.1" customHeight="1" x14ac:dyDescent="0.15">
      <c r="A18" s="268"/>
      <c r="B18" s="58" t="str">
        <f>ローデータ!B4</f>
        <v>令和2年</v>
      </c>
      <c r="C18" s="121">
        <f>ローデータ!C4</f>
        <v>1</v>
      </c>
      <c r="D18" s="121">
        <f>ローデータ!D4</f>
        <v>27</v>
      </c>
      <c r="E18" s="121" t="str">
        <f>ローデータ!E4</f>
        <v>月</v>
      </c>
      <c r="G18" s="300">
        <f>COUNTIFS(ローデータ!B12:B1011,2)</f>
        <v>32</v>
      </c>
      <c r="H18" s="300"/>
      <c r="I18" s="30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196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1"/>
      <c r="B23" s="293">
        <v>1</v>
      </c>
      <c r="C23" s="242"/>
      <c r="D23" s="293">
        <v>2</v>
      </c>
      <c r="E23" s="242"/>
      <c r="F23" s="293">
        <v>3</v>
      </c>
      <c r="G23" s="241"/>
      <c r="H23" s="242"/>
      <c r="I23" s="267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3"/>
      <c r="B24" s="301" t="s">
        <v>72</v>
      </c>
      <c r="C24" s="302"/>
      <c r="D24" s="301" t="s">
        <v>74</v>
      </c>
      <c r="E24" s="302"/>
      <c r="F24" s="301" t="s">
        <v>84</v>
      </c>
      <c r="G24" s="303"/>
      <c r="H24" s="302"/>
      <c r="I24" s="26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51</v>
      </c>
      <c r="B25" s="289">
        <f>COUNTIFS(ローデータ!$B$12:$B$1011,2,ローデータ!$K$12:$K$1011,B23)</f>
        <v>32</v>
      </c>
      <c r="C25" s="290"/>
      <c r="D25" s="289">
        <f>COUNTIFS(ローデータ!$B$12:$B$1011,2,ローデータ!$K$12:$K$1011,D23)</f>
        <v>0</v>
      </c>
      <c r="E25" s="290"/>
      <c r="F25" s="289">
        <f>COUNTIFS(ローデータ!$B$12:$B$1011,2,ローデータ!$K$12:$K$1011,F23)</f>
        <v>0</v>
      </c>
      <c r="G25" s="291"/>
      <c r="H25" s="290"/>
      <c r="I25" s="56">
        <f>SUM(B25:H25)</f>
        <v>32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198</v>
      </c>
    </row>
    <row r="28" spans="1:19" ht="14.1" customHeight="1" x14ac:dyDescent="0.15">
      <c r="A28" s="32" t="s">
        <v>199</v>
      </c>
      <c r="B28" s="34" t="s">
        <v>158</v>
      </c>
      <c r="I28" s="71" t="s">
        <v>200</v>
      </c>
      <c r="J28" s="39" t="s">
        <v>164</v>
      </c>
    </row>
    <row r="29" spans="1:19" ht="14.1" customHeight="1" x14ac:dyDescent="0.15">
      <c r="A29" s="231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0" t="s">
        <v>50</v>
      </c>
      <c r="I29" s="269"/>
      <c r="J29" s="285" t="s">
        <v>96</v>
      </c>
      <c r="K29" s="287" t="s">
        <v>97</v>
      </c>
      <c r="L29" s="283" t="s">
        <v>98</v>
      </c>
      <c r="M29" s="287" t="s">
        <v>99</v>
      </c>
      <c r="N29" s="283" t="s">
        <v>100</v>
      </c>
      <c r="O29" s="277" t="s">
        <v>50</v>
      </c>
    </row>
    <row r="30" spans="1:19" ht="14.1" customHeight="1" x14ac:dyDescent="0.15">
      <c r="A30" s="232"/>
      <c r="B30" s="248" t="s">
        <v>65</v>
      </c>
      <c r="C30" s="248" t="s">
        <v>66</v>
      </c>
      <c r="D30" s="278" t="s">
        <v>101</v>
      </c>
      <c r="E30" s="280" t="s">
        <v>102</v>
      </c>
      <c r="F30" s="281" t="s">
        <v>103</v>
      </c>
      <c r="G30" s="292"/>
      <c r="H30" s="39"/>
      <c r="I30" s="270"/>
      <c r="J30" s="286"/>
      <c r="K30" s="288"/>
      <c r="L30" s="284"/>
      <c r="M30" s="288"/>
      <c r="N30" s="284"/>
      <c r="O30" s="277"/>
    </row>
    <row r="31" spans="1:19" ht="14.1" customHeight="1" x14ac:dyDescent="0.15">
      <c r="A31" s="233"/>
      <c r="B31" s="249"/>
      <c r="C31" s="249"/>
      <c r="D31" s="279"/>
      <c r="E31" s="244"/>
      <c r="F31" s="282"/>
      <c r="G31" s="251"/>
      <c r="H31" s="39"/>
      <c r="I31" s="73" t="s">
        <v>51</v>
      </c>
      <c r="J31" s="86">
        <f>SUMIFS(ローデータ!M12:M1011,ローデータ!$B$12:$B$1011,2,ローデータ!$K$12:$K$1011,$B$23)</f>
        <v>28</v>
      </c>
      <c r="K31" s="86">
        <f>SUMIFS(ローデータ!N12:N1011,ローデータ!$B$12:$B$1011,2,ローデータ!$K$12:$K$1011,$B$23)</f>
        <v>32</v>
      </c>
      <c r="L31" s="86">
        <f>SUMIFS(ローデータ!O12:O1011,ローデータ!$B$12:$B$1011,2,ローデータ!$K$12:$K$1011,$B$23)</f>
        <v>0</v>
      </c>
      <c r="M31" s="86">
        <f>SUMIFS(ローデータ!P12:P1011,ローデータ!$B$12:$B$1011,2,ローデータ!$K$12:$K$1011,$B$23)</f>
        <v>0</v>
      </c>
      <c r="N31" s="86">
        <f>SUMIFS(ローデータ!Q12:Q1011,ローデータ!$B$12:$B$1011,2,ローデータ!$K$12:$K$1011,$B$23)</f>
        <v>1</v>
      </c>
      <c r="O31" s="86">
        <f>SUM(J31:N31)</f>
        <v>61</v>
      </c>
    </row>
    <row r="32" spans="1:19" ht="14.1" customHeight="1" x14ac:dyDescent="0.15">
      <c r="A32" s="73" t="s">
        <v>51</v>
      </c>
      <c r="B32" s="56">
        <f>COUNTIFS(ローデータ!$B$12:$B$1011,2,ローデータ!$K$12:$K$1011,$B$23,ローデータ!$L$12:$L$1011,B29)</f>
        <v>0</v>
      </c>
      <c r="C32" s="56">
        <f>COUNTIFS(ローデータ!$B$12:$B$1011,2,ローデータ!$K$12:$K$1011,$B$23,ローデータ!$L$12:$L$1011,C29)</f>
        <v>0</v>
      </c>
      <c r="D32" s="56">
        <f>COUNTIFS(ローデータ!$B$12:$B$1011,2,ローデータ!$K$12:$K$1011,$B$23,ローデータ!$L$12:$L$1011,D29)</f>
        <v>0</v>
      </c>
      <c r="E32" s="56">
        <f>COUNTIFS(ローデータ!$B$12:$B$1011,2,ローデータ!$K$12:$K$1011,$B$23,ローデータ!$L$12:$L$1011,E29)</f>
        <v>0</v>
      </c>
      <c r="F32" s="56">
        <f>COUNTIFS(ローデータ!$B$12:$B$1011,2,ローデータ!$K$12:$K$1011,$B$23,ローデータ!$L$12:$L$1011,F29)</f>
        <v>32</v>
      </c>
      <c r="G32" s="56">
        <f>SUM(B32:F32)</f>
        <v>32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201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202</v>
      </c>
      <c r="B35" s="34" t="s">
        <v>160</v>
      </c>
      <c r="I35" s="32" t="s">
        <v>203</v>
      </c>
      <c r="J35" s="40" t="s">
        <v>88</v>
      </c>
    </row>
    <row r="36" spans="1:17" ht="14.1" customHeight="1" x14ac:dyDescent="0.15">
      <c r="A36" s="231"/>
      <c r="B36" s="70">
        <v>1</v>
      </c>
      <c r="C36" s="70">
        <v>2</v>
      </c>
      <c r="D36" s="70">
        <v>3</v>
      </c>
      <c r="E36" s="267" t="s">
        <v>50</v>
      </c>
      <c r="F36" s="39"/>
      <c r="I36" s="269"/>
      <c r="J36" s="271" t="s">
        <v>104</v>
      </c>
      <c r="K36" s="229" t="s">
        <v>105</v>
      </c>
      <c r="L36" s="229" t="s">
        <v>98</v>
      </c>
      <c r="M36" s="229" t="s">
        <v>106</v>
      </c>
      <c r="N36" s="245" t="s">
        <v>107</v>
      </c>
      <c r="O36" s="229" t="s">
        <v>36</v>
      </c>
      <c r="P36" s="245" t="s">
        <v>69</v>
      </c>
      <c r="Q36" s="250" t="s">
        <v>50</v>
      </c>
    </row>
    <row r="37" spans="1:17" ht="14.1" customHeight="1" x14ac:dyDescent="0.15">
      <c r="A37" s="233"/>
      <c r="B37" s="74" t="s">
        <v>67</v>
      </c>
      <c r="C37" s="74" t="s">
        <v>66</v>
      </c>
      <c r="D37" s="74" t="s">
        <v>68</v>
      </c>
      <c r="E37" s="268"/>
      <c r="G37" s="39"/>
      <c r="I37" s="270"/>
      <c r="J37" s="272"/>
      <c r="K37" s="230"/>
      <c r="L37" s="230"/>
      <c r="M37" s="230"/>
      <c r="N37" s="246"/>
      <c r="O37" s="230"/>
      <c r="P37" s="246"/>
      <c r="Q37" s="251"/>
    </row>
    <row r="38" spans="1:17" ht="14.1" customHeight="1" x14ac:dyDescent="0.15">
      <c r="A38" s="73" t="s">
        <v>51</v>
      </c>
      <c r="B38" s="56">
        <f>COUNTIFS(ローデータ!$B$12:$B$1011,2,ローデータ!$K$12:$K$1011,$D$23,ローデータ!$S$12:$S$1011,B36)</f>
        <v>0</v>
      </c>
      <c r="C38" s="56">
        <f>COUNTIFS(ローデータ!$B$12:$B$1011,2,ローデータ!$K$12:$K$1011,$D$23,ローデータ!$S$12:$S$1011,C36)</f>
        <v>0</v>
      </c>
      <c r="D38" s="56">
        <f>COUNTIFS(ローデータ!$B$12:$B$1011,2,ローデータ!$K$12:$K$1011,$D$23,ローデータ!$S$12:$S$1011,D36)</f>
        <v>0</v>
      </c>
      <c r="E38" s="10">
        <f>SUM(B38:D38)</f>
        <v>0</v>
      </c>
      <c r="I38" s="73" t="s">
        <v>51</v>
      </c>
      <c r="J38" s="56">
        <f>SUMIFS(ローデータ!T12:T1011,ローデータ!$B$12:$B$1011,2,ローデータ!$K$12:$K$1011,$D$23)</f>
        <v>0</v>
      </c>
      <c r="K38" s="56">
        <f>SUMIFS(ローデータ!U12:U1011,ローデータ!$B$12:$B$1011,2,ローデータ!$K$12:$K$1011,$D$23)</f>
        <v>0</v>
      </c>
      <c r="L38" s="56">
        <f>SUMIFS(ローデータ!V12:V1011,ローデータ!$B$12:$B$1011,2,ローデータ!$K$12:$K$1011,$D$23)</f>
        <v>0</v>
      </c>
      <c r="M38" s="56">
        <f>SUMIFS(ローデータ!W12:W1011,ローデータ!$B$12:$B$1011,2,ローデータ!$K$12:$K$1011,$D$23)</f>
        <v>0</v>
      </c>
      <c r="N38" s="56">
        <f>SUMIFS(ローデータ!X12:X1011,ローデータ!$B$12:$B$1011,2,ローデータ!$K$12:$K$1011,$D$23)</f>
        <v>0</v>
      </c>
      <c r="O38" s="56">
        <f>SUMIFS(ローデータ!Y12:Y1011,ローデータ!$B$12:$B$1011,2,ローデータ!$K$12:$K$1011,$D$23)</f>
        <v>0</v>
      </c>
      <c r="P38" s="56">
        <f>SUMIFS(ローデータ!Z12:Z1011,ローデータ!$B$12:$B$1011,2,ローデータ!$K$12:$K$1011,$D$23)</f>
        <v>0</v>
      </c>
      <c r="Q38" s="56">
        <f>SUM(J38:P38)</f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204</v>
      </c>
    </row>
    <row r="41" spans="1:17" ht="14.1" customHeight="1" x14ac:dyDescent="0.15">
      <c r="A41" s="32" t="s">
        <v>205</v>
      </c>
      <c r="B41" s="40" t="s">
        <v>222</v>
      </c>
    </row>
    <row r="42" spans="1:17" ht="14.1" customHeight="1" x14ac:dyDescent="0.15">
      <c r="A42" s="252"/>
      <c r="B42" s="255" t="s">
        <v>16</v>
      </c>
      <c r="C42" s="256"/>
      <c r="D42" s="256"/>
      <c r="E42" s="256"/>
      <c r="F42" s="257"/>
      <c r="G42" s="258" t="s">
        <v>50</v>
      </c>
      <c r="H42" s="261" t="s">
        <v>13</v>
      </c>
      <c r="I42" s="262"/>
      <c r="J42" s="263"/>
      <c r="K42" s="264" t="s">
        <v>50</v>
      </c>
    </row>
    <row r="43" spans="1:17" ht="14.1" customHeight="1" x14ac:dyDescent="0.15">
      <c r="A43" s="253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59"/>
      <c r="H43" s="64">
        <v>1</v>
      </c>
      <c r="I43" s="63">
        <v>2</v>
      </c>
      <c r="J43" s="63">
        <v>3</v>
      </c>
      <c r="K43" s="265"/>
      <c r="M43" s="39"/>
      <c r="N43" s="39"/>
      <c r="O43" s="39"/>
      <c r="P43" s="39"/>
    </row>
    <row r="44" spans="1:17" ht="14.1" customHeight="1" x14ac:dyDescent="0.15">
      <c r="A44" s="253"/>
      <c r="B44" s="248" t="s">
        <v>65</v>
      </c>
      <c r="C44" s="248" t="s">
        <v>66</v>
      </c>
      <c r="D44" s="273" t="s">
        <v>101</v>
      </c>
      <c r="E44" s="275" t="s">
        <v>102</v>
      </c>
      <c r="F44" s="225" t="s">
        <v>103</v>
      </c>
      <c r="G44" s="259"/>
      <c r="H44" s="227" t="s">
        <v>67</v>
      </c>
      <c r="I44" s="247" t="s">
        <v>66</v>
      </c>
      <c r="J44" s="247" t="s">
        <v>68</v>
      </c>
      <c r="K44" s="265"/>
      <c r="M44" s="39"/>
      <c r="N44" s="39"/>
      <c r="O44" s="39"/>
      <c r="P44" s="39"/>
    </row>
    <row r="45" spans="1:17" ht="14.1" customHeight="1" x14ac:dyDescent="0.15">
      <c r="A45" s="254"/>
      <c r="B45" s="249"/>
      <c r="C45" s="249"/>
      <c r="D45" s="274"/>
      <c r="E45" s="276"/>
      <c r="F45" s="226"/>
      <c r="G45" s="260"/>
      <c r="H45" s="228"/>
      <c r="I45" s="226"/>
      <c r="J45" s="226"/>
      <c r="K45" s="266"/>
      <c r="M45" s="39"/>
      <c r="N45" s="39"/>
      <c r="O45" s="39"/>
      <c r="P45" s="39"/>
    </row>
    <row r="46" spans="1:17" ht="14.1" customHeight="1" x14ac:dyDescent="0.15">
      <c r="A46" s="73" t="s">
        <v>51</v>
      </c>
      <c r="B46" s="86">
        <f>COUNTIFS(ローデータ!$B$12:$B$1011,2,ローデータ!$K$12:$K$1011,$F$23,ローデータ!$L$12:$L$1011,B43)</f>
        <v>0</v>
      </c>
      <c r="C46" s="86">
        <f>COUNTIFS(ローデータ!$B$12:$B$1011,2,ローデータ!$K$12:$K$1011,$F$23,ローデータ!$L$12:$L$1011,C43)</f>
        <v>0</v>
      </c>
      <c r="D46" s="86">
        <f>COUNTIFS(ローデータ!$B$12:$B$1011,2,ローデータ!$K$12:$K$1011,$F$23,ローデータ!$L$12:$L$1011,D43)</f>
        <v>0</v>
      </c>
      <c r="E46" s="86">
        <f>COUNTIFS(ローデータ!$B$12:$B$1011,2,ローデータ!$K$12:$K$1011,$F$23,ローデータ!$L$12:$L$1011,E43)</f>
        <v>0</v>
      </c>
      <c r="F46" s="86">
        <f>COUNTIFS(ローデータ!$B$12:$B$1011,2,ローデータ!$K$12:$K$1011,$F$23,ローデータ!$L$12:$L$1011,F43)</f>
        <v>0</v>
      </c>
      <c r="G46" s="87">
        <f>SUM(B46:F46)</f>
        <v>0</v>
      </c>
      <c r="H46" s="89">
        <f>COUNTIFS(ローデータ!$B$12:$B$1011,2,ローデータ!$K$12:$K$1011,$F$23,ローデータ!$S$12:$S$1011,H43)</f>
        <v>0</v>
      </c>
      <c r="I46" s="90">
        <f>COUNTIFS(ローデータ!$B$12:$B$1011,2,ローデータ!$K$12:$K$1011,$F$23,ローデータ!$S$12:$S$1011,I43)</f>
        <v>0</v>
      </c>
      <c r="J46" s="90">
        <f>COUNTIFS(ローデータ!$B$12:$B$1011,2,ローデータ!$K$12:$K$1011,$F$23,ローデータ!$S$12:$S$1011,J43)</f>
        <v>0</v>
      </c>
      <c r="K46" s="90">
        <f>SUM(H46:J46)</f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206</v>
      </c>
      <c r="B48" s="40" t="s">
        <v>163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1"/>
      <c r="B49" s="234" t="s">
        <v>165</v>
      </c>
      <c r="C49" s="235"/>
      <c r="D49" s="235"/>
      <c r="E49" s="235"/>
      <c r="F49" s="236"/>
      <c r="G49" s="237" t="s">
        <v>50</v>
      </c>
      <c r="H49" s="240" t="s">
        <v>71</v>
      </c>
      <c r="I49" s="241"/>
      <c r="J49" s="241"/>
      <c r="K49" s="241"/>
      <c r="L49" s="241"/>
      <c r="M49" s="241"/>
      <c r="N49" s="242"/>
      <c r="O49" s="212" t="s">
        <v>50</v>
      </c>
    </row>
    <row r="50" spans="1:15" ht="14.1" customHeight="1" x14ac:dyDescent="0.15">
      <c r="A50" s="232"/>
      <c r="B50" s="215" t="s">
        <v>96</v>
      </c>
      <c r="C50" s="217" t="s">
        <v>97</v>
      </c>
      <c r="D50" s="219" t="s">
        <v>98</v>
      </c>
      <c r="E50" s="217" t="s">
        <v>99</v>
      </c>
      <c r="F50" s="219" t="s">
        <v>100</v>
      </c>
      <c r="G50" s="238"/>
      <c r="H50" s="221" t="s">
        <v>104</v>
      </c>
      <c r="I50" s="223" t="s">
        <v>105</v>
      </c>
      <c r="J50" s="223" t="s">
        <v>98</v>
      </c>
      <c r="K50" s="223" t="s">
        <v>106</v>
      </c>
      <c r="L50" s="243" t="s">
        <v>107</v>
      </c>
      <c r="M50" s="223" t="s">
        <v>36</v>
      </c>
      <c r="N50" s="243" t="s">
        <v>69</v>
      </c>
      <c r="O50" s="213"/>
    </row>
    <row r="51" spans="1:15" ht="14.1" customHeight="1" x14ac:dyDescent="0.15">
      <c r="A51" s="233"/>
      <c r="B51" s="216"/>
      <c r="C51" s="218"/>
      <c r="D51" s="220"/>
      <c r="E51" s="218"/>
      <c r="F51" s="220"/>
      <c r="G51" s="239"/>
      <c r="H51" s="222"/>
      <c r="I51" s="224"/>
      <c r="J51" s="224"/>
      <c r="K51" s="224"/>
      <c r="L51" s="244"/>
      <c r="M51" s="224"/>
      <c r="N51" s="244"/>
      <c r="O51" s="214"/>
    </row>
    <row r="52" spans="1:15" ht="14.1" customHeight="1" x14ac:dyDescent="0.15">
      <c r="A52" s="73" t="s">
        <v>51</v>
      </c>
      <c r="B52" s="91">
        <f>SUMIFS(ローデータ!M12:M1011,ローデータ!$B$12:$B$1011,2,ローデータ!$K$12:$K$1011,$F$23)</f>
        <v>0</v>
      </c>
      <c r="C52" s="91">
        <f>SUMIFS(ローデータ!N12:N1011,ローデータ!$B$12:$B$1011,2,ローデータ!$K$12:$K$1011,$F$23)</f>
        <v>0</v>
      </c>
      <c r="D52" s="91">
        <f>SUMIFS(ローデータ!O12:O1011,ローデータ!$B$12:$B$1011,2,ローデータ!$K$12:$K$1011,$F$23)</f>
        <v>0</v>
      </c>
      <c r="E52" s="92">
        <f>SUMIFS(ローデータ!P12:P1011,ローデータ!$B$12:$B$1011,2,ローデータ!$K$12:$K$1011,$F$23)</f>
        <v>0</v>
      </c>
      <c r="F52" s="91">
        <f>SUMIFS(ローデータ!Q12:Q1011,ローデータ!$B$12:$B$1011,2,ローデータ!$K$12:$K$1011,$F$23)</f>
        <v>0</v>
      </c>
      <c r="G52" s="93">
        <f>SUM(B52:F52)</f>
        <v>0</v>
      </c>
      <c r="H52" s="94">
        <f>SUMIFS(ローデータ!T12:T1011,ローデータ!$B$12:$B$1011,2,ローデータ!$K$12:$K$1011,$F$23)</f>
        <v>0</v>
      </c>
      <c r="I52" s="91">
        <f>SUMIFS(ローデータ!U12:U1011,ローデータ!$B$12:$B$1011,2,ローデータ!$K$12:$K$1011,$F$23)</f>
        <v>0</v>
      </c>
      <c r="J52" s="91">
        <f>SUMIFS(ローデータ!V12:V1011,ローデータ!$B$12:$B$1011,2,ローデータ!$K$12:$K$1011,$F$23)</f>
        <v>0</v>
      </c>
      <c r="K52" s="91">
        <f>SUMIFS(ローデータ!W12:W1011,ローデータ!$B$12:$B$1011,2,ローデータ!$K$12:$K$1011,$F$23)</f>
        <v>0</v>
      </c>
      <c r="L52" s="91">
        <f>SUMIFS(ローデータ!X12:X1011,ローデータ!$B$12:$B$1011,2,ローデータ!$K$12:$K$1011,$F$23)</f>
        <v>0</v>
      </c>
      <c r="M52" s="91">
        <f>SUMIFS(ローデータ!Y12:Y1011,ローデータ!$B$12:$B$1011,2,ローデータ!$K$12:$K$1011,$F$23)</f>
        <v>0</v>
      </c>
      <c r="N52" s="91">
        <f>SUMIFS(ローデータ!Z12:Z1011,ローデータ!$B$12:$B$1011,2,ローデータ!$K$12:$K$1011,$F$23)</f>
        <v>0</v>
      </c>
      <c r="O52" s="95">
        <f>SUM(H52:N52)</f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6">
        <v>1</v>
      </c>
      <c r="L3" s="418" t="s">
        <v>54</v>
      </c>
      <c r="M3" s="419"/>
      <c r="N3" s="419"/>
      <c r="O3" s="420"/>
      <c r="P3" s="151">
        <v>2</v>
      </c>
      <c r="Q3" s="418" t="s">
        <v>55</v>
      </c>
      <c r="R3" s="419"/>
      <c r="S3" s="419"/>
      <c r="T3" s="420"/>
      <c r="U3" s="151">
        <v>3</v>
      </c>
      <c r="V3" s="418" t="s">
        <v>56</v>
      </c>
      <c r="W3" s="419"/>
      <c r="X3" s="419"/>
      <c r="Y3" s="420"/>
      <c r="Z3" s="151">
        <v>4</v>
      </c>
      <c r="AA3" s="418" t="s">
        <v>57</v>
      </c>
      <c r="AB3" s="419"/>
      <c r="AC3" s="419"/>
      <c r="AD3" s="420"/>
      <c r="AE3" s="151">
        <v>5</v>
      </c>
      <c r="AF3" s="418" t="s">
        <v>58</v>
      </c>
      <c r="AG3" s="419"/>
      <c r="AH3" s="419"/>
      <c r="AI3" s="420"/>
      <c r="AJ3" s="151">
        <v>6</v>
      </c>
      <c r="AK3" s="418" t="s">
        <v>134</v>
      </c>
      <c r="AL3" s="419"/>
      <c r="AM3" s="419"/>
      <c r="AN3" s="420"/>
      <c r="AO3" s="151">
        <v>7</v>
      </c>
      <c r="AP3" s="418" t="s">
        <v>135</v>
      </c>
      <c r="AQ3" s="419"/>
      <c r="AR3" s="419"/>
      <c r="AS3" s="420"/>
      <c r="AT3" s="151">
        <v>8</v>
      </c>
      <c r="AU3" s="418" t="s">
        <v>61</v>
      </c>
      <c r="AV3" s="419"/>
      <c r="AW3" s="419"/>
      <c r="AX3" s="420"/>
      <c r="AY3" s="15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6"/>
      <c r="B5" s="383" t="s">
        <v>29</v>
      </c>
      <c r="C5" s="383"/>
      <c r="D5" s="383"/>
      <c r="E5" s="383"/>
      <c r="F5" s="383"/>
      <c r="G5" s="383"/>
      <c r="H5" s="383"/>
      <c r="I5" s="383"/>
      <c r="J5" s="383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1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6"/>
      <c r="B6" s="366"/>
      <c r="C6" s="366"/>
      <c r="D6" s="366"/>
      <c r="E6" s="366" t="s">
        <v>29</v>
      </c>
      <c r="F6" s="366"/>
      <c r="G6" s="366"/>
      <c r="H6" s="366"/>
      <c r="I6" s="366"/>
      <c r="J6" s="366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1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29</v>
      </c>
      <c r="I7" s="366"/>
      <c r="J7" s="366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6"/>
      <c r="B8" s="366" t="s">
        <v>29</v>
      </c>
      <c r="C8" s="366"/>
      <c r="D8" s="366"/>
      <c r="E8" s="366" t="s">
        <v>29</v>
      </c>
      <c r="F8" s="366"/>
      <c r="G8" s="366"/>
      <c r="H8" s="366"/>
      <c r="I8" s="366"/>
      <c r="J8" s="366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6"/>
      <c r="B9" s="366" t="s">
        <v>29</v>
      </c>
      <c r="C9" s="366"/>
      <c r="D9" s="366"/>
      <c r="E9" s="366"/>
      <c r="F9" s="366"/>
      <c r="G9" s="366"/>
      <c r="H9" s="366" t="s">
        <v>29</v>
      </c>
      <c r="I9" s="366"/>
      <c r="J9" s="366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6"/>
      <c r="B10" s="366"/>
      <c r="C10" s="366"/>
      <c r="D10" s="366"/>
      <c r="E10" s="366" t="s">
        <v>29</v>
      </c>
      <c r="F10" s="366"/>
      <c r="G10" s="366"/>
      <c r="H10" s="366" t="s">
        <v>29</v>
      </c>
      <c r="I10" s="366"/>
      <c r="J10" s="366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6"/>
      <c r="B11" s="366" t="s">
        <v>29</v>
      </c>
      <c r="C11" s="366"/>
      <c r="D11" s="366"/>
      <c r="E11" s="366" t="s">
        <v>29</v>
      </c>
      <c r="F11" s="366"/>
      <c r="G11" s="366"/>
      <c r="H11" s="366" t="s">
        <v>29</v>
      </c>
      <c r="I11" s="366"/>
      <c r="J11" s="366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6">
        <v>1</v>
      </c>
      <c r="L13" s="418" t="s">
        <v>54</v>
      </c>
      <c r="M13" s="419"/>
      <c r="N13" s="419"/>
      <c r="O13" s="420"/>
      <c r="P13" s="151">
        <v>2</v>
      </c>
      <c r="Q13" s="418" t="s">
        <v>55</v>
      </c>
      <c r="R13" s="419"/>
      <c r="S13" s="419"/>
      <c r="T13" s="420"/>
      <c r="U13" s="151">
        <v>3</v>
      </c>
      <c r="V13" s="418" t="s">
        <v>56</v>
      </c>
      <c r="W13" s="419"/>
      <c r="X13" s="419"/>
      <c r="Y13" s="420"/>
      <c r="Z13" s="151">
        <v>4</v>
      </c>
      <c r="AA13" s="418" t="s">
        <v>57</v>
      </c>
      <c r="AB13" s="419"/>
      <c r="AC13" s="419"/>
      <c r="AD13" s="420"/>
      <c r="AE13" s="151">
        <v>5</v>
      </c>
      <c r="AF13" s="418" t="s">
        <v>58</v>
      </c>
      <c r="AG13" s="419"/>
      <c r="AH13" s="419"/>
      <c r="AI13" s="420"/>
      <c r="AJ13" s="151">
        <v>6</v>
      </c>
      <c r="AK13" s="418" t="s">
        <v>134</v>
      </c>
      <c r="AL13" s="419"/>
      <c r="AM13" s="419"/>
      <c r="AN13" s="420"/>
      <c r="AO13" s="151">
        <v>7</v>
      </c>
      <c r="AP13" s="418" t="s">
        <v>135</v>
      </c>
      <c r="AQ13" s="419"/>
      <c r="AR13" s="419"/>
      <c r="AS13" s="420"/>
      <c r="AT13" s="151">
        <v>8</v>
      </c>
      <c r="AU13" s="418" t="s">
        <v>61</v>
      </c>
      <c r="AV13" s="419"/>
      <c r="AW13" s="419"/>
      <c r="AX13" s="420"/>
      <c r="AY13" s="15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3"/>
      <c r="B15" s="383" t="s">
        <v>29</v>
      </c>
      <c r="C15" s="383"/>
      <c r="D15" s="383"/>
      <c r="E15" s="383"/>
      <c r="F15" s="383"/>
      <c r="G15" s="383"/>
      <c r="H15" s="383"/>
      <c r="I15" s="383"/>
      <c r="J15" s="383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3"/>
      <c r="B16" s="366"/>
      <c r="C16" s="366"/>
      <c r="D16" s="366"/>
      <c r="E16" s="366" t="s">
        <v>29</v>
      </c>
      <c r="F16" s="366"/>
      <c r="G16" s="366"/>
      <c r="H16" s="366"/>
      <c r="I16" s="366"/>
      <c r="J16" s="366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29</v>
      </c>
      <c r="I17" s="366"/>
      <c r="J17" s="366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3"/>
      <c r="B18" s="366" t="s">
        <v>29</v>
      </c>
      <c r="C18" s="366"/>
      <c r="D18" s="366"/>
      <c r="E18" s="366" t="s">
        <v>29</v>
      </c>
      <c r="F18" s="366"/>
      <c r="G18" s="366"/>
      <c r="H18" s="366"/>
      <c r="I18" s="366"/>
      <c r="J18" s="366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3"/>
      <c r="B19" s="366" t="s">
        <v>29</v>
      </c>
      <c r="C19" s="366"/>
      <c r="D19" s="366"/>
      <c r="E19" s="366"/>
      <c r="F19" s="366"/>
      <c r="G19" s="366"/>
      <c r="H19" s="366" t="s">
        <v>29</v>
      </c>
      <c r="I19" s="366"/>
      <c r="J19" s="366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3"/>
      <c r="B20" s="366"/>
      <c r="C20" s="366"/>
      <c r="D20" s="366"/>
      <c r="E20" s="366" t="s">
        <v>29</v>
      </c>
      <c r="F20" s="366"/>
      <c r="G20" s="366"/>
      <c r="H20" s="366" t="s">
        <v>29</v>
      </c>
      <c r="I20" s="366"/>
      <c r="J20" s="366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3"/>
      <c r="B21" s="366" t="s">
        <v>29</v>
      </c>
      <c r="C21" s="366"/>
      <c r="D21" s="366"/>
      <c r="E21" s="366" t="s">
        <v>29</v>
      </c>
      <c r="F21" s="366"/>
      <c r="G21" s="366"/>
      <c r="H21" s="366" t="s">
        <v>29</v>
      </c>
      <c r="I21" s="366"/>
      <c r="J21" s="366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6">
        <v>1</v>
      </c>
      <c r="L23" s="418" t="s">
        <v>54</v>
      </c>
      <c r="M23" s="419"/>
      <c r="N23" s="419"/>
      <c r="O23" s="420"/>
      <c r="P23" s="151">
        <v>2</v>
      </c>
      <c r="Q23" s="418" t="s">
        <v>55</v>
      </c>
      <c r="R23" s="419"/>
      <c r="S23" s="419"/>
      <c r="T23" s="420"/>
      <c r="U23" s="151">
        <v>3</v>
      </c>
      <c r="V23" s="418" t="s">
        <v>56</v>
      </c>
      <c r="W23" s="419"/>
      <c r="X23" s="419"/>
      <c r="Y23" s="420"/>
      <c r="Z23" s="151">
        <v>4</v>
      </c>
      <c r="AA23" s="418" t="s">
        <v>57</v>
      </c>
      <c r="AB23" s="419"/>
      <c r="AC23" s="419"/>
      <c r="AD23" s="420"/>
      <c r="AE23" s="151">
        <v>5</v>
      </c>
      <c r="AF23" s="418" t="s">
        <v>58</v>
      </c>
      <c r="AG23" s="419"/>
      <c r="AH23" s="419"/>
      <c r="AI23" s="420"/>
      <c r="AJ23" s="151">
        <v>6</v>
      </c>
      <c r="AK23" s="418" t="s">
        <v>134</v>
      </c>
      <c r="AL23" s="419"/>
      <c r="AM23" s="419"/>
      <c r="AN23" s="420"/>
      <c r="AO23" s="151">
        <v>7</v>
      </c>
      <c r="AP23" s="418" t="s">
        <v>135</v>
      </c>
      <c r="AQ23" s="419"/>
      <c r="AR23" s="419"/>
      <c r="AS23" s="420"/>
      <c r="AT23" s="151">
        <v>8</v>
      </c>
      <c r="AU23" s="418" t="s">
        <v>61</v>
      </c>
      <c r="AV23" s="419"/>
      <c r="AW23" s="419"/>
      <c r="AX23" s="420"/>
      <c r="AY23" s="15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6"/>
      <c r="B25" s="383" t="s">
        <v>29</v>
      </c>
      <c r="C25" s="383"/>
      <c r="D25" s="383"/>
      <c r="E25" s="383"/>
      <c r="F25" s="383"/>
      <c r="G25" s="383"/>
      <c r="H25" s="383"/>
      <c r="I25" s="383"/>
      <c r="J25" s="383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6"/>
      <c r="B26" s="366"/>
      <c r="C26" s="366"/>
      <c r="D26" s="366"/>
      <c r="E26" s="366" t="s">
        <v>29</v>
      </c>
      <c r="F26" s="366"/>
      <c r="G26" s="366"/>
      <c r="H26" s="366"/>
      <c r="I26" s="366"/>
      <c r="J26" s="366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29</v>
      </c>
      <c r="I27" s="366"/>
      <c r="J27" s="366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6"/>
      <c r="B28" s="366" t="s">
        <v>29</v>
      </c>
      <c r="C28" s="366"/>
      <c r="D28" s="366"/>
      <c r="E28" s="366" t="s">
        <v>29</v>
      </c>
      <c r="F28" s="366"/>
      <c r="G28" s="366"/>
      <c r="H28" s="366"/>
      <c r="I28" s="366"/>
      <c r="J28" s="366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6"/>
      <c r="B29" s="366" t="s">
        <v>29</v>
      </c>
      <c r="C29" s="366"/>
      <c r="D29" s="366"/>
      <c r="E29" s="366"/>
      <c r="F29" s="366"/>
      <c r="G29" s="366"/>
      <c r="H29" s="366" t="s">
        <v>29</v>
      </c>
      <c r="I29" s="366"/>
      <c r="J29" s="366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6"/>
      <c r="B30" s="366"/>
      <c r="C30" s="366"/>
      <c r="D30" s="366"/>
      <c r="E30" s="366" t="s">
        <v>29</v>
      </c>
      <c r="F30" s="366"/>
      <c r="G30" s="366"/>
      <c r="H30" s="366" t="s">
        <v>29</v>
      </c>
      <c r="I30" s="366"/>
      <c r="J30" s="366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7"/>
      <c r="B31" s="366" t="s">
        <v>29</v>
      </c>
      <c r="C31" s="366"/>
      <c r="D31" s="366"/>
      <c r="E31" s="366" t="s">
        <v>29</v>
      </c>
      <c r="F31" s="366"/>
      <c r="G31" s="366"/>
      <c r="H31" s="366" t="s">
        <v>29</v>
      </c>
      <c r="I31" s="366"/>
      <c r="J31" s="366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6">
        <v>1</v>
      </c>
      <c r="L33" s="418" t="s">
        <v>54</v>
      </c>
      <c r="M33" s="419"/>
      <c r="N33" s="419"/>
      <c r="O33" s="420"/>
      <c r="P33" s="151">
        <v>2</v>
      </c>
      <c r="Q33" s="418" t="s">
        <v>55</v>
      </c>
      <c r="R33" s="419"/>
      <c r="S33" s="419"/>
      <c r="T33" s="420"/>
      <c r="U33" s="151">
        <v>3</v>
      </c>
      <c r="V33" s="418" t="s">
        <v>56</v>
      </c>
      <c r="W33" s="419"/>
      <c r="X33" s="419"/>
      <c r="Y33" s="420"/>
      <c r="Z33" s="151">
        <v>4</v>
      </c>
      <c r="AA33" s="418" t="s">
        <v>57</v>
      </c>
      <c r="AB33" s="419"/>
      <c r="AC33" s="419"/>
      <c r="AD33" s="420"/>
      <c r="AE33" s="151">
        <v>5</v>
      </c>
      <c r="AF33" s="418" t="s">
        <v>58</v>
      </c>
      <c r="AG33" s="419"/>
      <c r="AH33" s="419"/>
      <c r="AI33" s="420"/>
      <c r="AJ33" s="151">
        <v>6</v>
      </c>
      <c r="AK33" s="418" t="s">
        <v>134</v>
      </c>
      <c r="AL33" s="419"/>
      <c r="AM33" s="419"/>
      <c r="AN33" s="420"/>
      <c r="AO33" s="151">
        <v>7</v>
      </c>
      <c r="AP33" s="418" t="s">
        <v>135</v>
      </c>
      <c r="AQ33" s="419"/>
      <c r="AR33" s="419"/>
      <c r="AS33" s="420"/>
      <c r="AT33" s="151">
        <v>8</v>
      </c>
      <c r="AU33" s="418" t="s">
        <v>61</v>
      </c>
      <c r="AV33" s="419"/>
      <c r="AW33" s="419"/>
      <c r="AX33" s="420"/>
      <c r="AY33" s="15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6"/>
      <c r="B35" s="383" t="s">
        <v>29</v>
      </c>
      <c r="C35" s="383"/>
      <c r="D35" s="383"/>
      <c r="E35" s="383"/>
      <c r="F35" s="383"/>
      <c r="G35" s="383"/>
      <c r="H35" s="383"/>
      <c r="I35" s="383"/>
      <c r="J35" s="383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6"/>
      <c r="B36" s="366"/>
      <c r="C36" s="366"/>
      <c r="D36" s="366"/>
      <c r="E36" s="366" t="s">
        <v>29</v>
      </c>
      <c r="F36" s="366"/>
      <c r="G36" s="366"/>
      <c r="H36" s="366"/>
      <c r="I36" s="366"/>
      <c r="J36" s="366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29</v>
      </c>
      <c r="I37" s="366"/>
      <c r="J37" s="366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6"/>
      <c r="B38" s="366" t="s">
        <v>29</v>
      </c>
      <c r="C38" s="366"/>
      <c r="D38" s="366"/>
      <c r="E38" s="366" t="s">
        <v>29</v>
      </c>
      <c r="F38" s="366"/>
      <c r="G38" s="366"/>
      <c r="H38" s="366"/>
      <c r="I38" s="366"/>
      <c r="J38" s="366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6"/>
      <c r="B39" s="366" t="s">
        <v>29</v>
      </c>
      <c r="C39" s="366"/>
      <c r="D39" s="366"/>
      <c r="E39" s="366"/>
      <c r="F39" s="366"/>
      <c r="G39" s="366"/>
      <c r="H39" s="366" t="s">
        <v>29</v>
      </c>
      <c r="I39" s="366"/>
      <c r="J39" s="366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6"/>
      <c r="B40" s="366"/>
      <c r="C40" s="366"/>
      <c r="D40" s="366"/>
      <c r="E40" s="366" t="s">
        <v>29</v>
      </c>
      <c r="F40" s="366"/>
      <c r="G40" s="366"/>
      <c r="H40" s="366" t="s">
        <v>29</v>
      </c>
      <c r="I40" s="366"/>
      <c r="J40" s="366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7"/>
      <c r="B41" s="366" t="s">
        <v>29</v>
      </c>
      <c r="C41" s="366"/>
      <c r="D41" s="366"/>
      <c r="E41" s="366" t="s">
        <v>29</v>
      </c>
      <c r="F41" s="366"/>
      <c r="G41" s="366"/>
      <c r="H41" s="366" t="s">
        <v>29</v>
      </c>
      <c r="I41" s="366"/>
      <c r="J41" s="366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6">
        <v>1</v>
      </c>
      <c r="L43" s="418" t="s">
        <v>54</v>
      </c>
      <c r="M43" s="419"/>
      <c r="N43" s="419"/>
      <c r="O43" s="420"/>
      <c r="P43" s="151">
        <v>2</v>
      </c>
      <c r="Q43" s="418" t="s">
        <v>55</v>
      </c>
      <c r="R43" s="419"/>
      <c r="S43" s="419"/>
      <c r="T43" s="420"/>
      <c r="U43" s="151">
        <v>3</v>
      </c>
      <c r="V43" s="418" t="s">
        <v>56</v>
      </c>
      <c r="W43" s="419"/>
      <c r="X43" s="419"/>
      <c r="Y43" s="420"/>
      <c r="Z43" s="151">
        <v>4</v>
      </c>
      <c r="AA43" s="418" t="s">
        <v>57</v>
      </c>
      <c r="AB43" s="419"/>
      <c r="AC43" s="419"/>
      <c r="AD43" s="420"/>
      <c r="AE43" s="151">
        <v>5</v>
      </c>
      <c r="AF43" s="418" t="s">
        <v>58</v>
      </c>
      <c r="AG43" s="419"/>
      <c r="AH43" s="419"/>
      <c r="AI43" s="420"/>
      <c r="AJ43" s="151">
        <v>6</v>
      </c>
      <c r="AK43" s="418" t="s">
        <v>134</v>
      </c>
      <c r="AL43" s="419"/>
      <c r="AM43" s="419"/>
      <c r="AN43" s="420"/>
      <c r="AO43" s="151">
        <v>7</v>
      </c>
      <c r="AP43" s="418" t="s">
        <v>135</v>
      </c>
      <c r="AQ43" s="419"/>
      <c r="AR43" s="419"/>
      <c r="AS43" s="420"/>
      <c r="AT43" s="151">
        <v>8</v>
      </c>
      <c r="AU43" s="418" t="s">
        <v>61</v>
      </c>
      <c r="AV43" s="419"/>
      <c r="AW43" s="419"/>
      <c r="AX43" s="420"/>
      <c r="AY43" s="15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6"/>
      <c r="B45" s="383" t="s">
        <v>29</v>
      </c>
      <c r="C45" s="383"/>
      <c r="D45" s="383"/>
      <c r="E45" s="383"/>
      <c r="F45" s="383"/>
      <c r="G45" s="383"/>
      <c r="H45" s="383"/>
      <c r="I45" s="383"/>
      <c r="J45" s="383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6"/>
      <c r="B46" s="366"/>
      <c r="C46" s="366"/>
      <c r="D46" s="366"/>
      <c r="E46" s="366" t="s">
        <v>29</v>
      </c>
      <c r="F46" s="366"/>
      <c r="G46" s="366"/>
      <c r="H46" s="366"/>
      <c r="I46" s="366"/>
      <c r="J46" s="366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29</v>
      </c>
      <c r="I47" s="366"/>
      <c r="J47" s="366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6"/>
      <c r="B48" s="366" t="s">
        <v>29</v>
      </c>
      <c r="C48" s="366"/>
      <c r="D48" s="366"/>
      <c r="E48" s="366" t="s">
        <v>29</v>
      </c>
      <c r="F48" s="366"/>
      <c r="G48" s="366"/>
      <c r="H48" s="366"/>
      <c r="I48" s="366"/>
      <c r="J48" s="366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6"/>
      <c r="B49" s="366" t="s">
        <v>29</v>
      </c>
      <c r="C49" s="366"/>
      <c r="D49" s="366"/>
      <c r="E49" s="366"/>
      <c r="F49" s="366"/>
      <c r="G49" s="366"/>
      <c r="H49" s="366" t="s">
        <v>29</v>
      </c>
      <c r="I49" s="366"/>
      <c r="J49" s="366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6"/>
      <c r="B50" s="366"/>
      <c r="C50" s="366"/>
      <c r="D50" s="366"/>
      <c r="E50" s="366" t="s">
        <v>29</v>
      </c>
      <c r="F50" s="366"/>
      <c r="G50" s="366"/>
      <c r="H50" s="366" t="s">
        <v>29</v>
      </c>
      <c r="I50" s="366"/>
      <c r="J50" s="366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6"/>
      <c r="B51" s="366" t="s">
        <v>29</v>
      </c>
      <c r="C51" s="366"/>
      <c r="D51" s="366"/>
      <c r="E51" s="366" t="s">
        <v>29</v>
      </c>
      <c r="F51" s="366"/>
      <c r="G51" s="366"/>
      <c r="H51" s="366" t="s">
        <v>29</v>
      </c>
      <c r="I51" s="366"/>
      <c r="J51" s="366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6">
        <v>1</v>
      </c>
      <c r="L53" s="418" t="s">
        <v>54</v>
      </c>
      <c r="M53" s="419"/>
      <c r="N53" s="419"/>
      <c r="O53" s="420"/>
      <c r="P53" s="151">
        <v>2</v>
      </c>
      <c r="Q53" s="418" t="s">
        <v>55</v>
      </c>
      <c r="R53" s="419"/>
      <c r="S53" s="419"/>
      <c r="T53" s="420"/>
      <c r="U53" s="151">
        <v>3</v>
      </c>
      <c r="V53" s="418" t="s">
        <v>56</v>
      </c>
      <c r="W53" s="419"/>
      <c r="X53" s="419"/>
      <c r="Y53" s="420"/>
      <c r="Z53" s="151">
        <v>4</v>
      </c>
      <c r="AA53" s="418" t="s">
        <v>57</v>
      </c>
      <c r="AB53" s="419"/>
      <c r="AC53" s="419"/>
      <c r="AD53" s="420"/>
      <c r="AE53" s="151">
        <v>5</v>
      </c>
      <c r="AF53" s="418" t="s">
        <v>58</v>
      </c>
      <c r="AG53" s="419"/>
      <c r="AH53" s="419"/>
      <c r="AI53" s="420"/>
      <c r="AJ53" s="151">
        <v>6</v>
      </c>
      <c r="AK53" s="418" t="s">
        <v>134</v>
      </c>
      <c r="AL53" s="419"/>
      <c r="AM53" s="419"/>
      <c r="AN53" s="420"/>
      <c r="AO53" s="151">
        <v>7</v>
      </c>
      <c r="AP53" s="418" t="s">
        <v>135</v>
      </c>
      <c r="AQ53" s="419"/>
      <c r="AR53" s="419"/>
      <c r="AS53" s="420"/>
      <c r="AT53" s="151">
        <v>8</v>
      </c>
      <c r="AU53" s="418" t="s">
        <v>61</v>
      </c>
      <c r="AV53" s="419"/>
      <c r="AW53" s="419"/>
      <c r="AX53" s="420"/>
      <c r="AY53" s="15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3"/>
      <c r="B55" s="383" t="s">
        <v>29</v>
      </c>
      <c r="C55" s="383"/>
      <c r="D55" s="383"/>
      <c r="E55" s="383"/>
      <c r="F55" s="383"/>
      <c r="G55" s="383"/>
      <c r="H55" s="383"/>
      <c r="I55" s="383"/>
      <c r="J55" s="383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3"/>
      <c r="B56" s="366"/>
      <c r="C56" s="366"/>
      <c r="D56" s="366"/>
      <c r="E56" s="366" t="s">
        <v>29</v>
      </c>
      <c r="F56" s="366"/>
      <c r="G56" s="366"/>
      <c r="H56" s="366"/>
      <c r="I56" s="366"/>
      <c r="J56" s="366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29</v>
      </c>
      <c r="I57" s="366"/>
      <c r="J57" s="366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3"/>
      <c r="B58" s="366" t="s">
        <v>29</v>
      </c>
      <c r="C58" s="366"/>
      <c r="D58" s="366"/>
      <c r="E58" s="366" t="s">
        <v>29</v>
      </c>
      <c r="F58" s="366"/>
      <c r="G58" s="366"/>
      <c r="H58" s="366"/>
      <c r="I58" s="366"/>
      <c r="J58" s="366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3"/>
      <c r="B59" s="366" t="s">
        <v>29</v>
      </c>
      <c r="C59" s="366"/>
      <c r="D59" s="366"/>
      <c r="E59" s="366"/>
      <c r="F59" s="366"/>
      <c r="G59" s="366"/>
      <c r="H59" s="366" t="s">
        <v>29</v>
      </c>
      <c r="I59" s="366"/>
      <c r="J59" s="366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3"/>
      <c r="B60" s="366"/>
      <c r="C60" s="366"/>
      <c r="D60" s="366"/>
      <c r="E60" s="366" t="s">
        <v>29</v>
      </c>
      <c r="F60" s="366"/>
      <c r="G60" s="366"/>
      <c r="H60" s="366" t="s">
        <v>29</v>
      </c>
      <c r="I60" s="366"/>
      <c r="J60" s="366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3"/>
      <c r="B61" s="366" t="s">
        <v>29</v>
      </c>
      <c r="C61" s="366"/>
      <c r="D61" s="366"/>
      <c r="E61" s="366" t="s">
        <v>29</v>
      </c>
      <c r="F61" s="366"/>
      <c r="G61" s="366"/>
      <c r="H61" s="366" t="s">
        <v>29</v>
      </c>
      <c r="I61" s="366"/>
      <c r="J61" s="366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6">
        <v>1</v>
      </c>
      <c r="L63" s="418" t="s">
        <v>54</v>
      </c>
      <c r="M63" s="419"/>
      <c r="N63" s="419"/>
      <c r="O63" s="420"/>
      <c r="P63" s="151">
        <v>2</v>
      </c>
      <c r="Q63" s="418" t="s">
        <v>55</v>
      </c>
      <c r="R63" s="419"/>
      <c r="S63" s="419"/>
      <c r="T63" s="420"/>
      <c r="U63" s="151">
        <v>3</v>
      </c>
      <c r="V63" s="418" t="s">
        <v>56</v>
      </c>
      <c r="W63" s="419"/>
      <c r="X63" s="419"/>
      <c r="Y63" s="420"/>
      <c r="Z63" s="151">
        <v>4</v>
      </c>
      <c r="AA63" s="418" t="s">
        <v>57</v>
      </c>
      <c r="AB63" s="419"/>
      <c r="AC63" s="419"/>
      <c r="AD63" s="420"/>
      <c r="AE63" s="151">
        <v>5</v>
      </c>
      <c r="AF63" s="418" t="s">
        <v>58</v>
      </c>
      <c r="AG63" s="419"/>
      <c r="AH63" s="419"/>
      <c r="AI63" s="420"/>
      <c r="AJ63" s="151">
        <v>6</v>
      </c>
      <c r="AK63" s="418" t="s">
        <v>134</v>
      </c>
      <c r="AL63" s="419"/>
      <c r="AM63" s="419"/>
      <c r="AN63" s="420"/>
      <c r="AO63" s="151">
        <v>7</v>
      </c>
      <c r="AP63" s="418" t="s">
        <v>135</v>
      </c>
      <c r="AQ63" s="419"/>
      <c r="AR63" s="419"/>
      <c r="AS63" s="420"/>
      <c r="AT63" s="151">
        <v>8</v>
      </c>
      <c r="AU63" s="418" t="s">
        <v>61</v>
      </c>
      <c r="AV63" s="419"/>
      <c r="AW63" s="419"/>
      <c r="AX63" s="420"/>
      <c r="AY63" s="15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6"/>
      <c r="B65" s="383" t="s">
        <v>29</v>
      </c>
      <c r="C65" s="383"/>
      <c r="D65" s="383"/>
      <c r="E65" s="383"/>
      <c r="F65" s="383"/>
      <c r="G65" s="383"/>
      <c r="H65" s="383"/>
      <c r="I65" s="383"/>
      <c r="J65" s="383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6"/>
      <c r="B66" s="366"/>
      <c r="C66" s="366"/>
      <c r="D66" s="366"/>
      <c r="E66" s="366" t="s">
        <v>29</v>
      </c>
      <c r="F66" s="366"/>
      <c r="G66" s="366"/>
      <c r="H66" s="366"/>
      <c r="I66" s="366"/>
      <c r="J66" s="366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29</v>
      </c>
      <c r="I67" s="366"/>
      <c r="J67" s="366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6"/>
      <c r="B68" s="366" t="s">
        <v>29</v>
      </c>
      <c r="C68" s="366"/>
      <c r="D68" s="366"/>
      <c r="E68" s="366" t="s">
        <v>29</v>
      </c>
      <c r="F68" s="366"/>
      <c r="G68" s="366"/>
      <c r="H68" s="366"/>
      <c r="I68" s="366"/>
      <c r="J68" s="366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6"/>
      <c r="B69" s="366" t="s">
        <v>29</v>
      </c>
      <c r="C69" s="366"/>
      <c r="D69" s="366"/>
      <c r="E69" s="366"/>
      <c r="F69" s="366"/>
      <c r="G69" s="366"/>
      <c r="H69" s="366" t="s">
        <v>29</v>
      </c>
      <c r="I69" s="366"/>
      <c r="J69" s="366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6"/>
      <c r="B70" s="366"/>
      <c r="C70" s="366"/>
      <c r="D70" s="366"/>
      <c r="E70" s="366" t="s">
        <v>29</v>
      </c>
      <c r="F70" s="366"/>
      <c r="G70" s="366"/>
      <c r="H70" s="366" t="s">
        <v>29</v>
      </c>
      <c r="I70" s="366"/>
      <c r="J70" s="366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7"/>
      <c r="B71" s="366" t="s">
        <v>29</v>
      </c>
      <c r="C71" s="366"/>
      <c r="D71" s="366"/>
      <c r="E71" s="366" t="s">
        <v>29</v>
      </c>
      <c r="F71" s="366"/>
      <c r="G71" s="366"/>
      <c r="H71" s="366" t="s">
        <v>29</v>
      </c>
      <c r="I71" s="366"/>
      <c r="J71" s="366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6">
        <v>1</v>
      </c>
      <c r="L73" s="418" t="s">
        <v>54</v>
      </c>
      <c r="M73" s="419"/>
      <c r="N73" s="419"/>
      <c r="O73" s="420"/>
      <c r="P73" s="151">
        <v>2</v>
      </c>
      <c r="Q73" s="418" t="s">
        <v>55</v>
      </c>
      <c r="R73" s="419"/>
      <c r="S73" s="419"/>
      <c r="T73" s="420"/>
      <c r="U73" s="151">
        <v>3</v>
      </c>
      <c r="V73" s="418" t="s">
        <v>56</v>
      </c>
      <c r="W73" s="419"/>
      <c r="X73" s="419"/>
      <c r="Y73" s="420"/>
      <c r="Z73" s="151">
        <v>4</v>
      </c>
      <c r="AA73" s="418" t="s">
        <v>57</v>
      </c>
      <c r="AB73" s="419"/>
      <c r="AC73" s="419"/>
      <c r="AD73" s="420"/>
      <c r="AE73" s="151">
        <v>5</v>
      </c>
      <c r="AF73" s="418" t="s">
        <v>58</v>
      </c>
      <c r="AG73" s="419"/>
      <c r="AH73" s="419"/>
      <c r="AI73" s="420"/>
      <c r="AJ73" s="151">
        <v>6</v>
      </c>
      <c r="AK73" s="418" t="s">
        <v>134</v>
      </c>
      <c r="AL73" s="419"/>
      <c r="AM73" s="419"/>
      <c r="AN73" s="420"/>
      <c r="AO73" s="151">
        <v>7</v>
      </c>
      <c r="AP73" s="418" t="s">
        <v>135</v>
      </c>
      <c r="AQ73" s="419"/>
      <c r="AR73" s="419"/>
      <c r="AS73" s="420"/>
      <c r="AT73" s="151">
        <v>8</v>
      </c>
      <c r="AU73" s="418" t="s">
        <v>61</v>
      </c>
      <c r="AV73" s="419"/>
      <c r="AW73" s="419"/>
      <c r="AX73" s="420"/>
      <c r="AY73" s="15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6"/>
      <c r="B75" s="383" t="s">
        <v>29</v>
      </c>
      <c r="C75" s="383"/>
      <c r="D75" s="383"/>
      <c r="E75" s="383"/>
      <c r="F75" s="383"/>
      <c r="G75" s="383"/>
      <c r="H75" s="383"/>
      <c r="I75" s="383"/>
      <c r="J75" s="383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6"/>
      <c r="B76" s="366"/>
      <c r="C76" s="366"/>
      <c r="D76" s="366"/>
      <c r="E76" s="366" t="s">
        <v>29</v>
      </c>
      <c r="F76" s="366"/>
      <c r="G76" s="366"/>
      <c r="H76" s="366"/>
      <c r="I76" s="366"/>
      <c r="J76" s="366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29</v>
      </c>
      <c r="I77" s="366"/>
      <c r="J77" s="366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6"/>
      <c r="B78" s="366" t="s">
        <v>29</v>
      </c>
      <c r="C78" s="366"/>
      <c r="D78" s="366"/>
      <c r="E78" s="366" t="s">
        <v>29</v>
      </c>
      <c r="F78" s="366"/>
      <c r="G78" s="366"/>
      <c r="H78" s="366"/>
      <c r="I78" s="366"/>
      <c r="J78" s="366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6"/>
      <c r="B79" s="366" t="s">
        <v>29</v>
      </c>
      <c r="C79" s="366"/>
      <c r="D79" s="366"/>
      <c r="E79" s="366"/>
      <c r="F79" s="366"/>
      <c r="G79" s="366"/>
      <c r="H79" s="366" t="s">
        <v>29</v>
      </c>
      <c r="I79" s="366"/>
      <c r="J79" s="366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6"/>
      <c r="B80" s="366"/>
      <c r="C80" s="366"/>
      <c r="D80" s="366"/>
      <c r="E80" s="366" t="s">
        <v>29</v>
      </c>
      <c r="F80" s="366"/>
      <c r="G80" s="366"/>
      <c r="H80" s="366" t="s">
        <v>29</v>
      </c>
      <c r="I80" s="366"/>
      <c r="J80" s="366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7"/>
      <c r="B81" s="366" t="s">
        <v>29</v>
      </c>
      <c r="C81" s="366"/>
      <c r="D81" s="366"/>
      <c r="E81" s="366" t="s">
        <v>29</v>
      </c>
      <c r="F81" s="366"/>
      <c r="G81" s="366"/>
      <c r="H81" s="366" t="s">
        <v>29</v>
      </c>
      <c r="I81" s="366"/>
      <c r="J81" s="366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6">
        <v>1</v>
      </c>
      <c r="L84" s="418" t="s">
        <v>54</v>
      </c>
      <c r="M84" s="419"/>
      <c r="N84" s="419"/>
      <c r="O84" s="420"/>
      <c r="P84" s="151">
        <v>2</v>
      </c>
      <c r="Q84" s="418" t="s">
        <v>55</v>
      </c>
      <c r="R84" s="419"/>
      <c r="S84" s="419"/>
      <c r="T84" s="420"/>
      <c r="U84" s="151">
        <v>3</v>
      </c>
      <c r="V84" s="418" t="s">
        <v>56</v>
      </c>
      <c r="W84" s="419"/>
      <c r="X84" s="419"/>
      <c r="Y84" s="420"/>
      <c r="Z84" s="151">
        <v>4</v>
      </c>
      <c r="AA84" s="418" t="s">
        <v>57</v>
      </c>
      <c r="AB84" s="419"/>
      <c r="AC84" s="419"/>
      <c r="AD84" s="420"/>
      <c r="AE84" s="151">
        <v>5</v>
      </c>
      <c r="AF84" s="418" t="s">
        <v>58</v>
      </c>
      <c r="AG84" s="419"/>
      <c r="AH84" s="419"/>
      <c r="AI84" s="420"/>
      <c r="AJ84" s="151">
        <v>6</v>
      </c>
      <c r="AK84" s="418" t="s">
        <v>134</v>
      </c>
      <c r="AL84" s="419"/>
      <c r="AM84" s="419"/>
      <c r="AN84" s="420"/>
      <c r="AO84" s="151">
        <v>7</v>
      </c>
      <c r="AP84" s="418" t="s">
        <v>135</v>
      </c>
      <c r="AQ84" s="419"/>
      <c r="AR84" s="419"/>
      <c r="AS84" s="420"/>
      <c r="AT84" s="151">
        <v>8</v>
      </c>
      <c r="AU84" s="418" t="s">
        <v>61</v>
      </c>
      <c r="AV84" s="419"/>
      <c r="AW84" s="419"/>
      <c r="AX84" s="420"/>
      <c r="AY84" s="15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6"/>
      <c r="B86" s="383" t="s">
        <v>29</v>
      </c>
      <c r="C86" s="383"/>
      <c r="D86" s="383"/>
      <c r="E86" s="383"/>
      <c r="F86" s="383"/>
      <c r="G86" s="383"/>
      <c r="H86" s="383"/>
      <c r="I86" s="383"/>
      <c r="J86" s="383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6"/>
      <c r="B87" s="366"/>
      <c r="C87" s="366"/>
      <c r="D87" s="366"/>
      <c r="E87" s="366" t="s">
        <v>29</v>
      </c>
      <c r="F87" s="366"/>
      <c r="G87" s="366"/>
      <c r="H87" s="366"/>
      <c r="I87" s="366"/>
      <c r="J87" s="366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29</v>
      </c>
      <c r="I88" s="366"/>
      <c r="J88" s="366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6"/>
      <c r="B89" s="366" t="s">
        <v>29</v>
      </c>
      <c r="C89" s="366"/>
      <c r="D89" s="366"/>
      <c r="E89" s="366" t="s">
        <v>29</v>
      </c>
      <c r="F89" s="366"/>
      <c r="G89" s="366"/>
      <c r="H89" s="366"/>
      <c r="I89" s="366"/>
      <c r="J89" s="366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6"/>
      <c r="B90" s="366" t="s">
        <v>29</v>
      </c>
      <c r="C90" s="366"/>
      <c r="D90" s="366"/>
      <c r="E90" s="366"/>
      <c r="F90" s="366"/>
      <c r="G90" s="366"/>
      <c r="H90" s="366" t="s">
        <v>29</v>
      </c>
      <c r="I90" s="366"/>
      <c r="J90" s="366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6"/>
      <c r="B91" s="366"/>
      <c r="C91" s="366"/>
      <c r="D91" s="366"/>
      <c r="E91" s="366" t="s">
        <v>29</v>
      </c>
      <c r="F91" s="366"/>
      <c r="G91" s="366"/>
      <c r="H91" s="366" t="s">
        <v>29</v>
      </c>
      <c r="I91" s="366"/>
      <c r="J91" s="366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6"/>
      <c r="B92" s="366" t="s">
        <v>29</v>
      </c>
      <c r="C92" s="366"/>
      <c r="D92" s="366"/>
      <c r="E92" s="366" t="s">
        <v>29</v>
      </c>
      <c r="F92" s="366"/>
      <c r="G92" s="366"/>
      <c r="H92" s="366" t="s">
        <v>29</v>
      </c>
      <c r="I92" s="366"/>
      <c r="J92" s="366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6">
        <v>1</v>
      </c>
      <c r="L94" s="418" t="s">
        <v>54</v>
      </c>
      <c r="M94" s="419"/>
      <c r="N94" s="419"/>
      <c r="O94" s="420"/>
      <c r="P94" s="151">
        <v>2</v>
      </c>
      <c r="Q94" s="418" t="s">
        <v>55</v>
      </c>
      <c r="R94" s="419"/>
      <c r="S94" s="419"/>
      <c r="T94" s="420"/>
      <c r="U94" s="151">
        <v>3</v>
      </c>
      <c r="V94" s="418" t="s">
        <v>56</v>
      </c>
      <c r="W94" s="419"/>
      <c r="X94" s="419"/>
      <c r="Y94" s="420"/>
      <c r="Z94" s="151">
        <v>4</v>
      </c>
      <c r="AA94" s="418" t="s">
        <v>57</v>
      </c>
      <c r="AB94" s="419"/>
      <c r="AC94" s="419"/>
      <c r="AD94" s="420"/>
      <c r="AE94" s="151">
        <v>5</v>
      </c>
      <c r="AF94" s="418" t="s">
        <v>58</v>
      </c>
      <c r="AG94" s="419"/>
      <c r="AH94" s="419"/>
      <c r="AI94" s="420"/>
      <c r="AJ94" s="151">
        <v>6</v>
      </c>
      <c r="AK94" s="418" t="s">
        <v>134</v>
      </c>
      <c r="AL94" s="419"/>
      <c r="AM94" s="419"/>
      <c r="AN94" s="420"/>
      <c r="AO94" s="151">
        <v>7</v>
      </c>
      <c r="AP94" s="418" t="s">
        <v>135</v>
      </c>
      <c r="AQ94" s="419"/>
      <c r="AR94" s="419"/>
      <c r="AS94" s="420"/>
      <c r="AT94" s="151">
        <v>8</v>
      </c>
      <c r="AU94" s="418" t="s">
        <v>61</v>
      </c>
      <c r="AV94" s="419"/>
      <c r="AW94" s="419"/>
      <c r="AX94" s="420"/>
      <c r="AY94" s="15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3"/>
      <c r="B96" s="383" t="s">
        <v>29</v>
      </c>
      <c r="C96" s="383"/>
      <c r="D96" s="383"/>
      <c r="E96" s="383"/>
      <c r="F96" s="383"/>
      <c r="G96" s="383"/>
      <c r="H96" s="383"/>
      <c r="I96" s="383"/>
      <c r="J96" s="383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3"/>
      <c r="B97" s="366"/>
      <c r="C97" s="366"/>
      <c r="D97" s="366"/>
      <c r="E97" s="366" t="s">
        <v>29</v>
      </c>
      <c r="F97" s="366"/>
      <c r="G97" s="366"/>
      <c r="H97" s="366"/>
      <c r="I97" s="366"/>
      <c r="J97" s="366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29</v>
      </c>
      <c r="I98" s="366"/>
      <c r="J98" s="366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3"/>
      <c r="B99" s="366" t="s">
        <v>29</v>
      </c>
      <c r="C99" s="366"/>
      <c r="D99" s="366"/>
      <c r="E99" s="366" t="s">
        <v>29</v>
      </c>
      <c r="F99" s="366"/>
      <c r="G99" s="366"/>
      <c r="H99" s="366"/>
      <c r="I99" s="366"/>
      <c r="J99" s="366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3"/>
      <c r="B100" s="366" t="s">
        <v>29</v>
      </c>
      <c r="C100" s="366"/>
      <c r="D100" s="366"/>
      <c r="E100" s="366"/>
      <c r="F100" s="366"/>
      <c r="G100" s="366"/>
      <c r="H100" s="366" t="s">
        <v>29</v>
      </c>
      <c r="I100" s="366"/>
      <c r="J100" s="366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29</v>
      </c>
      <c r="F101" s="366"/>
      <c r="G101" s="366"/>
      <c r="H101" s="366" t="s">
        <v>29</v>
      </c>
      <c r="I101" s="366"/>
      <c r="J101" s="366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3"/>
      <c r="B102" s="366" t="s">
        <v>29</v>
      </c>
      <c r="C102" s="366"/>
      <c r="D102" s="366"/>
      <c r="E102" s="366" t="s">
        <v>29</v>
      </c>
      <c r="F102" s="366"/>
      <c r="G102" s="366"/>
      <c r="H102" s="366" t="s">
        <v>29</v>
      </c>
      <c r="I102" s="366"/>
      <c r="J102" s="366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8" t="s">
        <v>54</v>
      </c>
      <c r="M104" s="419"/>
      <c r="N104" s="419"/>
      <c r="O104" s="420"/>
      <c r="P104" s="151">
        <v>2</v>
      </c>
      <c r="Q104" s="418" t="s">
        <v>55</v>
      </c>
      <c r="R104" s="419"/>
      <c r="S104" s="419"/>
      <c r="T104" s="420"/>
      <c r="U104" s="151">
        <v>3</v>
      </c>
      <c r="V104" s="418" t="s">
        <v>56</v>
      </c>
      <c r="W104" s="419"/>
      <c r="X104" s="419"/>
      <c r="Y104" s="420"/>
      <c r="Z104" s="151">
        <v>4</v>
      </c>
      <c r="AA104" s="418" t="s">
        <v>57</v>
      </c>
      <c r="AB104" s="419"/>
      <c r="AC104" s="419"/>
      <c r="AD104" s="420"/>
      <c r="AE104" s="151">
        <v>5</v>
      </c>
      <c r="AF104" s="418" t="s">
        <v>58</v>
      </c>
      <c r="AG104" s="419"/>
      <c r="AH104" s="419"/>
      <c r="AI104" s="420"/>
      <c r="AJ104" s="151">
        <v>6</v>
      </c>
      <c r="AK104" s="418" t="s">
        <v>134</v>
      </c>
      <c r="AL104" s="419"/>
      <c r="AM104" s="419"/>
      <c r="AN104" s="420"/>
      <c r="AO104" s="151">
        <v>7</v>
      </c>
      <c r="AP104" s="418" t="s">
        <v>135</v>
      </c>
      <c r="AQ104" s="419"/>
      <c r="AR104" s="419"/>
      <c r="AS104" s="420"/>
      <c r="AT104" s="151">
        <v>8</v>
      </c>
      <c r="AU104" s="418" t="s">
        <v>61</v>
      </c>
      <c r="AV104" s="419"/>
      <c r="AW104" s="419"/>
      <c r="AX104" s="420"/>
      <c r="AY104" s="15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7"/>
      <c r="B106" s="429" t="s">
        <v>29</v>
      </c>
      <c r="C106" s="429"/>
      <c r="D106" s="429"/>
      <c r="E106" s="429"/>
      <c r="F106" s="429"/>
      <c r="G106" s="429"/>
      <c r="H106" s="429"/>
      <c r="I106" s="429"/>
      <c r="J106" s="429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7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7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8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8" t="s">
        <v>54</v>
      </c>
      <c r="M114" s="419"/>
      <c r="N114" s="419"/>
      <c r="O114" s="420"/>
      <c r="P114" s="151">
        <v>2</v>
      </c>
      <c r="Q114" s="418" t="s">
        <v>55</v>
      </c>
      <c r="R114" s="419"/>
      <c r="S114" s="419"/>
      <c r="T114" s="420"/>
      <c r="U114" s="151">
        <v>3</v>
      </c>
      <c r="V114" s="418" t="s">
        <v>56</v>
      </c>
      <c r="W114" s="419"/>
      <c r="X114" s="419"/>
      <c r="Y114" s="420"/>
      <c r="Z114" s="151">
        <v>4</v>
      </c>
      <c r="AA114" s="418" t="s">
        <v>57</v>
      </c>
      <c r="AB114" s="419"/>
      <c r="AC114" s="419"/>
      <c r="AD114" s="420"/>
      <c r="AE114" s="151">
        <v>5</v>
      </c>
      <c r="AF114" s="418" t="s">
        <v>58</v>
      </c>
      <c r="AG114" s="419"/>
      <c r="AH114" s="419"/>
      <c r="AI114" s="420"/>
      <c r="AJ114" s="151">
        <v>6</v>
      </c>
      <c r="AK114" s="418" t="s">
        <v>134</v>
      </c>
      <c r="AL114" s="419"/>
      <c r="AM114" s="419"/>
      <c r="AN114" s="420"/>
      <c r="AO114" s="151">
        <v>7</v>
      </c>
      <c r="AP114" s="418" t="s">
        <v>135</v>
      </c>
      <c r="AQ114" s="419"/>
      <c r="AR114" s="419"/>
      <c r="AS114" s="420"/>
      <c r="AT114" s="151">
        <v>8</v>
      </c>
      <c r="AU114" s="418" t="s">
        <v>61</v>
      </c>
      <c r="AV114" s="419"/>
      <c r="AW114" s="419"/>
      <c r="AX114" s="420"/>
      <c r="AY114" s="15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7"/>
      <c r="B116" s="429" t="s">
        <v>29</v>
      </c>
      <c r="C116" s="429"/>
      <c r="D116" s="429"/>
      <c r="E116" s="429"/>
      <c r="F116" s="429"/>
      <c r="G116" s="429"/>
      <c r="H116" s="429"/>
      <c r="I116" s="429"/>
      <c r="J116" s="429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7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7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8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9" t="str">
        <f>ローデータ!B2</f>
        <v>北区</v>
      </c>
      <c r="C2" s="291"/>
      <c r="D2" s="291"/>
      <c r="E2" s="290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67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4"/>
      <c r="H3" s="304"/>
      <c r="K3" s="304"/>
      <c r="L3" s="304"/>
    </row>
    <row r="4" spans="1:19" ht="14.1" customHeight="1" x14ac:dyDescent="0.15">
      <c r="A4" s="268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16</v>
      </c>
      <c r="H4" s="147" t="s">
        <v>53</v>
      </c>
      <c r="K4" s="300">
        <f>COUNTIFS(ローデータ!B12:B1011,1,ローデータ!G12:G1011,$G$4)</f>
        <v>42</v>
      </c>
      <c r="L4" s="30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1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7" t="s">
        <v>50</v>
      </c>
    </row>
    <row r="9" spans="1:19" ht="14.1" customHeight="1" x14ac:dyDescent="0.15">
      <c r="A9" s="233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8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4</v>
      </c>
      <c r="C10" s="56">
        <f>COUNTIFS(ローデータ!$B$12:$B$1011,1,ローデータ!$G$12:$G$1011,$G$4,ローデータ!$H$12:$H$1011,C8)</f>
        <v>13</v>
      </c>
      <c r="D10" s="56">
        <f>COUNTIFS(ローデータ!$B$12:$B$1011,1,ローデータ!$G$12:$G$1011,$G$4,ローデータ!$H$12:$H$1011,D8)</f>
        <v>9</v>
      </c>
      <c r="E10" s="56">
        <f>COUNTIFS(ローデータ!$B$12:$B$1011,1,ローデータ!$G$12:$G$1011,$G$4,ローデータ!$H$12:$H$1011,E8)</f>
        <v>4</v>
      </c>
      <c r="F10" s="56">
        <f>COUNTIFS(ローデータ!$B$12:$B$1011,1,ローデータ!$G$12:$G$1011,$G$4,ローデータ!$H$12:$H$1011,F8)</f>
        <v>2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4</v>
      </c>
      <c r="I10" s="56">
        <f>COUNTIFS(ローデータ!$B$12:$B$1011,1,ローデータ!$G$12:$G$1011,$G$4,ローデータ!$H$12:$H$1011,I8)</f>
        <v>4</v>
      </c>
      <c r="J10" s="56">
        <f>COUNTIFS(ローデータ!$B$12:$B$1011,1,ローデータ!$G$12:$G$1011,$G$4,ローデータ!$H$12:$H$1011,J8)</f>
        <v>0</v>
      </c>
      <c r="K10" s="56">
        <f>SUM(B10:J10)</f>
        <v>42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1"/>
      <c r="B14" s="144">
        <v>1</v>
      </c>
      <c r="C14" s="144">
        <v>2</v>
      </c>
      <c r="D14" s="267" t="s">
        <v>50</v>
      </c>
      <c r="F14" s="231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0" t="s">
        <v>50</v>
      </c>
    </row>
    <row r="15" spans="1:19" ht="14.1" customHeight="1" x14ac:dyDescent="0.15">
      <c r="A15" s="233"/>
      <c r="B15" s="147" t="s">
        <v>63</v>
      </c>
      <c r="C15" s="147" t="s">
        <v>64</v>
      </c>
      <c r="D15" s="268"/>
      <c r="F15" s="232"/>
      <c r="G15" s="278" t="s">
        <v>95</v>
      </c>
      <c r="H15" s="248" t="s">
        <v>76</v>
      </c>
      <c r="I15" s="248" t="s">
        <v>77</v>
      </c>
      <c r="J15" s="278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73" t="s">
        <v>111</v>
      </c>
      <c r="Q15" s="248" t="s">
        <v>83</v>
      </c>
      <c r="R15" s="292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1</v>
      </c>
      <c r="C16" s="56">
        <f>COUNTIFS(ローデータ!$B$12:$B$1011,1,ローデータ!$G$12:$G$1011,$G$4,ローデータ!$I$12:$I$1011,C14)</f>
        <v>41</v>
      </c>
      <c r="D16" s="56">
        <f>SUM(B16:C16)</f>
        <v>42</v>
      </c>
      <c r="F16" s="232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92"/>
    </row>
    <row r="17" spans="1:19" ht="14.1" customHeight="1" x14ac:dyDescent="0.15">
      <c r="A17" s="152"/>
      <c r="B17" s="9"/>
      <c r="C17" s="9"/>
      <c r="D17" s="9"/>
      <c r="F17" s="233"/>
      <c r="G17" s="282"/>
      <c r="H17" s="249"/>
      <c r="I17" s="249"/>
      <c r="J17" s="282"/>
      <c r="K17" s="249"/>
      <c r="L17" s="249"/>
      <c r="M17" s="249"/>
      <c r="N17" s="249"/>
      <c r="O17" s="249"/>
      <c r="P17" s="274"/>
      <c r="Q17" s="249"/>
      <c r="R17" s="251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1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1"/>
      <c r="B21" s="293">
        <v>1</v>
      </c>
      <c r="C21" s="242"/>
      <c r="D21" s="293">
        <v>2</v>
      </c>
      <c r="E21" s="242"/>
      <c r="F21" s="293">
        <v>3</v>
      </c>
      <c r="G21" s="241"/>
      <c r="H21" s="242"/>
      <c r="I21" s="26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301" t="s">
        <v>72</v>
      </c>
      <c r="C22" s="302"/>
      <c r="D22" s="301" t="s">
        <v>74</v>
      </c>
      <c r="E22" s="302"/>
      <c r="F22" s="301" t="s">
        <v>84</v>
      </c>
      <c r="G22" s="303"/>
      <c r="H22" s="302"/>
      <c r="I22" s="26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9">
        <f>COUNTIFS(ローデータ!$B$12:$B$1011,1,ローデータ!$G$12:$G$1011,$G$4,ローデータ!$K$12:$K$1011,B21)</f>
        <v>31</v>
      </c>
      <c r="C23" s="290"/>
      <c r="D23" s="289">
        <f>COUNTIFS(ローデータ!$B$12:$B$1011,1,ローデータ!$G$12:$G$1011,$G$4,ローデータ!$K$12:$K$1011,D21)</f>
        <v>6</v>
      </c>
      <c r="E23" s="290"/>
      <c r="F23" s="289">
        <f>COUNTIFS(ローデータ!$B$12:$B$1011,1,ローデータ!$G$12:$G$1011,$G$4,ローデータ!$K$12:$K$1011,F21)</f>
        <v>5</v>
      </c>
      <c r="G23" s="291"/>
      <c r="H23" s="290"/>
      <c r="I23" s="56">
        <f>SUM(B23:H23)</f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1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0" t="s">
        <v>50</v>
      </c>
      <c r="I27" s="269"/>
      <c r="J27" s="285" t="s">
        <v>96</v>
      </c>
      <c r="K27" s="287" t="s">
        <v>97</v>
      </c>
      <c r="L27" s="283" t="s">
        <v>98</v>
      </c>
      <c r="M27" s="287" t="s">
        <v>99</v>
      </c>
      <c r="N27" s="283" t="s">
        <v>100</v>
      </c>
      <c r="O27" s="277" t="s">
        <v>50</v>
      </c>
    </row>
    <row r="28" spans="1:19" ht="14.1" customHeight="1" x14ac:dyDescent="0.15">
      <c r="A28" s="232"/>
      <c r="B28" s="248" t="s">
        <v>65</v>
      </c>
      <c r="C28" s="248" t="s">
        <v>66</v>
      </c>
      <c r="D28" s="278" t="s">
        <v>101</v>
      </c>
      <c r="E28" s="280" t="s">
        <v>102</v>
      </c>
      <c r="F28" s="281" t="s">
        <v>103</v>
      </c>
      <c r="G28" s="292"/>
      <c r="H28" s="39"/>
      <c r="I28" s="270"/>
      <c r="J28" s="286"/>
      <c r="K28" s="288"/>
      <c r="L28" s="284"/>
      <c r="M28" s="288"/>
      <c r="N28" s="284"/>
      <c r="O28" s="277"/>
    </row>
    <row r="29" spans="1:19" ht="14.1" customHeight="1" x14ac:dyDescent="0.15">
      <c r="A29" s="233"/>
      <c r="B29" s="249"/>
      <c r="C29" s="249"/>
      <c r="D29" s="279"/>
      <c r="E29" s="244"/>
      <c r="F29" s="282"/>
      <c r="G29" s="251"/>
      <c r="H29" s="39"/>
      <c r="I29" s="148" t="s">
        <v>51</v>
      </c>
      <c r="J29" s="86">
        <f>SUMIFS(ローデータ!M12:M1011,ローデータ!$B$12:$B$1011,1,ローデータ!$G$12:$G$1011,$G$4,ローデータ!$K$12:$K$1011,$B$21)</f>
        <v>9</v>
      </c>
      <c r="K29" s="86">
        <f>SUMIFS(ローデータ!N12:N1011,ローデータ!$B$12:$B$1011,1,ローデータ!$G$12:$G$1011,$G$4,ローデータ!$K$12:$K$1011,$B$21)</f>
        <v>25</v>
      </c>
      <c r="L29" s="86">
        <f>SUMIFS(ローデータ!O12:O1011,ローデータ!$B$12:$B$1011,1,ローデータ!$G$12:$G$1011,$G$4,ローデータ!$K$12:$K$1011,$B$21)</f>
        <v>8</v>
      </c>
      <c r="M29" s="86">
        <f>SUMIFS(ローデータ!P12:P1011,ローデータ!$B$12:$B$1011,1,ローデータ!$G$12:$G$1011,$G$4,ローデータ!$K$12:$K$1011,$B$21)</f>
        <v>3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45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29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31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1"/>
      <c r="B34" s="144">
        <v>1</v>
      </c>
      <c r="C34" s="144">
        <v>2</v>
      </c>
      <c r="D34" s="144">
        <v>3</v>
      </c>
      <c r="E34" s="267" t="s">
        <v>50</v>
      </c>
      <c r="F34" s="39"/>
      <c r="I34" s="269"/>
      <c r="J34" s="271" t="s">
        <v>104</v>
      </c>
      <c r="K34" s="229" t="s">
        <v>105</v>
      </c>
      <c r="L34" s="229" t="s">
        <v>98</v>
      </c>
      <c r="M34" s="229" t="s">
        <v>106</v>
      </c>
      <c r="N34" s="245" t="s">
        <v>107</v>
      </c>
      <c r="O34" s="229" t="s">
        <v>36</v>
      </c>
      <c r="P34" s="245" t="s">
        <v>30</v>
      </c>
      <c r="Q34" s="250" t="s">
        <v>50</v>
      </c>
    </row>
    <row r="35" spans="1:17" ht="14.1" customHeight="1" x14ac:dyDescent="0.15">
      <c r="A35" s="233"/>
      <c r="B35" s="147" t="s">
        <v>67</v>
      </c>
      <c r="C35" s="147" t="s">
        <v>66</v>
      </c>
      <c r="D35" s="147" t="s">
        <v>68</v>
      </c>
      <c r="E35" s="268"/>
      <c r="G35" s="39"/>
      <c r="I35" s="270"/>
      <c r="J35" s="272"/>
      <c r="K35" s="230"/>
      <c r="L35" s="230"/>
      <c r="M35" s="230"/>
      <c r="N35" s="246"/>
      <c r="O35" s="230"/>
      <c r="P35" s="246"/>
      <c r="Q35" s="251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6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6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3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8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2"/>
      <c r="B40" s="255" t="s">
        <v>16</v>
      </c>
      <c r="C40" s="256"/>
      <c r="D40" s="256"/>
      <c r="E40" s="256"/>
      <c r="F40" s="257"/>
      <c r="G40" s="258" t="s">
        <v>50</v>
      </c>
      <c r="H40" s="261" t="s">
        <v>13</v>
      </c>
      <c r="I40" s="262"/>
      <c r="J40" s="263"/>
      <c r="K40" s="264" t="s">
        <v>50</v>
      </c>
    </row>
    <row r="41" spans="1:17" ht="14.1" customHeight="1" x14ac:dyDescent="0.15">
      <c r="A41" s="253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9"/>
      <c r="H41" s="64">
        <v>1</v>
      </c>
      <c r="I41" s="63">
        <v>2</v>
      </c>
      <c r="J41" s="63">
        <v>3</v>
      </c>
      <c r="K41" s="265"/>
      <c r="M41" s="39"/>
      <c r="N41" s="39"/>
      <c r="O41" s="39"/>
      <c r="P41" s="39"/>
    </row>
    <row r="42" spans="1:17" ht="14.1" customHeight="1" x14ac:dyDescent="0.15">
      <c r="A42" s="253"/>
      <c r="B42" s="248" t="s">
        <v>65</v>
      </c>
      <c r="C42" s="248" t="s">
        <v>66</v>
      </c>
      <c r="D42" s="273" t="s">
        <v>101</v>
      </c>
      <c r="E42" s="275" t="s">
        <v>102</v>
      </c>
      <c r="F42" s="225" t="s">
        <v>103</v>
      </c>
      <c r="G42" s="259"/>
      <c r="H42" s="227" t="s">
        <v>67</v>
      </c>
      <c r="I42" s="247" t="s">
        <v>66</v>
      </c>
      <c r="J42" s="247" t="s">
        <v>68</v>
      </c>
      <c r="K42" s="265"/>
      <c r="M42" s="39"/>
      <c r="N42" s="39"/>
      <c r="O42" s="39"/>
      <c r="P42" s="39"/>
    </row>
    <row r="43" spans="1:17" ht="14.1" customHeight="1" x14ac:dyDescent="0.15">
      <c r="A43" s="254"/>
      <c r="B43" s="249"/>
      <c r="C43" s="249"/>
      <c r="D43" s="274"/>
      <c r="E43" s="276"/>
      <c r="F43" s="226"/>
      <c r="G43" s="260"/>
      <c r="H43" s="228"/>
      <c r="I43" s="226"/>
      <c r="J43" s="226"/>
      <c r="K43" s="266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4</v>
      </c>
      <c r="C44" s="86">
        <f>COUNTIFS(ローデータ!$B$12:$B$1011,1,ローデータ!$G$12:$G$1011,$G$4,ローデータ!$K$12:$K$1011,$F$21,ローデータ!$L$12:$L$1011,C41)</f>
        <v>1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5</v>
      </c>
      <c r="H44" s="89">
        <f>COUNTIFS(ローデータ!$B$12:$B$1011,1,ローデータ!$G$12:$G$1011,$G$4,ローデータ!$K$12:$K$1011,$F$21,ローデータ!$S$12:$S$1011,H41)</f>
        <v>4</v>
      </c>
      <c r="I44" s="90">
        <f>COUNTIFS(ローデータ!$B$12:$B$1011,1,ローデータ!$G$12:$G$1011,$G$4,ローデータ!$K$12:$K$1011,$F$21,ローデータ!$S$12:$S$1011,I41)</f>
        <v>1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5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1"/>
      <c r="B47" s="234" t="s">
        <v>165</v>
      </c>
      <c r="C47" s="235"/>
      <c r="D47" s="235"/>
      <c r="E47" s="235"/>
      <c r="F47" s="236"/>
      <c r="G47" s="237" t="s">
        <v>50</v>
      </c>
      <c r="H47" s="240" t="s">
        <v>71</v>
      </c>
      <c r="I47" s="241"/>
      <c r="J47" s="241"/>
      <c r="K47" s="241"/>
      <c r="L47" s="241"/>
      <c r="M47" s="241"/>
      <c r="N47" s="242"/>
      <c r="O47" s="212" t="s">
        <v>50</v>
      </c>
    </row>
    <row r="48" spans="1:17" ht="14.1" customHeight="1" x14ac:dyDescent="0.15">
      <c r="A48" s="232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38"/>
      <c r="H48" s="221" t="s">
        <v>104</v>
      </c>
      <c r="I48" s="223" t="s">
        <v>105</v>
      </c>
      <c r="J48" s="223" t="s">
        <v>98</v>
      </c>
      <c r="K48" s="223" t="s">
        <v>106</v>
      </c>
      <c r="L48" s="243" t="s">
        <v>107</v>
      </c>
      <c r="M48" s="223" t="s">
        <v>36</v>
      </c>
      <c r="N48" s="243" t="s">
        <v>30</v>
      </c>
      <c r="O48" s="213"/>
    </row>
    <row r="49" spans="1:15" ht="14.1" customHeight="1" x14ac:dyDescent="0.15">
      <c r="A49" s="233"/>
      <c r="B49" s="216"/>
      <c r="C49" s="218"/>
      <c r="D49" s="220"/>
      <c r="E49" s="218"/>
      <c r="F49" s="220"/>
      <c r="G49" s="239"/>
      <c r="H49" s="222"/>
      <c r="I49" s="224"/>
      <c r="J49" s="224"/>
      <c r="K49" s="224"/>
      <c r="L49" s="244"/>
      <c r="M49" s="224"/>
      <c r="N49" s="244"/>
      <c r="O49" s="214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1</v>
      </c>
      <c r="C50" s="91">
        <f>SUMIFS(ローデータ!N12:N1011,ローデータ!$B$12:$B$1011,1,ローデータ!$G$12:$G$1011,$G$4,ローデータ!$K$12:$K$1011,$F$21)</f>
        <v>3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5</v>
      </c>
      <c r="H50" s="94">
        <f>SUMIFS(ローデータ!T12:T1011,ローデータ!$B$12:$B$1011,1,ローデータ!$G$12:$G$1011,$G$4,ローデータ!$K$12:$K$1011,$F$21)</f>
        <v>1</v>
      </c>
      <c r="I50" s="91">
        <f>SUMIFS(ローデータ!U12:U1011,ローデータ!$B$12:$B$1011,1,ローデータ!$G$12:$G$1011,$G$4,ローデータ!$K$12:$K$1011,$F$21)</f>
        <v>3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2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7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3"/>
      <c r="B54" s="314"/>
      <c r="C54" s="69" t="s">
        <v>85</v>
      </c>
      <c r="D54" s="319" t="s">
        <v>86</v>
      </c>
      <c r="E54" s="262"/>
      <c r="F54" s="262"/>
      <c r="G54" s="262"/>
      <c r="H54" s="262"/>
      <c r="I54" s="262"/>
      <c r="J54" s="262"/>
      <c r="K54" s="262"/>
      <c r="L54" s="262"/>
      <c r="M54" s="262"/>
      <c r="N54" s="320"/>
      <c r="O54" s="264" t="s">
        <v>50</v>
      </c>
    </row>
    <row r="55" spans="1:15" ht="14.1" customHeight="1" x14ac:dyDescent="0.15">
      <c r="A55" s="315"/>
      <c r="B55" s="316"/>
      <c r="C55" s="267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5"/>
    </row>
    <row r="56" spans="1:15" ht="14.1" customHeight="1" x14ac:dyDescent="0.15">
      <c r="A56" s="315"/>
      <c r="B56" s="316"/>
      <c r="C56" s="321"/>
      <c r="D56" s="278" t="s">
        <v>95</v>
      </c>
      <c r="E56" s="248" t="s">
        <v>76</v>
      </c>
      <c r="F56" s="248" t="s">
        <v>77</v>
      </c>
      <c r="G56" s="278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73" t="s">
        <v>111</v>
      </c>
      <c r="N56" s="308" t="s">
        <v>83</v>
      </c>
      <c r="O56" s="265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65"/>
    </row>
    <row r="58" spans="1:15" ht="14.1" customHeight="1" x14ac:dyDescent="0.15">
      <c r="A58" s="317"/>
      <c r="B58" s="318"/>
      <c r="C58" s="268"/>
      <c r="D58" s="282"/>
      <c r="E58" s="249"/>
      <c r="F58" s="249"/>
      <c r="G58" s="282"/>
      <c r="H58" s="249"/>
      <c r="I58" s="249"/>
      <c r="J58" s="249"/>
      <c r="K58" s="249"/>
      <c r="L58" s="249"/>
      <c r="M58" s="274"/>
      <c r="N58" s="310"/>
      <c r="O58" s="266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3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1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4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13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9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9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4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2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4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4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4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4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1" t="s">
        <v>50</v>
      </c>
      <c r="B68" s="312"/>
      <c r="C68" s="100">
        <f>SUM(C59:C67)</f>
        <v>41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1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42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3"/>
      <c r="B72" s="314"/>
      <c r="C72" s="322" t="s">
        <v>25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3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48">
        <v>1</v>
      </c>
      <c r="B75" s="50" t="s">
        <v>54</v>
      </c>
      <c r="C75" s="289">
        <f>COUNTIFS(ローデータ!$B$12:$B$1011,1,ローデータ!$G$12:$G$1011,$G$4,ローデータ!$H$12:$H$1011,$A$75,ローデータ!$K$12:$K$1011,C73)</f>
        <v>2</v>
      </c>
      <c r="D75" s="290"/>
      <c r="E75" s="289">
        <f>COUNTIFS(ローデータ!$B$12:$B$1011,1,ローデータ!$G$12:$G$1011,$G$4,ローデータ!$H$12:$H$1011,$A$75,ローデータ!$K$12:$K$1011,E73)</f>
        <v>1</v>
      </c>
      <c r="F75" s="290"/>
      <c r="G75" s="289">
        <f>COUNTIFS(ローデータ!$B$12:$B$1011,1,ローデータ!$G$12:$G$1011,$G$4,ローデータ!$H$12:$H$1011,$A$75,ローデータ!$K$12:$K$1011,G73)</f>
        <v>1</v>
      </c>
      <c r="H75" s="291"/>
      <c r="I75" s="291"/>
      <c r="J75" s="104">
        <f t="shared" ref="J75:J84" si="2">SUM(C75:I75)</f>
        <v>4</v>
      </c>
    </row>
    <row r="76" spans="1:15" ht="14.1" customHeight="1" x14ac:dyDescent="0.15">
      <c r="A76" s="148">
        <v>2</v>
      </c>
      <c r="B76" s="50" t="s">
        <v>55</v>
      </c>
      <c r="C76" s="289">
        <f>COUNTIFS(ローデータ!$B$12:$B$1011,1,ローデータ!$G$12:$G$1011,$G$4,ローデータ!$H$12:$H$1011,$A$76,ローデータ!$K$12:$K$1011,C73)</f>
        <v>7</v>
      </c>
      <c r="D76" s="290"/>
      <c r="E76" s="289">
        <f>COUNTIFS(ローデータ!$B$12:$B$1011,1,ローデータ!$G$12:$G$1011,$G$4,ローデータ!$H$12:$H$1011,$A$76,ローデータ!$K$12:$K$1011,E73)</f>
        <v>4</v>
      </c>
      <c r="F76" s="290"/>
      <c r="G76" s="289">
        <f>COUNTIFS(ローデータ!$B$12:$B$1011,1,ローデータ!$G$12:$G$1011,$G$4,ローデータ!$H$12:$H$1011,$A$76,ローデータ!$K$12:$K$1011,G73)</f>
        <v>2</v>
      </c>
      <c r="H76" s="291"/>
      <c r="I76" s="291"/>
      <c r="J76" s="104">
        <f t="shared" si="2"/>
        <v>13</v>
      </c>
    </row>
    <row r="77" spans="1:15" ht="14.1" customHeight="1" x14ac:dyDescent="0.15">
      <c r="A77" s="148">
        <v>3</v>
      </c>
      <c r="B77" s="50" t="s">
        <v>56</v>
      </c>
      <c r="C77" s="289">
        <f>COUNTIFS(ローデータ!$B$12:$B$1011,1,ローデータ!$G$12:$G$1011,$G$4,ローデータ!$H$12:$H$1011,$A$77,ローデータ!$K$12:$K$1011,C73)</f>
        <v>7</v>
      </c>
      <c r="D77" s="290"/>
      <c r="E77" s="289">
        <f>COUNTIFS(ローデータ!$B$12:$B$1011,1,ローデータ!$G$12:$G$1011,$G$4,ローデータ!$H$12:$H$1011,$A$77,ローデータ!$K$12:$K$1011,E73)</f>
        <v>0</v>
      </c>
      <c r="F77" s="290"/>
      <c r="G77" s="289">
        <f>COUNTIFS(ローデータ!$B$12:$B$1011,1,ローデータ!$G$12:$G$1011,$G$4,ローデータ!$H$12:$H$1011,$A$77,ローデータ!$K$12:$K$1011,G73)</f>
        <v>2</v>
      </c>
      <c r="H77" s="291"/>
      <c r="I77" s="291"/>
      <c r="J77" s="104">
        <f t="shared" si="2"/>
        <v>9</v>
      </c>
    </row>
    <row r="78" spans="1:15" ht="14.1" customHeight="1" x14ac:dyDescent="0.15">
      <c r="A78" s="148">
        <v>4</v>
      </c>
      <c r="B78" s="50" t="s">
        <v>57</v>
      </c>
      <c r="C78" s="289">
        <f>COUNTIFS(ローデータ!$B$12:$B$1011,1,ローデータ!$G$12:$G$1011,$G$4,ローデータ!$H$12:$H$1011,$A$78,ローデータ!$K$12:$K$1011,C73)</f>
        <v>4</v>
      </c>
      <c r="D78" s="290"/>
      <c r="E78" s="289">
        <f>COUNTIFS(ローデータ!$B$12:$B$1011,1,ローデータ!$G$12:$G$1011,$G$4,ローデータ!$H$12:$H$1011,$A$78,ローデータ!$K$12:$K$1011,E73)</f>
        <v>0</v>
      </c>
      <c r="F78" s="290"/>
      <c r="G78" s="289">
        <f>COUNTIFS(ローデータ!$B$12:$B$1011,1,ローデータ!$G$12:$G$1011,$G$4,ローデータ!$H$12:$H$1011,$A$78,ローデータ!$K$12:$K$1011,G73)</f>
        <v>0</v>
      </c>
      <c r="H78" s="291"/>
      <c r="I78" s="291"/>
      <c r="J78" s="104">
        <f t="shared" si="2"/>
        <v>4</v>
      </c>
    </row>
    <row r="79" spans="1:15" ht="14.1" customHeight="1" x14ac:dyDescent="0.15">
      <c r="A79" s="148">
        <v>5</v>
      </c>
      <c r="B79" s="50" t="s">
        <v>58</v>
      </c>
      <c r="C79" s="289">
        <f>COUNTIFS(ローデータ!$B$12:$B$1011,1,ローデータ!$G$12:$G$1011,$G$4,ローデータ!$H$12:$H$1011,$A$79,ローデータ!$K$12:$K$1011,C73)</f>
        <v>2</v>
      </c>
      <c r="D79" s="290"/>
      <c r="E79" s="289">
        <f>COUNTIFS(ローデータ!$B$12:$B$1011,1,ローデータ!$G$12:$G$1011,$G$4,ローデータ!$H$12:$H$1011,$A$79,ローデータ!$K$12:$K$1011,E73)</f>
        <v>0</v>
      </c>
      <c r="F79" s="290"/>
      <c r="G79" s="289">
        <f>COUNTIFS(ローデータ!$B$12:$B$1011,1,ローデータ!$G$12:$G$1011,$G$4,ローデータ!$H$12:$H$1011,$A$79,ローデータ!$K$12:$K$1011,G73)</f>
        <v>0</v>
      </c>
      <c r="H79" s="291"/>
      <c r="I79" s="291"/>
      <c r="J79" s="104">
        <f t="shared" si="2"/>
        <v>2</v>
      </c>
    </row>
    <row r="80" spans="1:15" ht="14.1" customHeight="1" x14ac:dyDescent="0.15">
      <c r="A80" s="148">
        <v>6</v>
      </c>
      <c r="B80" s="50" t="s">
        <v>59</v>
      </c>
      <c r="C80" s="289">
        <f>COUNTIFS(ローデータ!$B$12:$B$1011,1,ローデータ!$G$12:$G$1011,$G$4,ローデータ!$H$12:$H$1011,$A$80,ローデータ!$K$12:$K$1011,C73)</f>
        <v>2</v>
      </c>
      <c r="D80" s="290"/>
      <c r="E80" s="289">
        <f>COUNTIFS(ローデータ!$B$12:$B$1011,1,ローデータ!$G$12:$G$1011,$G$4,ローデータ!$H$12:$H$1011,$A$80,ローデータ!$K$12:$K$1011,E73)</f>
        <v>0</v>
      </c>
      <c r="F80" s="290"/>
      <c r="G80" s="289">
        <f>COUNTIFS(ローデータ!$B$12:$B$1011,1,ローデータ!$G$12:$G$1011,$G$4,ローデータ!$H$12:$H$1011,$A$80,ローデータ!$K$12:$K$1011,G73)</f>
        <v>0</v>
      </c>
      <c r="H80" s="291"/>
      <c r="I80" s="291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89">
        <f>COUNTIFS(ローデータ!$B$12:$B$1011,1,ローデータ!$G$12:$G$1011,$G$4,ローデータ!$H$12:$H$1011,$A$81,ローデータ!$K$12:$K$1011,C73)</f>
        <v>4</v>
      </c>
      <c r="D81" s="290"/>
      <c r="E81" s="289">
        <f>COUNTIFS(ローデータ!$B$12:$B$1011,1,ローデータ!$G$12:$G$1011,$G$4,ローデータ!$H$12:$H$1011,$A$81,ローデータ!$K$12:$K$1011,E73)</f>
        <v>0</v>
      </c>
      <c r="F81" s="290"/>
      <c r="G81" s="289">
        <f>COUNTIFS(ローデータ!$B$12:$B$1011,1,ローデータ!$G$12:$G$1011,$G$4,ローデータ!$H$12:$H$1011,$A$81,ローデータ!$K$12:$K$1011,G73)</f>
        <v>0</v>
      </c>
      <c r="H81" s="291"/>
      <c r="I81" s="291"/>
      <c r="J81" s="104">
        <f t="shared" si="2"/>
        <v>4</v>
      </c>
    </row>
    <row r="82" spans="1:17" ht="14.1" customHeight="1" x14ac:dyDescent="0.15">
      <c r="A82" s="148">
        <v>8</v>
      </c>
      <c r="B82" s="50" t="s">
        <v>61</v>
      </c>
      <c r="C82" s="289">
        <f>COUNTIFS(ローデータ!$B$12:$B$1011,1,ローデータ!$G$12:$G$1011,$G$4,ローデータ!$H$12:$H$1011,$A$82,ローデータ!$K$12:$K$1011,C73)</f>
        <v>3</v>
      </c>
      <c r="D82" s="290"/>
      <c r="E82" s="289">
        <f>COUNTIFS(ローデータ!$B$12:$B$1011,1,ローデータ!$G$12:$G$1011,$G$4,ローデータ!$H$12:$H$1011,$A$82,ローデータ!$K$12:$K$1011,E73)</f>
        <v>1</v>
      </c>
      <c r="F82" s="290"/>
      <c r="G82" s="289">
        <f>COUNTIFS(ローデータ!$B$12:$B$1011,1,ローデータ!$G$12:$G$1011,$G$4,ローデータ!$H$12:$H$1011,$A$82,ローデータ!$K$12:$K$1011,G73)</f>
        <v>0</v>
      </c>
      <c r="H82" s="291"/>
      <c r="I82" s="291"/>
      <c r="J82" s="104">
        <f t="shared" si="2"/>
        <v>4</v>
      </c>
    </row>
    <row r="83" spans="1:17" ht="14.1" customHeight="1" thickBot="1" x14ac:dyDescent="0.2">
      <c r="A83" s="142">
        <v>9</v>
      </c>
      <c r="B83" s="68" t="s">
        <v>62</v>
      </c>
      <c r="C83" s="329">
        <f>COUNTIFS(ローデータ!$B$12:$B$1011,1,ローデータ!$G$12:$G$1011,$G$4,ローデータ!$H$12:$H$1011,$A$83,ローデータ!$K$12:$K$1011,C73)</f>
        <v>0</v>
      </c>
      <c r="D83" s="330"/>
      <c r="E83" s="329">
        <f>COUNTIFS(ローデータ!$B$12:$B$1011,1,ローデータ!$G$12:$G$1011,$G$4,ローデータ!$H$12:$H$1011,$A$83,ローデータ!$K$12:$K$1011,E73)</f>
        <v>0</v>
      </c>
      <c r="F83" s="330"/>
      <c r="G83" s="331">
        <f>COUNTIFS(ローデータ!$B$12:$B$1011,1,ローデータ!$G$12:$G$1011,$G$4,ローデータ!$H$12:$H$1011,$A$83,ローデータ!$K$12:$K$1011,G73)</f>
        <v>0</v>
      </c>
      <c r="H83" s="331"/>
      <c r="I83" s="329"/>
      <c r="J83" s="105">
        <f t="shared" si="2"/>
        <v>0</v>
      </c>
    </row>
    <row r="84" spans="1:17" ht="14.1" customHeight="1" thickTop="1" x14ac:dyDescent="0.15">
      <c r="A84" s="311" t="s">
        <v>50</v>
      </c>
      <c r="B84" s="312"/>
      <c r="C84" s="332">
        <f>SUM(C75:D83)</f>
        <v>31</v>
      </c>
      <c r="D84" s="333"/>
      <c r="E84" s="332">
        <f>SUM(E75:F83)</f>
        <v>6</v>
      </c>
      <c r="F84" s="333"/>
      <c r="G84" s="334">
        <f>SUM(G75:I83)</f>
        <v>5</v>
      </c>
      <c r="H84" s="334"/>
      <c r="I84" s="332"/>
      <c r="J84" s="106">
        <f t="shared" si="2"/>
        <v>42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3"/>
      <c r="B89" s="314"/>
      <c r="C89" s="319" t="s">
        <v>166</v>
      </c>
      <c r="D89" s="262"/>
      <c r="E89" s="262"/>
      <c r="F89" s="262"/>
      <c r="G89" s="263"/>
      <c r="H89" s="264" t="s">
        <v>50</v>
      </c>
      <c r="J89" s="335"/>
      <c r="K89" s="336"/>
      <c r="L89" s="293" t="s">
        <v>113</v>
      </c>
      <c r="M89" s="241"/>
      <c r="N89" s="241"/>
      <c r="O89" s="241"/>
      <c r="P89" s="242"/>
      <c r="Q89" s="267" t="s">
        <v>50</v>
      </c>
    </row>
    <row r="90" spans="1:17" ht="14.1" customHeight="1" x14ac:dyDescent="0.15">
      <c r="A90" s="315"/>
      <c r="B90" s="316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5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8" t="s">
        <v>65</v>
      </c>
      <c r="D91" s="248" t="s">
        <v>66</v>
      </c>
      <c r="E91" s="278" t="s">
        <v>101</v>
      </c>
      <c r="F91" s="280" t="s">
        <v>102</v>
      </c>
      <c r="G91" s="348" t="s">
        <v>103</v>
      </c>
      <c r="H91" s="265"/>
      <c r="J91" s="339"/>
      <c r="K91" s="340"/>
      <c r="L91" s="216"/>
      <c r="M91" s="218"/>
      <c r="N91" s="220"/>
      <c r="O91" s="218"/>
      <c r="P91" s="220"/>
      <c r="Q91" s="268"/>
    </row>
    <row r="92" spans="1:17" ht="14.1" customHeight="1" x14ac:dyDescent="0.15">
      <c r="A92" s="317"/>
      <c r="B92" s="318"/>
      <c r="C92" s="249"/>
      <c r="D92" s="249"/>
      <c r="E92" s="346"/>
      <c r="F92" s="347"/>
      <c r="G92" s="249"/>
      <c r="H92" s="266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2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2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2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6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7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7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7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5</v>
      </c>
      <c r="N94" s="88">
        <f>SUMIFS(ローデータ!$O$12:$O$1011,ローデータ!$B$12:$B$1011,1,ローデータ!$G$12:$G$1011,$G$4,ローデータ!$K$12:$K$1011,$B$21,ローデータ!$H$12:$H$1011,J94)</f>
        <v>3</v>
      </c>
      <c r="O94" s="88">
        <f>SUMIFS(ローデータ!$P$12:$P$1011,ローデータ!$B$12:$B$1011,1,ローデータ!$G$12:$G$1011,$G$4,ローデータ!$K$12:$K$1011,$B$21,ローデータ!$H$12:$H$1011,J94)</f>
        <v>1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9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6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7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2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4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8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2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5</v>
      </c>
      <c r="M97" s="88">
        <f>SUMIFS(ローデータ!$N$12:$N$1011,ローデータ!$B$12:$B$1011,1,ローデータ!$G$12:$G$1011,$G$4,ローデータ!$K$12:$K$1011,$B$21,ローデータ!$H$12:$H$1011,J97)</f>
        <v>2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7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5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1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6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3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4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2</v>
      </c>
      <c r="M99" s="88">
        <f>SUMIFS(ローデータ!$N$12:$N$1011,ローデータ!$B$12:$B$1011,1,ローデータ!$G$12:$G$1011,$G$4,ローデータ!$K$12:$K$1011,$B$21,ローデータ!$H$12:$H$1011,J99)</f>
        <v>2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4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3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9</v>
      </c>
      <c r="M101" s="103">
        <f>SUM(M92:M100)</f>
        <v>25</v>
      </c>
      <c r="N101" s="103">
        <f>SUM(N92:N100)</f>
        <v>8</v>
      </c>
      <c r="O101" s="103">
        <f>SUM(O92:O100)</f>
        <v>3</v>
      </c>
      <c r="P101" s="103">
        <f>SUM(P92:P100)</f>
        <v>0</v>
      </c>
      <c r="Q101" s="103">
        <f t="shared" si="3"/>
        <v>45</v>
      </c>
    </row>
    <row r="102" spans="1:17" ht="14.1" customHeight="1" x14ac:dyDescent="0.15">
      <c r="A102" s="140" t="s">
        <v>50</v>
      </c>
      <c r="B102" s="141"/>
      <c r="C102" s="56">
        <f>SUM(C93:C101)</f>
        <v>29</v>
      </c>
      <c r="D102" s="56">
        <f>SUM(D93:D101)</f>
        <v>2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31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64" t="s">
        <v>50</v>
      </c>
      <c r="G106" s="81"/>
      <c r="H106" s="335"/>
      <c r="I106" s="336"/>
      <c r="J106" s="293" t="s">
        <v>88</v>
      </c>
      <c r="K106" s="241"/>
      <c r="L106" s="241"/>
      <c r="M106" s="241"/>
      <c r="N106" s="241"/>
      <c r="O106" s="241"/>
      <c r="P106" s="242"/>
      <c r="Q106" s="296" t="s">
        <v>50</v>
      </c>
    </row>
    <row r="107" spans="1:17" ht="14.1" customHeight="1" x14ac:dyDescent="0.15">
      <c r="A107" s="315"/>
      <c r="B107" s="316"/>
      <c r="C107" s="144">
        <v>1</v>
      </c>
      <c r="D107" s="144">
        <v>2</v>
      </c>
      <c r="E107" s="144">
        <v>3</v>
      </c>
      <c r="F107" s="265"/>
      <c r="G107" s="78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43" t="s">
        <v>107</v>
      </c>
      <c r="O107" s="223" t="s">
        <v>36</v>
      </c>
      <c r="P107" s="243" t="s">
        <v>30</v>
      </c>
      <c r="Q107" s="344"/>
    </row>
    <row r="108" spans="1:17" ht="14.1" customHeight="1" x14ac:dyDescent="0.15">
      <c r="A108" s="317"/>
      <c r="B108" s="318"/>
      <c r="C108" s="147" t="s">
        <v>67</v>
      </c>
      <c r="D108" s="147" t="s">
        <v>66</v>
      </c>
      <c r="E108" s="147" t="s">
        <v>68</v>
      </c>
      <c r="F108" s="266"/>
      <c r="G108" s="78"/>
      <c r="H108" s="339"/>
      <c r="I108" s="340"/>
      <c r="J108" s="224"/>
      <c r="K108" s="224"/>
      <c r="L108" s="224"/>
      <c r="M108" s="224"/>
      <c r="N108" s="244"/>
      <c r="O108" s="224"/>
      <c r="P108" s="244"/>
      <c r="Q108" s="299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1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1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1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1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2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4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4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3</v>
      </c>
      <c r="L110" s="109">
        <f>SUMIFS(ローデータ!$V$12:$V$1011,ローデータ!$B$12:$B$1011,1,ローデータ!$G$12:$G$1011,$G$4,ローデータ!$K$12:$K$1011,$D$21,ローデータ!$H$12:$H$1011,H110)</f>
        <v>1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1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5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1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9" t="s">
        <v>50</v>
      </c>
      <c r="B118" s="350"/>
      <c r="C118" s="109">
        <f>SUM(C109:C117)</f>
        <v>6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6</v>
      </c>
      <c r="G118" s="78"/>
      <c r="H118" s="349" t="s">
        <v>50</v>
      </c>
      <c r="I118" s="350"/>
      <c r="J118" s="109">
        <f t="shared" ref="J118:P118" si="8">SUM(J109:J117)</f>
        <v>0</v>
      </c>
      <c r="K118" s="109">
        <f t="shared" si="8"/>
        <v>4</v>
      </c>
      <c r="L118" s="109">
        <f t="shared" si="8"/>
        <v>1</v>
      </c>
      <c r="M118" s="109">
        <f t="shared" si="8"/>
        <v>0</v>
      </c>
      <c r="N118" s="109">
        <f t="shared" si="8"/>
        <v>3</v>
      </c>
      <c r="O118" s="109">
        <f t="shared" si="8"/>
        <v>0</v>
      </c>
      <c r="P118" s="109">
        <f t="shared" si="8"/>
        <v>0</v>
      </c>
      <c r="Q118" s="109">
        <f t="shared" si="5"/>
        <v>8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1"/>
      <c r="B123" s="351"/>
      <c r="C123" s="255" t="s">
        <v>16</v>
      </c>
      <c r="D123" s="256"/>
      <c r="E123" s="256"/>
      <c r="F123" s="256"/>
      <c r="G123" s="257"/>
      <c r="H123" s="352" t="s">
        <v>50</v>
      </c>
      <c r="I123" s="261" t="s">
        <v>13</v>
      </c>
      <c r="J123" s="262"/>
      <c r="K123" s="263"/>
      <c r="L123" s="264" t="s">
        <v>50</v>
      </c>
    </row>
    <row r="124" spans="1:17" ht="14.1" customHeight="1" x14ac:dyDescent="0.15">
      <c r="A124" s="351"/>
      <c r="B124" s="35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3"/>
      <c r="I124" s="52">
        <v>1</v>
      </c>
      <c r="J124" s="44">
        <v>2</v>
      </c>
      <c r="K124" s="44">
        <v>3</v>
      </c>
      <c r="L124" s="265"/>
    </row>
    <row r="125" spans="1:17" ht="14.1" customHeight="1" x14ac:dyDescent="0.15">
      <c r="A125" s="351"/>
      <c r="B125" s="351"/>
      <c r="C125" s="248" t="s">
        <v>65</v>
      </c>
      <c r="D125" s="248" t="s">
        <v>66</v>
      </c>
      <c r="E125" s="278" t="s">
        <v>101</v>
      </c>
      <c r="F125" s="28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65"/>
    </row>
    <row r="126" spans="1:17" ht="14.1" customHeight="1" x14ac:dyDescent="0.15">
      <c r="A126" s="351"/>
      <c r="B126" s="351"/>
      <c r="C126" s="249"/>
      <c r="D126" s="249"/>
      <c r="E126" s="346"/>
      <c r="F126" s="347"/>
      <c r="G126" s="249"/>
      <c r="H126" s="354"/>
      <c r="I126" s="364"/>
      <c r="J126" s="358"/>
      <c r="K126" s="358"/>
      <c r="L126" s="266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1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1</v>
      </c>
      <c r="I127" s="115">
        <f>COUNTIFS(ローデータ!$B$12:$B$1011,1,ローデータ!$G$12:$G$1011,$G$4,ローデータ!$K$12:$K$1011,$F$21,ローデータ!$S$12:$S$1011,$I$124,ローデータ!$H$12:$H$1011,A127)</f>
        <v>1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1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1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1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2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2</v>
      </c>
      <c r="I129" s="115">
        <f>COUNTIFS(ローデータ!$B$12:$B$1011,1,ローデータ!$G$12:$G$1011,$G$4,ローデータ!$K$12:$K$1011,$F$21,ローデータ!$S$12:$S$1011,$I$124,ローデータ!$H$12:$H$1011,A129)</f>
        <v>2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9" t="s">
        <v>50</v>
      </c>
      <c r="B136" s="350"/>
      <c r="C136" s="109">
        <f>SUM(C127:C135)</f>
        <v>4</v>
      </c>
      <c r="D136" s="109">
        <f t="shared" ref="D136:G136" si="11">SUM(D127:D135)</f>
        <v>1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5</v>
      </c>
      <c r="I136" s="111">
        <f>SUM(I127:I135)</f>
        <v>4</v>
      </c>
      <c r="J136" s="109">
        <f>SUM(J127:J135)</f>
        <v>1</v>
      </c>
      <c r="K136" s="109">
        <f>SUM(K127:K135)</f>
        <v>0</v>
      </c>
      <c r="L136" s="109">
        <f t="shared" si="9"/>
        <v>5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9"/>
      <c r="B140" s="359"/>
      <c r="C140" s="234" t="s">
        <v>70</v>
      </c>
      <c r="D140" s="235"/>
      <c r="E140" s="235"/>
      <c r="F140" s="235"/>
      <c r="G140" s="236"/>
      <c r="H140" s="360" t="s">
        <v>50</v>
      </c>
      <c r="I140" s="240" t="s">
        <v>71</v>
      </c>
      <c r="J140" s="241"/>
      <c r="K140" s="241"/>
      <c r="L140" s="241"/>
      <c r="M140" s="241"/>
      <c r="N140" s="241"/>
      <c r="O140" s="242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80" t="s">
        <v>107</v>
      </c>
      <c r="N141" s="363" t="s">
        <v>36</v>
      </c>
      <c r="O141" s="280" t="s">
        <v>30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44"/>
      <c r="N142" s="224"/>
      <c r="O142" s="244"/>
      <c r="P142" s="214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1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1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1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1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2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1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3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1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2</v>
      </c>
      <c r="I145" s="94">
        <f>SUMIFS(ローデータ!$T$12:$T$1011,ローデータ!$B$12:$B$1011,1,ローデータ!$G$12:$G$1011,$G$4,ローデータ!$K$12:$K$1011,$F$21,ローデータ!$H$12:$H$1011,A145)</f>
        <v>1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6" t="s">
        <v>50</v>
      </c>
      <c r="B152" s="366"/>
      <c r="C152" s="56">
        <f>SUM(C143:C151)</f>
        <v>1</v>
      </c>
      <c r="D152" s="56">
        <f>SUM(D143:D151)</f>
        <v>3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5</v>
      </c>
      <c r="I152" s="56">
        <f t="shared" ref="I152:O152" si="15">SUM(I143:I151)</f>
        <v>1</v>
      </c>
      <c r="J152" s="56">
        <f t="shared" si="15"/>
        <v>3</v>
      </c>
      <c r="K152" s="56">
        <f t="shared" si="15"/>
        <v>1</v>
      </c>
      <c r="L152" s="56">
        <f t="shared" si="15"/>
        <v>0</v>
      </c>
      <c r="M152" s="56">
        <f t="shared" si="15"/>
        <v>2</v>
      </c>
      <c r="N152" s="56">
        <f t="shared" si="15"/>
        <v>0</v>
      </c>
      <c r="O152" s="56">
        <f t="shared" si="15"/>
        <v>0</v>
      </c>
      <c r="P152" s="56">
        <f t="shared" si="13"/>
        <v>7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25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3">
        <v>1</v>
      </c>
      <c r="G157" s="242"/>
      <c r="H157" s="293">
        <v>2</v>
      </c>
      <c r="I157" s="242"/>
      <c r="J157" s="293">
        <v>3</v>
      </c>
      <c r="K157" s="241"/>
      <c r="L157" s="24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0" t="s">
        <v>85</v>
      </c>
      <c r="C159" s="378" t="s">
        <v>87</v>
      </c>
      <c r="D159" s="379"/>
      <c r="E159" s="380"/>
      <c r="F159" s="289">
        <f>COUNTIFS(ローデータ!$B$12:$B$1011,1,ローデータ!$G$12:$G$1011,$G$4,ローデータ!$I$12:$I$1011,$C$14,ローデータ!$K$12:$K$1011,F157)</f>
        <v>31</v>
      </c>
      <c r="G159" s="290"/>
      <c r="H159" s="289">
        <f>COUNTIFS(ローデータ!$B$12:$B$1011,1,ローデータ!$G$12:$G$1011,$G$4,ローデータ!$I$12:$I$1011,$C$14,ローデータ!$K$12:$K$1011,H157)</f>
        <v>5</v>
      </c>
      <c r="I159" s="290"/>
      <c r="J159" s="289">
        <f>COUNTIFS(ローデータ!$B$12:$B$1011,1,ローデータ!$G$12:$G$1011,$G$4,ローデータ!$I$12:$I$1011,$C$14,ローデータ!$K$12:$K$1011,J157)</f>
        <v>5</v>
      </c>
      <c r="K159" s="291"/>
      <c r="L159" s="290"/>
      <c r="M159" s="56">
        <f t="shared" ref="M159:M171" si="16">SUM(F159:L159)</f>
        <v>41</v>
      </c>
    </row>
    <row r="160" spans="1:16" ht="14.1" customHeight="1" x14ac:dyDescent="0.15">
      <c r="A160" s="376"/>
      <c r="B160" s="381" t="s">
        <v>86</v>
      </c>
      <c r="C160" s="146">
        <v>1</v>
      </c>
      <c r="D160" s="373" t="s">
        <v>75</v>
      </c>
      <c r="E160" s="374"/>
      <c r="F160" s="289">
        <f>COUNTIFS(ローデータ!$B$12:$B$1011,1,ローデータ!$G$12:$G$1011,$G$4,ローデータ!$I$12:$I$1011,$B$14,ローデータ!$J$12:$J$1011,C160,ローデータ!$K$12:$K$1011,$F$157)</f>
        <v>0</v>
      </c>
      <c r="G160" s="290"/>
      <c r="H160" s="289">
        <f>COUNTIFS(ローデータ!$B$12:$B$1011,1,ローデータ!$G$12:$G$1011,$G$4,ローデータ!$I$12:$I$1011,$B$14,ローデータ!$J$12:$J$1011,C160,ローデータ!$K$12:$K$1011,$H$157)</f>
        <v>0</v>
      </c>
      <c r="I160" s="290"/>
      <c r="J160" s="289">
        <f>COUNTIFS(ローデータ!$B$12:$B$1011,1,ローデータ!$G$12:$G$1011,$G$4,ローデータ!$I$12:$I$1011,$B$14,ローデータ!$J$12:$J$1011,C160,ローデータ!$K$12:$K$1011,$J$157)</f>
        <v>0</v>
      </c>
      <c r="K160" s="291"/>
      <c r="L160" s="290"/>
      <c r="M160" s="56">
        <f t="shared" si="16"/>
        <v>0</v>
      </c>
      <c r="N160" s="9"/>
    </row>
    <row r="161" spans="1:19" ht="14.1" customHeight="1" x14ac:dyDescent="0.15">
      <c r="A161" s="376"/>
      <c r="B161" s="382"/>
      <c r="C161" s="146">
        <v>2</v>
      </c>
      <c r="D161" s="373" t="s">
        <v>76</v>
      </c>
      <c r="E161" s="374"/>
      <c r="F161" s="289">
        <f>COUNTIFS(ローデータ!$B$12:$B$1011,1,ローデータ!$G$12:$G$1011,$G$4,ローデータ!$I$12:$I$1011,$B$14,ローデータ!$J$12:$J$1011,C161,ローデータ!$K$12:$K$1011,$F$157)</f>
        <v>0</v>
      </c>
      <c r="G161" s="290"/>
      <c r="H161" s="289">
        <f>COUNTIFS(ローデータ!$B$12:$B$1011,1,ローデータ!$G$12:$G$1011,$G$4,ローデータ!$I$12:$I$1011,$B$14,ローデータ!$J$12:$J$1011,C161,ローデータ!$K$12:$K$1011,$H$157)</f>
        <v>0</v>
      </c>
      <c r="I161" s="290"/>
      <c r="J161" s="289">
        <f>COUNTIFS(ローデータ!$B$12:$B$1011,1,ローデータ!$G$12:$G$1011,$G$4,ローデータ!$I$12:$I$1011,$B$14,ローデータ!$J$12:$J$1011,C161,ローデータ!$K$12:$K$1011,$J$157)</f>
        <v>0</v>
      </c>
      <c r="K161" s="291"/>
      <c r="L161" s="290"/>
      <c r="M161" s="56">
        <f t="shared" si="16"/>
        <v>0</v>
      </c>
    </row>
    <row r="162" spans="1:19" ht="14.1" customHeight="1" x14ac:dyDescent="0.15">
      <c r="A162" s="376"/>
      <c r="B162" s="382"/>
      <c r="C162" s="146">
        <v>3</v>
      </c>
      <c r="D162" s="373" t="s">
        <v>77</v>
      </c>
      <c r="E162" s="374"/>
      <c r="F162" s="289">
        <f>COUNTIFS(ローデータ!$B$12:$B$1011,1,ローデータ!$G$12:$G$1011,$G$4,ローデータ!$I$12:$I$1011,$B$14,ローデータ!$J$12:$J$1011,C162,ローデータ!$K$12:$K$1011,$F$157)</f>
        <v>0</v>
      </c>
      <c r="G162" s="290"/>
      <c r="H162" s="289">
        <f>COUNTIFS(ローデータ!$B$12:$B$1011,1,ローデータ!$G$12:$G$1011,$G$4,ローデータ!$I$12:$I$1011,$B$14,ローデータ!$J$12:$J$1011,C162,ローデータ!$K$12:$K$1011,$H$157)</f>
        <v>0</v>
      </c>
      <c r="I162" s="290"/>
      <c r="J162" s="289">
        <f>COUNTIFS(ローデータ!$B$12:$B$1011,1,ローデータ!$G$12:$G$1011,$G$4,ローデータ!$I$12:$I$1011,$B$14,ローデータ!$J$12:$J$1011,C162,ローデータ!$K$12:$K$1011,$J$157)</f>
        <v>0</v>
      </c>
      <c r="K162" s="291"/>
      <c r="L162" s="29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6">
        <v>4</v>
      </c>
      <c r="D163" s="373" t="s">
        <v>110</v>
      </c>
      <c r="E163" s="374"/>
      <c r="F163" s="289">
        <f>COUNTIFS(ローデータ!$B$12:$B$1011,1,ローデータ!$G$12:$G$1011,$G$4,ローデータ!$I$12:$I$1011,$B$14,ローデータ!$J$12:$J$1011,C163,ローデータ!$K$12:$K$1011,$F$157)</f>
        <v>0</v>
      </c>
      <c r="G163" s="290"/>
      <c r="H163" s="289">
        <f>COUNTIFS(ローデータ!$B$12:$B$1011,1,ローデータ!$G$12:$G$1011,$G$4,ローデータ!$I$12:$I$1011,$B$14,ローデータ!$J$12:$J$1011,C163,ローデータ!$K$12:$K$1011,$H$157)</f>
        <v>0</v>
      </c>
      <c r="I163" s="290"/>
      <c r="J163" s="289">
        <f>COUNTIFS(ローデータ!$B$12:$B$1011,1,ローデータ!$G$12:$G$1011,$G$4,ローデータ!$I$12:$I$1011,$B$14,ローデータ!$J$12:$J$1011,C163,ローデータ!$K$12:$K$1011,$J$157)</f>
        <v>0</v>
      </c>
      <c r="K163" s="291"/>
      <c r="L163" s="29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6">
        <v>5</v>
      </c>
      <c r="D164" s="373" t="s">
        <v>78</v>
      </c>
      <c r="E164" s="374"/>
      <c r="F164" s="289">
        <f>COUNTIFS(ローデータ!$B$12:$B$1011,1,ローデータ!$G$12:$G$1011,$G$4,ローデータ!$I$12:$I$1011,$B$14,ローデータ!$J$12:$J$1011,C164,ローデータ!$K$12:$K$1011,$F$157)</f>
        <v>0</v>
      </c>
      <c r="G164" s="290"/>
      <c r="H164" s="289">
        <f>COUNTIFS(ローデータ!$B$12:$B$1011,1,ローデータ!$G$12:$G$1011,$G$4,ローデータ!$I$12:$I$1011,$B$14,ローデータ!$J$12:$J$1011,C164,ローデータ!$K$12:$K$1011,$H$157)</f>
        <v>1</v>
      </c>
      <c r="I164" s="290"/>
      <c r="J164" s="289">
        <f>COUNTIFS(ローデータ!$B$12:$B$1011,1,ローデータ!$G$12:$G$1011,$G$4,ローデータ!$I$12:$I$1011,$B$14,ローデータ!$J$12:$J$1011,C164,ローデータ!$K$12:$K$1011,$J$157)</f>
        <v>0</v>
      </c>
      <c r="K164" s="291"/>
      <c r="L164" s="290"/>
      <c r="M164" s="56">
        <f t="shared" si="16"/>
        <v>1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6">
        <v>6</v>
      </c>
      <c r="D165" s="373" t="s">
        <v>79</v>
      </c>
      <c r="E165" s="374"/>
      <c r="F165" s="289">
        <f>COUNTIFS(ローデータ!$B$12:$B$1011,1,ローデータ!$G$12:$G$1011,$G$4,ローデータ!$I$12:$I$1011,$B$14,ローデータ!$J$12:$J$1011,C165,ローデータ!$K$12:$K$1011,$F$157)</f>
        <v>0</v>
      </c>
      <c r="G165" s="290"/>
      <c r="H165" s="289">
        <f>COUNTIFS(ローデータ!$B$12:$B$1011,1,ローデータ!$G$12:$G$1011,$G$4,ローデータ!$I$12:$I$1011,$B$14,ローデータ!$J$12:$J$1011,C165,ローデータ!$K$12:$K$1011,$H$157)</f>
        <v>0</v>
      </c>
      <c r="I165" s="290"/>
      <c r="J165" s="289">
        <f>COUNTIFS(ローデータ!$B$12:$B$1011,1,ローデータ!$G$12:$G$1011,$G$4,ローデータ!$I$12:$I$1011,$B$14,ローデータ!$J$12:$J$1011,C165,ローデータ!$K$12:$K$1011,$J$157)</f>
        <v>0</v>
      </c>
      <c r="K165" s="291"/>
      <c r="L165" s="29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6">
        <v>7</v>
      </c>
      <c r="D166" s="373" t="s">
        <v>80</v>
      </c>
      <c r="E166" s="374"/>
      <c r="F166" s="289">
        <f>COUNTIFS(ローデータ!$B$12:$B$1011,1,ローデータ!$G$12:$G$1011,$G$4,ローデータ!$I$12:$I$1011,$B$14,ローデータ!$J$12:$J$1011,C166,ローデータ!$K$12:$K$1011,$F$157)</f>
        <v>0</v>
      </c>
      <c r="G166" s="290"/>
      <c r="H166" s="289">
        <f>COUNTIFS(ローデータ!$B$12:$B$1011,1,ローデータ!$G$12:$G$1011,$G$4,ローデータ!$I$12:$I$1011,$B$14,ローデータ!$J$12:$J$1011,C166,ローデータ!$K$12:$K$1011,$H$157)</f>
        <v>0</v>
      </c>
      <c r="I166" s="290"/>
      <c r="J166" s="289">
        <f>COUNTIFS(ローデータ!$B$12:$B$1011,1,ローデータ!$G$12:$G$1011,$G$4,ローデータ!$I$12:$I$1011,$B$14,ローデータ!$J$12:$J$1011,C166,ローデータ!$K$12:$K$1011,$J$157)</f>
        <v>0</v>
      </c>
      <c r="K166" s="291"/>
      <c r="L166" s="29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6">
        <v>8</v>
      </c>
      <c r="D167" s="373" t="s">
        <v>81</v>
      </c>
      <c r="E167" s="374"/>
      <c r="F167" s="289">
        <f>COUNTIFS(ローデータ!$B$12:$B$1011,1,ローデータ!$G$12:$G$1011,$G$4,ローデータ!$I$12:$I$1011,$B$14,ローデータ!$J$12:$J$1011,C167,ローデータ!$K$12:$K$1011,$F$157)</f>
        <v>0</v>
      </c>
      <c r="G167" s="290"/>
      <c r="H167" s="289">
        <f>COUNTIFS(ローデータ!$B$12:$B$1011,1,ローデータ!$G$12:$G$1011,$G$4,ローデータ!$I$12:$I$1011,$B$14,ローデータ!$J$12:$J$1011,C167,ローデータ!$K$12:$K$1011,$H$157)</f>
        <v>0</v>
      </c>
      <c r="I167" s="290"/>
      <c r="J167" s="289">
        <f>COUNTIFS(ローデータ!$B$12:$B$1011,1,ローデータ!$G$12:$G$1011,$G$4,ローデータ!$I$12:$I$1011,$B$14,ローデータ!$J$12:$J$1011,C167,ローデータ!$K$12:$K$1011,$J$157)</f>
        <v>0</v>
      </c>
      <c r="K167" s="291"/>
      <c r="L167" s="29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6">
        <v>9</v>
      </c>
      <c r="D168" s="373" t="s">
        <v>82</v>
      </c>
      <c r="E168" s="374"/>
      <c r="F168" s="289">
        <f>COUNTIFS(ローデータ!$B$12:$B$1011,1,ローデータ!$G$12:$G$1011,$G$4,ローデータ!$I$12:$I$1011,$B$14,ローデータ!$J$12:$J$1011,C168,ローデータ!$K$12:$K$1011,$F$157)</f>
        <v>0</v>
      </c>
      <c r="G168" s="290"/>
      <c r="H168" s="289">
        <f>COUNTIFS(ローデータ!$B$12:$B$1011,1,ローデータ!$G$12:$G$1011,$G$4,ローデータ!$I$12:$I$1011,$B$14,ローデータ!$J$12:$J$1011,C168,ローデータ!$K$12:$K$1011,$H$157)</f>
        <v>0</v>
      </c>
      <c r="I168" s="290"/>
      <c r="J168" s="289">
        <f>COUNTIFS(ローデータ!$B$12:$B$1011,1,ローデータ!$G$12:$G$1011,$G$4,ローデータ!$I$12:$I$1011,$B$14,ローデータ!$J$12:$J$1011,C168,ローデータ!$K$12:$K$1011,$J$157)</f>
        <v>0</v>
      </c>
      <c r="K168" s="291"/>
      <c r="L168" s="29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6">
        <v>10</v>
      </c>
      <c r="D169" s="373" t="s">
        <v>111</v>
      </c>
      <c r="E169" s="374"/>
      <c r="F169" s="289">
        <f>COUNTIFS(ローデータ!$B$12:$B$1011,1,ローデータ!$G$12:$G$1011,$G$4,ローデータ!$I$12:$I$1011,$B$14,ローデータ!$J$12:$J$1011,C169,ローデータ!$K$12:$K$1011,$F$157)</f>
        <v>0</v>
      </c>
      <c r="G169" s="290"/>
      <c r="H169" s="289">
        <f>COUNTIFS(ローデータ!$B$12:$B$1011,1,ローデータ!$G$12:$G$1011,$G$4,ローデータ!$I$12:$I$1011,$B$14,ローデータ!$J$12:$J$1011,C169,ローデータ!$K$12:$K$1011,$H$157)</f>
        <v>0</v>
      </c>
      <c r="I169" s="290"/>
      <c r="J169" s="289">
        <f>COUNTIFS(ローデータ!$B$12:$B$1011,1,ローデータ!$G$12:$G$1011,$G$4,ローデータ!$I$12:$I$1011,$B$14,ローデータ!$J$12:$J$1011,C169,ローデータ!$K$12:$K$1011,$J$157)</f>
        <v>0</v>
      </c>
      <c r="K169" s="291"/>
      <c r="L169" s="29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6">
        <v>11</v>
      </c>
      <c r="D170" s="373" t="s">
        <v>83</v>
      </c>
      <c r="E170" s="374"/>
      <c r="F170" s="289">
        <f>COUNTIFS(ローデータ!$B$12:$B$1011,1,ローデータ!$G$12:$G$1011,$G$4,ローデータ!$I$12:$I$1011,$B$14,ローデータ!$J$12:$J$1011,C170,ローデータ!$K$12:$K$1011,$F$157)</f>
        <v>0</v>
      </c>
      <c r="G170" s="290"/>
      <c r="H170" s="289">
        <f>COUNTIFS(ローデータ!$B$12:$B$1011,1,ローデータ!$G$12:$G$1011,$G$4,ローデータ!$I$12:$I$1011,$B$14,ローデータ!$J$12:$J$1011,C170,ローデータ!$K$12:$K$1011,$H$157)</f>
        <v>0</v>
      </c>
      <c r="I170" s="290"/>
      <c r="J170" s="289">
        <f>COUNTIFS(ローデータ!$B$12:$B$1011,1,ローデータ!$G$12:$G$1011,$G$4,ローデータ!$I$12:$I$1011,$B$14,ローデータ!$J$12:$J$1011,C170,ローデータ!$K$12:$K$1011,$J$157)</f>
        <v>0</v>
      </c>
      <c r="K170" s="291"/>
      <c r="L170" s="29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9">
        <f>SUM(F159:G170)</f>
        <v>31</v>
      </c>
      <c r="G171" s="290"/>
      <c r="H171" s="289">
        <f>SUM(H159:I170)</f>
        <v>6</v>
      </c>
      <c r="I171" s="290"/>
      <c r="J171" s="289">
        <f>SUM(J159:L170)</f>
        <v>5</v>
      </c>
      <c r="K171" s="291"/>
      <c r="L171" s="290"/>
      <c r="M171" s="56">
        <f t="shared" si="16"/>
        <v>42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8" t="s">
        <v>65</v>
      </c>
      <c r="G177" s="248" t="s">
        <v>66</v>
      </c>
      <c r="H177" s="278" t="s">
        <v>101</v>
      </c>
      <c r="I177" s="28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9"/>
      <c r="G178" s="249"/>
      <c r="H178" s="346"/>
      <c r="I178" s="347"/>
      <c r="J178" s="249"/>
      <c r="K178" s="372"/>
      <c r="L178" s="9"/>
      <c r="M178" s="9"/>
    </row>
    <row r="179" spans="1:13" ht="14.1" customHeight="1" x14ac:dyDescent="0.15">
      <c r="A179" s="375" t="s">
        <v>73</v>
      </c>
      <c r="B179" s="118" t="s">
        <v>85</v>
      </c>
      <c r="C179" s="349" t="s">
        <v>87</v>
      </c>
      <c r="D179" s="384"/>
      <c r="E179" s="350"/>
      <c r="F179" s="56">
        <f>COUNTIFS(ローデータ!$B$12:$B$1011,1,ローデータ!$G$12:$G$1011,$G$4,ローデータ!$I$12:$I$1011,$C$14,ローデータ!$K$12:$K$1011,$B$21,ローデータ!$L$12:$L$1011,F176)</f>
        <v>29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31</v>
      </c>
      <c r="L179" s="9"/>
    </row>
    <row r="180" spans="1:13" ht="14.1" customHeight="1" x14ac:dyDescent="0.15">
      <c r="A180" s="376"/>
      <c r="B180" s="381" t="s">
        <v>86</v>
      </c>
      <c r="C180" s="146">
        <v>1</v>
      </c>
      <c r="D180" s="373" t="s">
        <v>75</v>
      </c>
      <c r="E180" s="374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6"/>
      <c r="B181" s="382"/>
      <c r="C181" s="146">
        <v>2</v>
      </c>
      <c r="D181" s="373" t="s">
        <v>76</v>
      </c>
      <c r="E181" s="374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6"/>
      <c r="B182" s="382"/>
      <c r="C182" s="146">
        <v>3</v>
      </c>
      <c r="D182" s="373" t="s">
        <v>77</v>
      </c>
      <c r="E182" s="374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6"/>
      <c r="B183" s="382"/>
      <c r="C183" s="146">
        <v>4</v>
      </c>
      <c r="D183" s="373" t="s">
        <v>110</v>
      </c>
      <c r="E183" s="374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6"/>
      <c r="B184" s="382"/>
      <c r="C184" s="146">
        <v>5</v>
      </c>
      <c r="D184" s="373" t="s">
        <v>78</v>
      </c>
      <c r="E184" s="374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6"/>
      <c r="B185" s="382"/>
      <c r="C185" s="146">
        <v>6</v>
      </c>
      <c r="D185" s="373" t="s">
        <v>79</v>
      </c>
      <c r="E185" s="374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6"/>
      <c r="B186" s="382"/>
      <c r="C186" s="146">
        <v>7</v>
      </c>
      <c r="D186" s="373" t="s">
        <v>80</v>
      </c>
      <c r="E186" s="374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6"/>
      <c r="B187" s="382"/>
      <c r="C187" s="146">
        <v>8</v>
      </c>
      <c r="D187" s="373" t="s">
        <v>81</v>
      </c>
      <c r="E187" s="374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6"/>
      <c r="B188" s="382"/>
      <c r="C188" s="146">
        <v>9</v>
      </c>
      <c r="D188" s="373" t="s">
        <v>82</v>
      </c>
      <c r="E188" s="374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6"/>
      <c r="B189" s="382"/>
      <c r="C189" s="146">
        <v>10</v>
      </c>
      <c r="D189" s="373" t="s">
        <v>111</v>
      </c>
      <c r="E189" s="374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7"/>
      <c r="B190" s="383"/>
      <c r="C190" s="146">
        <v>11</v>
      </c>
      <c r="D190" s="373" t="s">
        <v>83</v>
      </c>
      <c r="E190" s="374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6">
        <f>SUM(F179:F190)</f>
        <v>29</v>
      </c>
      <c r="G191" s="56">
        <f>SUM(G179:G190)</f>
        <v>2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31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41" t="s">
        <v>113</v>
      </c>
      <c r="G194" s="241"/>
      <c r="H194" s="241"/>
      <c r="I194" s="241"/>
      <c r="J194" s="24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8" t="s">
        <v>85</v>
      </c>
      <c r="C198" s="349" t="s">
        <v>87</v>
      </c>
      <c r="D198" s="384"/>
      <c r="E198" s="350"/>
      <c r="F198" s="90">
        <f>SUMIFS(ローデータ!M12:M1011,ローデータ!$B$12:$B$1011,1,ローデータ!$G$12:$G$1011,$G$4,ローデータ!$I$12:$I$1011,$C$14,ローデータ!$K$12:$K$1011,$B$21)</f>
        <v>9</v>
      </c>
      <c r="G198" s="90">
        <f>SUMIFS(ローデータ!N12:N1011,ローデータ!$B$12:$B$1011,1,ローデータ!$G$12:$G$1011,$G$4,ローデータ!$I$12:$I$1011,$C$14,ローデータ!$K$12:$K$1011,$B$21)</f>
        <v>25</v>
      </c>
      <c r="H198" s="90">
        <f>SUMIFS(ローデータ!O12:O1011,ローデータ!$B$12:$B$1011,1,ローデータ!$G$12:$G$1011,$G$4,ローデータ!$I$12:$I$1011,$C$14,ローデータ!$K$12:$K$1011,$B$21)</f>
        <v>8</v>
      </c>
      <c r="I198" s="90">
        <f>SUMIFS(ローデータ!P12:P1011,ローデータ!$B$12:$B$1011,1,ローデータ!$G$12:$G$1011,$G$4,ローデータ!$I$12:$I$1011,$C$14,ローデータ!$K$12:$K$1011,$B$21)</f>
        <v>3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45</v>
      </c>
      <c r="L198" s="9"/>
    </row>
    <row r="199" spans="1:18" ht="14.1" customHeight="1" x14ac:dyDescent="0.15">
      <c r="A199" s="376"/>
      <c r="B199" s="381" t="s">
        <v>86</v>
      </c>
      <c r="C199" s="146">
        <v>1</v>
      </c>
      <c r="D199" s="373" t="s">
        <v>75</v>
      </c>
      <c r="E199" s="374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6"/>
      <c r="B200" s="382"/>
      <c r="C200" s="146">
        <v>2</v>
      </c>
      <c r="D200" s="373" t="s">
        <v>76</v>
      </c>
      <c r="E200" s="374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6"/>
      <c r="B201" s="382"/>
      <c r="C201" s="146">
        <v>3</v>
      </c>
      <c r="D201" s="373" t="s">
        <v>77</v>
      </c>
      <c r="E201" s="374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6"/>
      <c r="B202" s="382"/>
      <c r="C202" s="146">
        <v>4</v>
      </c>
      <c r="D202" s="373" t="s">
        <v>110</v>
      </c>
      <c r="E202" s="374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6"/>
      <c r="B203" s="382"/>
      <c r="C203" s="146">
        <v>5</v>
      </c>
      <c r="D203" s="373" t="s">
        <v>78</v>
      </c>
      <c r="E203" s="374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6"/>
      <c r="B204" s="382"/>
      <c r="C204" s="146">
        <v>6</v>
      </c>
      <c r="D204" s="373" t="s">
        <v>79</v>
      </c>
      <c r="E204" s="374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6"/>
      <c r="B205" s="382"/>
      <c r="C205" s="146">
        <v>7</v>
      </c>
      <c r="D205" s="373" t="s">
        <v>80</v>
      </c>
      <c r="E205" s="374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6"/>
      <c r="B206" s="382"/>
      <c r="C206" s="146">
        <v>8</v>
      </c>
      <c r="D206" s="373" t="s">
        <v>81</v>
      </c>
      <c r="E206" s="374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6"/>
      <c r="B207" s="382"/>
      <c r="C207" s="146">
        <v>9</v>
      </c>
      <c r="D207" s="373" t="s">
        <v>82</v>
      </c>
      <c r="E207" s="374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6"/>
      <c r="B208" s="382"/>
      <c r="C208" s="146">
        <v>10</v>
      </c>
      <c r="D208" s="373" t="s">
        <v>111</v>
      </c>
      <c r="E208" s="374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7"/>
      <c r="B209" s="383"/>
      <c r="C209" s="146">
        <v>11</v>
      </c>
      <c r="D209" s="373" t="s">
        <v>83</v>
      </c>
      <c r="E209" s="374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5">
        <f>SUM(F198:F209)</f>
        <v>9</v>
      </c>
      <c r="G210" s="95">
        <f t="shared" ref="G210:I210" si="19">SUM(G198:G209)</f>
        <v>25</v>
      </c>
      <c r="H210" s="95">
        <f>SUM(H198:H209)</f>
        <v>8</v>
      </c>
      <c r="I210" s="95">
        <f t="shared" si="19"/>
        <v>3</v>
      </c>
      <c r="J210" s="95">
        <f>SUM(J198:J209)</f>
        <v>0</v>
      </c>
      <c r="K210" s="119">
        <f t="shared" si="18"/>
        <v>45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4">
        <v>1</v>
      </c>
      <c r="G214" s="144">
        <v>2</v>
      </c>
      <c r="H214" s="14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47" t="s">
        <v>67</v>
      </c>
      <c r="G215" s="147" t="s">
        <v>66</v>
      </c>
      <c r="H215" s="147" t="s">
        <v>68</v>
      </c>
      <c r="I215" s="372"/>
    </row>
    <row r="216" spans="1:18" ht="14.1" customHeight="1" x14ac:dyDescent="0.15">
      <c r="A216" s="375" t="s">
        <v>73</v>
      </c>
      <c r="B216" s="118" t="s">
        <v>85</v>
      </c>
      <c r="C216" s="349" t="s">
        <v>87</v>
      </c>
      <c r="D216" s="384"/>
      <c r="E216" s="350"/>
      <c r="F216" s="56">
        <f>COUNTIFS(ローデータ!$B$12:$B$1011,1,ローデータ!$G$12:$G$1011,$G$4,ローデータ!$I$12:$I$1011,$C$14,ローデータ!$K$12:$K$1011,$D$21,ローデータ!$S$12:$S$1011,F214)</f>
        <v>5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5</v>
      </c>
    </row>
    <row r="217" spans="1:18" ht="14.1" customHeight="1" x14ac:dyDescent="0.15">
      <c r="A217" s="376"/>
      <c r="B217" s="381" t="s">
        <v>86</v>
      </c>
      <c r="C217" s="146">
        <v>1</v>
      </c>
      <c r="D217" s="373" t="s">
        <v>75</v>
      </c>
      <c r="E217" s="374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6"/>
      <c r="B218" s="382"/>
      <c r="C218" s="146">
        <v>2</v>
      </c>
      <c r="D218" s="373" t="s">
        <v>76</v>
      </c>
      <c r="E218" s="374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6"/>
      <c r="B219" s="382"/>
      <c r="C219" s="146">
        <v>3</v>
      </c>
      <c r="D219" s="373" t="s">
        <v>77</v>
      </c>
      <c r="E219" s="374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6"/>
      <c r="B220" s="382"/>
      <c r="C220" s="146">
        <v>4</v>
      </c>
      <c r="D220" s="373" t="s">
        <v>110</v>
      </c>
      <c r="E220" s="374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6"/>
      <c r="B221" s="382"/>
      <c r="C221" s="146">
        <v>5</v>
      </c>
      <c r="D221" s="373" t="s">
        <v>78</v>
      </c>
      <c r="E221" s="374"/>
      <c r="F221" s="56">
        <f>COUNTIFS(ローデータ!$B$12:$B$1011,1,ローデータ!$G$12:$G$1011,$G$4,ローデータ!$I$12:$I$1011,$B$14,ローデータ!$J$12:$J$1011,C221,ローデータ!$K$12:$K$1011,$D$21,ローデータ!$S$12:$S$1011,$F$214)</f>
        <v>1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1</v>
      </c>
      <c r="J221" s="9"/>
    </row>
    <row r="222" spans="1:18" ht="14.1" customHeight="1" x14ac:dyDescent="0.15">
      <c r="A222" s="376"/>
      <c r="B222" s="382"/>
      <c r="C222" s="146">
        <v>6</v>
      </c>
      <c r="D222" s="373" t="s">
        <v>79</v>
      </c>
      <c r="E222" s="374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6"/>
      <c r="B223" s="382"/>
      <c r="C223" s="146">
        <v>7</v>
      </c>
      <c r="D223" s="373" t="s">
        <v>80</v>
      </c>
      <c r="E223" s="374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6"/>
      <c r="B224" s="382"/>
      <c r="C224" s="146">
        <v>8</v>
      </c>
      <c r="D224" s="373" t="s">
        <v>81</v>
      </c>
      <c r="E224" s="374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6"/>
      <c r="B225" s="382"/>
      <c r="C225" s="146">
        <v>9</v>
      </c>
      <c r="D225" s="373" t="s">
        <v>82</v>
      </c>
      <c r="E225" s="374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6"/>
      <c r="B226" s="382"/>
      <c r="C226" s="146">
        <v>10</v>
      </c>
      <c r="D226" s="373" t="s">
        <v>111</v>
      </c>
      <c r="E226" s="374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7"/>
      <c r="B227" s="383"/>
      <c r="C227" s="146">
        <v>11</v>
      </c>
      <c r="D227" s="373" t="s">
        <v>83</v>
      </c>
      <c r="E227" s="374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6">
        <f>SUM(F216:F227)</f>
        <v>6</v>
      </c>
      <c r="G228" s="56">
        <f>SUM(G216:G227)</f>
        <v>0</v>
      </c>
      <c r="H228" s="56">
        <f>SUM(H216:H227)</f>
        <v>0</v>
      </c>
      <c r="I228" s="56">
        <f t="shared" si="20"/>
        <v>6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41" t="s">
        <v>88</v>
      </c>
      <c r="G231" s="241"/>
      <c r="H231" s="241"/>
      <c r="I231" s="241"/>
      <c r="J231" s="241"/>
      <c r="K231" s="241"/>
      <c r="L231" s="242"/>
      <c r="M231" s="250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80" t="s">
        <v>107</v>
      </c>
      <c r="K232" s="363" t="s">
        <v>36</v>
      </c>
      <c r="L232" s="280" t="s">
        <v>30</v>
      </c>
      <c r="M232" s="292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44"/>
      <c r="K233" s="224"/>
      <c r="L233" s="244"/>
      <c r="M233" s="251"/>
    </row>
    <row r="234" spans="1:14" ht="14.1" customHeight="1" x14ac:dyDescent="0.15">
      <c r="A234" s="375" t="s">
        <v>73</v>
      </c>
      <c r="B234" s="118" t="s">
        <v>85</v>
      </c>
      <c r="C234" s="349" t="s">
        <v>87</v>
      </c>
      <c r="D234" s="384"/>
      <c r="E234" s="350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3</v>
      </c>
      <c r="H234" s="90">
        <f>SUMIFS(ローデータ!V12:V1011,ローデータ!$B$12:$B$1011,1,ローデータ!$G$12:$G$1011,$G$4,ローデータ!$I$12:$I$1011,$C$14,ローデータ!$K$12:$K$1011,$D$21)</f>
        <v>1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2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6</v>
      </c>
    </row>
    <row r="235" spans="1:14" ht="14.1" customHeight="1" x14ac:dyDescent="0.15">
      <c r="A235" s="376"/>
      <c r="B235" s="381" t="s">
        <v>86</v>
      </c>
      <c r="C235" s="146">
        <v>1</v>
      </c>
      <c r="D235" s="373" t="s">
        <v>75</v>
      </c>
      <c r="E235" s="374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6"/>
      <c r="B236" s="382"/>
      <c r="C236" s="146">
        <v>2</v>
      </c>
      <c r="D236" s="373" t="s">
        <v>76</v>
      </c>
      <c r="E236" s="374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6"/>
      <c r="B237" s="382"/>
      <c r="C237" s="146">
        <v>3</v>
      </c>
      <c r="D237" s="373" t="s">
        <v>77</v>
      </c>
      <c r="E237" s="374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6"/>
      <c r="B238" s="382"/>
      <c r="C238" s="146">
        <v>4</v>
      </c>
      <c r="D238" s="373" t="s">
        <v>110</v>
      </c>
      <c r="E238" s="374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6"/>
      <c r="B239" s="382"/>
      <c r="C239" s="146">
        <v>5</v>
      </c>
      <c r="D239" s="373" t="s">
        <v>78</v>
      </c>
      <c r="E239" s="374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1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1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2</v>
      </c>
      <c r="N239" s="9"/>
    </row>
    <row r="240" spans="1:14" ht="14.1" customHeight="1" x14ac:dyDescent="0.15">
      <c r="A240" s="376"/>
      <c r="B240" s="382"/>
      <c r="C240" s="146">
        <v>6</v>
      </c>
      <c r="D240" s="373" t="s">
        <v>79</v>
      </c>
      <c r="E240" s="374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6"/>
      <c r="B241" s="382"/>
      <c r="C241" s="146">
        <v>7</v>
      </c>
      <c r="D241" s="373" t="s">
        <v>80</v>
      </c>
      <c r="E241" s="374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6"/>
      <c r="B242" s="382"/>
      <c r="C242" s="146">
        <v>8</v>
      </c>
      <c r="D242" s="373" t="s">
        <v>81</v>
      </c>
      <c r="E242" s="374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6"/>
      <c r="B243" s="382"/>
      <c r="C243" s="146">
        <v>9</v>
      </c>
      <c r="D243" s="373" t="s">
        <v>82</v>
      </c>
      <c r="E243" s="374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6"/>
      <c r="B244" s="382"/>
      <c r="C244" s="146">
        <v>10</v>
      </c>
      <c r="D244" s="373" t="s">
        <v>111</v>
      </c>
      <c r="E244" s="374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7"/>
      <c r="B245" s="383"/>
      <c r="C245" s="146">
        <v>11</v>
      </c>
      <c r="D245" s="373" t="s">
        <v>83</v>
      </c>
      <c r="E245" s="374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5">
        <f>SUM(F234:F245)</f>
        <v>0</v>
      </c>
      <c r="G246" s="95">
        <f t="shared" ref="G246:L246" si="22">SUM(G234:G245)</f>
        <v>4</v>
      </c>
      <c r="H246" s="95">
        <f t="shared" si="22"/>
        <v>1</v>
      </c>
      <c r="I246" s="95">
        <f>SUM(I234:I245)</f>
        <v>0</v>
      </c>
      <c r="J246" s="95">
        <f t="shared" si="22"/>
        <v>3</v>
      </c>
      <c r="K246" s="95">
        <f>SUM(K234:K245)</f>
        <v>0</v>
      </c>
      <c r="L246" s="95">
        <f t="shared" si="22"/>
        <v>0</v>
      </c>
      <c r="M246" s="56">
        <f t="shared" si="21"/>
        <v>8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55" t="s">
        <v>16</v>
      </c>
      <c r="G250" s="256"/>
      <c r="H250" s="256"/>
      <c r="I250" s="256"/>
      <c r="J250" s="257"/>
      <c r="K250" s="258" t="s">
        <v>50</v>
      </c>
      <c r="L250" s="261" t="s">
        <v>13</v>
      </c>
      <c r="M250" s="262"/>
      <c r="N250" s="263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9"/>
      <c r="L251" s="52">
        <v>1</v>
      </c>
      <c r="M251" s="44">
        <v>2</v>
      </c>
      <c r="N251" s="61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8" t="s">
        <v>65</v>
      </c>
      <c r="G252" s="248" t="s">
        <v>66</v>
      </c>
      <c r="H252" s="278" t="s">
        <v>101</v>
      </c>
      <c r="I252" s="280" t="s">
        <v>102</v>
      </c>
      <c r="J252" s="348" t="s">
        <v>103</v>
      </c>
      <c r="K252" s="259"/>
      <c r="L252" s="395" t="s">
        <v>67</v>
      </c>
      <c r="M252" s="247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9"/>
      <c r="G253" s="249"/>
      <c r="H253" s="346"/>
      <c r="I253" s="347"/>
      <c r="J253" s="249"/>
      <c r="K253" s="260"/>
      <c r="L253" s="396"/>
      <c r="M253" s="226"/>
      <c r="N253" s="398"/>
      <c r="O253" s="372"/>
    </row>
    <row r="254" spans="1:17" ht="14.1" customHeight="1" x14ac:dyDescent="0.15">
      <c r="A254" s="399" t="s">
        <v>73</v>
      </c>
      <c r="B254" s="118" t="s">
        <v>85</v>
      </c>
      <c r="C254" s="349" t="s">
        <v>87</v>
      </c>
      <c r="D254" s="384"/>
      <c r="E254" s="350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400"/>
      <c r="B255" s="402" t="s">
        <v>86</v>
      </c>
      <c r="C255" s="146">
        <v>1</v>
      </c>
      <c r="D255" s="373" t="s">
        <v>75</v>
      </c>
      <c r="E255" s="380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400"/>
      <c r="B256" s="382"/>
      <c r="C256" s="146">
        <v>2</v>
      </c>
      <c r="D256" s="373" t="s">
        <v>76</v>
      </c>
      <c r="E256" s="380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400"/>
      <c r="B257" s="382"/>
      <c r="C257" s="146">
        <v>3</v>
      </c>
      <c r="D257" s="373" t="s">
        <v>77</v>
      </c>
      <c r="E257" s="380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400"/>
      <c r="B258" s="382"/>
      <c r="C258" s="146">
        <v>4</v>
      </c>
      <c r="D258" s="373" t="s">
        <v>110</v>
      </c>
      <c r="E258" s="374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400"/>
      <c r="B259" s="382"/>
      <c r="C259" s="146">
        <v>5</v>
      </c>
      <c r="D259" s="373" t="s">
        <v>78</v>
      </c>
      <c r="E259" s="380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400"/>
      <c r="B260" s="382"/>
      <c r="C260" s="146">
        <v>6</v>
      </c>
      <c r="D260" s="373" t="s">
        <v>79</v>
      </c>
      <c r="E260" s="380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400"/>
      <c r="B261" s="382"/>
      <c r="C261" s="146">
        <v>7</v>
      </c>
      <c r="D261" s="373" t="s">
        <v>80</v>
      </c>
      <c r="E261" s="380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400"/>
      <c r="B262" s="382"/>
      <c r="C262" s="146">
        <v>8</v>
      </c>
      <c r="D262" s="373" t="s">
        <v>81</v>
      </c>
      <c r="E262" s="380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400"/>
      <c r="B263" s="382"/>
      <c r="C263" s="146">
        <v>9</v>
      </c>
      <c r="D263" s="373" t="s">
        <v>82</v>
      </c>
      <c r="E263" s="380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400"/>
      <c r="B264" s="382"/>
      <c r="C264" s="146">
        <v>10</v>
      </c>
      <c r="D264" s="373" t="s">
        <v>111</v>
      </c>
      <c r="E264" s="374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1"/>
      <c r="B265" s="383"/>
      <c r="C265" s="146">
        <v>11</v>
      </c>
      <c r="D265" s="373" t="s">
        <v>83</v>
      </c>
      <c r="E265" s="380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6">
        <f>SUM(F254:F265)</f>
        <v>4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5</v>
      </c>
      <c r="L266" s="95">
        <f>SUM(L254:L265)</f>
        <v>4</v>
      </c>
      <c r="M266" s="95">
        <f>SUM(M254:M265)</f>
        <v>1</v>
      </c>
      <c r="N266" s="95">
        <f>SUM(N254:N265)</f>
        <v>0</v>
      </c>
      <c r="O266" s="56">
        <f>SUM(L266:N266)</f>
        <v>5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34" t="s">
        <v>70</v>
      </c>
      <c r="G269" s="235"/>
      <c r="H269" s="235"/>
      <c r="I269" s="235"/>
      <c r="J269" s="236"/>
      <c r="K269" s="237" t="s">
        <v>50</v>
      </c>
      <c r="L269" s="240" t="s">
        <v>71</v>
      </c>
      <c r="M269" s="241"/>
      <c r="N269" s="241"/>
      <c r="O269" s="241"/>
      <c r="P269" s="241"/>
      <c r="Q269" s="241"/>
      <c r="R269" s="242"/>
      <c r="S269" s="267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3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36</v>
      </c>
      <c r="R270" s="406" t="s">
        <v>30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39"/>
      <c r="L271" s="404"/>
      <c r="M271" s="405"/>
      <c r="N271" s="405"/>
      <c r="O271" s="405"/>
      <c r="P271" s="406"/>
      <c r="Q271" s="405"/>
      <c r="R271" s="406"/>
      <c r="S271" s="268"/>
    </row>
    <row r="272" spans="1:19" ht="14.1" customHeight="1" x14ac:dyDescent="0.15">
      <c r="A272" s="375" t="s">
        <v>73</v>
      </c>
      <c r="B272" s="118" t="s">
        <v>85</v>
      </c>
      <c r="C272" s="349" t="s">
        <v>87</v>
      </c>
      <c r="D272" s="384"/>
      <c r="E272" s="350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1</v>
      </c>
      <c r="L272" s="95">
        <f>SUMIFS(ローデータ!$T$12:$T$1011,ローデータ!$B$12:$B$1011,1,ローデータ!$G$12:$G$1011,$G$4,ローデータ!$I$12:$I$1011,$C$14,ローデータ!$K$12:$K$1011,$F$21)</f>
        <v>1</v>
      </c>
      <c r="M272" s="95">
        <f>SUMIFS(ローデータ!$U$12:$U$1011,ローデータ!$B$12:$B$1011,1,ローデータ!$G$12:$G$1011,$G$4,ローデータ!$I$12:$I$1011,$C$14,ローデータ!$K$12:$K$1011,$F$21)</f>
        <v>3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2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7</v>
      </c>
    </row>
    <row r="273" spans="1:19" ht="14.1" customHeight="1" x14ac:dyDescent="0.15">
      <c r="A273" s="376"/>
      <c r="B273" s="381" t="s">
        <v>86</v>
      </c>
      <c r="C273" s="146">
        <v>1</v>
      </c>
      <c r="D273" s="373" t="s">
        <v>75</v>
      </c>
      <c r="E273" s="374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6"/>
      <c r="B274" s="382"/>
      <c r="C274" s="146">
        <v>2</v>
      </c>
      <c r="D274" s="373" t="s">
        <v>76</v>
      </c>
      <c r="E274" s="374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6"/>
      <c r="B275" s="382"/>
      <c r="C275" s="146">
        <v>3</v>
      </c>
      <c r="D275" s="373" t="s">
        <v>77</v>
      </c>
      <c r="E275" s="374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6"/>
      <c r="B276" s="382"/>
      <c r="C276" s="146">
        <v>4</v>
      </c>
      <c r="D276" s="408" t="s">
        <v>110</v>
      </c>
      <c r="E276" s="409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6"/>
      <c r="B277" s="382"/>
      <c r="C277" s="146">
        <v>5</v>
      </c>
      <c r="D277" s="373" t="s">
        <v>78</v>
      </c>
      <c r="E277" s="374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6"/>
      <c r="B278" s="382"/>
      <c r="C278" s="146">
        <v>6</v>
      </c>
      <c r="D278" s="373" t="s">
        <v>79</v>
      </c>
      <c r="E278" s="374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6"/>
      <c r="B279" s="382"/>
      <c r="C279" s="146">
        <v>7</v>
      </c>
      <c r="D279" s="373" t="s">
        <v>80</v>
      </c>
      <c r="E279" s="374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6"/>
      <c r="B280" s="382"/>
      <c r="C280" s="146">
        <v>8</v>
      </c>
      <c r="D280" s="373" t="s">
        <v>81</v>
      </c>
      <c r="E280" s="374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6"/>
      <c r="B281" s="382"/>
      <c r="C281" s="146">
        <v>9</v>
      </c>
      <c r="D281" s="373" t="s">
        <v>82</v>
      </c>
      <c r="E281" s="374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6"/>
      <c r="B282" s="382"/>
      <c r="C282" s="146">
        <v>10</v>
      </c>
      <c r="D282" s="373" t="s">
        <v>111</v>
      </c>
      <c r="E282" s="374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7"/>
      <c r="B283" s="383"/>
      <c r="C283" s="146">
        <v>11</v>
      </c>
      <c r="D283" s="373" t="s">
        <v>83</v>
      </c>
      <c r="E283" s="374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6">
        <f>SUM(F272:F283)</f>
        <v>0</v>
      </c>
      <c r="G284" s="56">
        <f t="shared" ref="G284:J284" si="28">SUM(G272:G283)</f>
        <v>1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1</v>
      </c>
      <c r="L284" s="95">
        <f>SUM(L272:L283)</f>
        <v>1</v>
      </c>
      <c r="M284" s="95">
        <f t="shared" ref="M284:R284" si="29">SUM(M272:M283)</f>
        <v>3</v>
      </c>
      <c r="N284" s="95">
        <f t="shared" si="29"/>
        <v>1</v>
      </c>
      <c r="O284" s="95">
        <f t="shared" si="29"/>
        <v>0</v>
      </c>
      <c r="P284" s="95">
        <f t="shared" si="29"/>
        <v>2</v>
      </c>
      <c r="Q284" s="95">
        <f t="shared" si="29"/>
        <v>0</v>
      </c>
      <c r="R284" s="95">
        <f t="shared" si="29"/>
        <v>0</v>
      </c>
      <c r="S284" s="56">
        <f t="shared" si="27"/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6">
        <v>1</v>
      </c>
      <c r="L3" s="418" t="s">
        <v>54</v>
      </c>
      <c r="M3" s="419"/>
      <c r="N3" s="419"/>
      <c r="O3" s="420"/>
      <c r="P3" s="151">
        <v>2</v>
      </c>
      <c r="Q3" s="418" t="s">
        <v>55</v>
      </c>
      <c r="R3" s="419"/>
      <c r="S3" s="419"/>
      <c r="T3" s="420"/>
      <c r="U3" s="151">
        <v>3</v>
      </c>
      <c r="V3" s="418" t="s">
        <v>56</v>
      </c>
      <c r="W3" s="419"/>
      <c r="X3" s="419"/>
      <c r="Y3" s="420"/>
      <c r="Z3" s="151">
        <v>4</v>
      </c>
      <c r="AA3" s="418" t="s">
        <v>57</v>
      </c>
      <c r="AB3" s="419"/>
      <c r="AC3" s="419"/>
      <c r="AD3" s="420"/>
      <c r="AE3" s="151">
        <v>5</v>
      </c>
      <c r="AF3" s="418" t="s">
        <v>58</v>
      </c>
      <c r="AG3" s="419"/>
      <c r="AH3" s="419"/>
      <c r="AI3" s="420"/>
      <c r="AJ3" s="151">
        <v>6</v>
      </c>
      <c r="AK3" s="418" t="s">
        <v>134</v>
      </c>
      <c r="AL3" s="419"/>
      <c r="AM3" s="419"/>
      <c r="AN3" s="420"/>
      <c r="AO3" s="151">
        <v>7</v>
      </c>
      <c r="AP3" s="418" t="s">
        <v>135</v>
      </c>
      <c r="AQ3" s="419"/>
      <c r="AR3" s="419"/>
      <c r="AS3" s="420"/>
      <c r="AT3" s="151">
        <v>8</v>
      </c>
      <c r="AU3" s="418" t="s">
        <v>61</v>
      </c>
      <c r="AV3" s="419"/>
      <c r="AW3" s="419"/>
      <c r="AX3" s="420"/>
      <c r="AY3" s="15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6"/>
      <c r="B5" s="383" t="s">
        <v>29</v>
      </c>
      <c r="C5" s="383"/>
      <c r="D5" s="383"/>
      <c r="E5" s="383"/>
      <c r="F5" s="383"/>
      <c r="G5" s="383"/>
      <c r="H5" s="383"/>
      <c r="I5" s="383"/>
      <c r="J5" s="383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2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2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6"/>
      <c r="B6" s="366"/>
      <c r="C6" s="366"/>
      <c r="D6" s="366"/>
      <c r="E6" s="366" t="s">
        <v>29</v>
      </c>
      <c r="F6" s="366"/>
      <c r="G6" s="366"/>
      <c r="H6" s="366"/>
      <c r="I6" s="366"/>
      <c r="J6" s="366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1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29</v>
      </c>
      <c r="I7" s="366"/>
      <c r="J7" s="366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6"/>
      <c r="B8" s="366" t="s">
        <v>29</v>
      </c>
      <c r="C8" s="366"/>
      <c r="D8" s="366"/>
      <c r="E8" s="366" t="s">
        <v>29</v>
      </c>
      <c r="F8" s="366"/>
      <c r="G8" s="366"/>
      <c r="H8" s="366"/>
      <c r="I8" s="366"/>
      <c r="J8" s="366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6"/>
      <c r="B9" s="366" t="s">
        <v>29</v>
      </c>
      <c r="C9" s="366"/>
      <c r="D9" s="366"/>
      <c r="E9" s="366"/>
      <c r="F9" s="366"/>
      <c r="G9" s="366"/>
      <c r="H9" s="366" t="s">
        <v>29</v>
      </c>
      <c r="I9" s="366"/>
      <c r="J9" s="366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6"/>
      <c r="B10" s="366"/>
      <c r="C10" s="366"/>
      <c r="D10" s="366"/>
      <c r="E10" s="366" t="s">
        <v>29</v>
      </c>
      <c r="F10" s="366"/>
      <c r="G10" s="366"/>
      <c r="H10" s="366" t="s">
        <v>29</v>
      </c>
      <c r="I10" s="366"/>
      <c r="J10" s="366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6"/>
      <c r="B11" s="366" t="s">
        <v>29</v>
      </c>
      <c r="C11" s="366"/>
      <c r="D11" s="366"/>
      <c r="E11" s="366" t="s">
        <v>29</v>
      </c>
      <c r="F11" s="366"/>
      <c r="G11" s="366"/>
      <c r="H11" s="366" t="s">
        <v>29</v>
      </c>
      <c r="I11" s="366"/>
      <c r="J11" s="366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6">
        <v>1</v>
      </c>
      <c r="L13" s="418" t="s">
        <v>54</v>
      </c>
      <c r="M13" s="419"/>
      <c r="N13" s="419"/>
      <c r="O13" s="420"/>
      <c r="P13" s="151">
        <v>2</v>
      </c>
      <c r="Q13" s="418" t="s">
        <v>55</v>
      </c>
      <c r="R13" s="419"/>
      <c r="S13" s="419"/>
      <c r="T13" s="420"/>
      <c r="U13" s="151">
        <v>3</v>
      </c>
      <c r="V13" s="418" t="s">
        <v>56</v>
      </c>
      <c r="W13" s="419"/>
      <c r="X13" s="419"/>
      <c r="Y13" s="420"/>
      <c r="Z13" s="151">
        <v>4</v>
      </c>
      <c r="AA13" s="418" t="s">
        <v>57</v>
      </c>
      <c r="AB13" s="419"/>
      <c r="AC13" s="419"/>
      <c r="AD13" s="420"/>
      <c r="AE13" s="151">
        <v>5</v>
      </c>
      <c r="AF13" s="418" t="s">
        <v>58</v>
      </c>
      <c r="AG13" s="419"/>
      <c r="AH13" s="419"/>
      <c r="AI13" s="420"/>
      <c r="AJ13" s="151">
        <v>6</v>
      </c>
      <c r="AK13" s="418" t="s">
        <v>134</v>
      </c>
      <c r="AL13" s="419"/>
      <c r="AM13" s="419"/>
      <c r="AN13" s="420"/>
      <c r="AO13" s="151">
        <v>7</v>
      </c>
      <c r="AP13" s="418" t="s">
        <v>135</v>
      </c>
      <c r="AQ13" s="419"/>
      <c r="AR13" s="419"/>
      <c r="AS13" s="420"/>
      <c r="AT13" s="151">
        <v>8</v>
      </c>
      <c r="AU13" s="418" t="s">
        <v>61</v>
      </c>
      <c r="AV13" s="419"/>
      <c r="AW13" s="419"/>
      <c r="AX13" s="420"/>
      <c r="AY13" s="15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3"/>
      <c r="B15" s="383" t="s">
        <v>29</v>
      </c>
      <c r="C15" s="383"/>
      <c r="D15" s="383"/>
      <c r="E15" s="383"/>
      <c r="F15" s="383"/>
      <c r="G15" s="383"/>
      <c r="H15" s="383"/>
      <c r="I15" s="383"/>
      <c r="J15" s="383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3"/>
      <c r="B16" s="366"/>
      <c r="C16" s="366"/>
      <c r="D16" s="366"/>
      <c r="E16" s="366" t="s">
        <v>29</v>
      </c>
      <c r="F16" s="366"/>
      <c r="G16" s="366"/>
      <c r="H16" s="366"/>
      <c r="I16" s="366"/>
      <c r="J16" s="366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29</v>
      </c>
      <c r="I17" s="366"/>
      <c r="J17" s="366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3"/>
      <c r="B18" s="366" t="s">
        <v>29</v>
      </c>
      <c r="C18" s="366"/>
      <c r="D18" s="366"/>
      <c r="E18" s="366" t="s">
        <v>29</v>
      </c>
      <c r="F18" s="366"/>
      <c r="G18" s="366"/>
      <c r="H18" s="366"/>
      <c r="I18" s="366"/>
      <c r="J18" s="366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3"/>
      <c r="B19" s="366" t="s">
        <v>29</v>
      </c>
      <c r="C19" s="366"/>
      <c r="D19" s="366"/>
      <c r="E19" s="366"/>
      <c r="F19" s="366"/>
      <c r="G19" s="366"/>
      <c r="H19" s="366" t="s">
        <v>29</v>
      </c>
      <c r="I19" s="366"/>
      <c r="J19" s="366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3"/>
      <c r="B20" s="366"/>
      <c r="C20" s="366"/>
      <c r="D20" s="366"/>
      <c r="E20" s="366" t="s">
        <v>29</v>
      </c>
      <c r="F20" s="366"/>
      <c r="G20" s="366"/>
      <c r="H20" s="366" t="s">
        <v>29</v>
      </c>
      <c r="I20" s="366"/>
      <c r="J20" s="366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3"/>
      <c r="B21" s="366" t="s">
        <v>29</v>
      </c>
      <c r="C21" s="366"/>
      <c r="D21" s="366"/>
      <c r="E21" s="366" t="s">
        <v>29</v>
      </c>
      <c r="F21" s="366"/>
      <c r="G21" s="366"/>
      <c r="H21" s="366" t="s">
        <v>29</v>
      </c>
      <c r="I21" s="366"/>
      <c r="J21" s="366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6">
        <v>1</v>
      </c>
      <c r="L23" s="418" t="s">
        <v>54</v>
      </c>
      <c r="M23" s="419"/>
      <c r="N23" s="419"/>
      <c r="O23" s="420"/>
      <c r="P23" s="151">
        <v>2</v>
      </c>
      <c r="Q23" s="418" t="s">
        <v>55</v>
      </c>
      <c r="R23" s="419"/>
      <c r="S23" s="419"/>
      <c r="T23" s="420"/>
      <c r="U23" s="151">
        <v>3</v>
      </c>
      <c r="V23" s="418" t="s">
        <v>56</v>
      </c>
      <c r="W23" s="419"/>
      <c r="X23" s="419"/>
      <c r="Y23" s="420"/>
      <c r="Z23" s="151">
        <v>4</v>
      </c>
      <c r="AA23" s="418" t="s">
        <v>57</v>
      </c>
      <c r="AB23" s="419"/>
      <c r="AC23" s="419"/>
      <c r="AD23" s="420"/>
      <c r="AE23" s="151">
        <v>5</v>
      </c>
      <c r="AF23" s="418" t="s">
        <v>58</v>
      </c>
      <c r="AG23" s="419"/>
      <c r="AH23" s="419"/>
      <c r="AI23" s="420"/>
      <c r="AJ23" s="151">
        <v>6</v>
      </c>
      <c r="AK23" s="418" t="s">
        <v>134</v>
      </c>
      <c r="AL23" s="419"/>
      <c r="AM23" s="419"/>
      <c r="AN23" s="420"/>
      <c r="AO23" s="151">
        <v>7</v>
      </c>
      <c r="AP23" s="418" t="s">
        <v>135</v>
      </c>
      <c r="AQ23" s="419"/>
      <c r="AR23" s="419"/>
      <c r="AS23" s="420"/>
      <c r="AT23" s="151">
        <v>8</v>
      </c>
      <c r="AU23" s="418" t="s">
        <v>61</v>
      </c>
      <c r="AV23" s="419"/>
      <c r="AW23" s="419"/>
      <c r="AX23" s="420"/>
      <c r="AY23" s="15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6"/>
      <c r="B25" s="383" t="s">
        <v>29</v>
      </c>
      <c r="C25" s="383"/>
      <c r="D25" s="383"/>
      <c r="E25" s="383"/>
      <c r="F25" s="383"/>
      <c r="G25" s="383"/>
      <c r="H25" s="383"/>
      <c r="I25" s="383"/>
      <c r="J25" s="383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6"/>
      <c r="B26" s="366"/>
      <c r="C26" s="366"/>
      <c r="D26" s="366"/>
      <c r="E26" s="366" t="s">
        <v>29</v>
      </c>
      <c r="F26" s="366"/>
      <c r="G26" s="366"/>
      <c r="H26" s="366"/>
      <c r="I26" s="366"/>
      <c r="J26" s="366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29</v>
      </c>
      <c r="I27" s="366"/>
      <c r="J27" s="366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6"/>
      <c r="B28" s="366" t="s">
        <v>29</v>
      </c>
      <c r="C28" s="366"/>
      <c r="D28" s="366"/>
      <c r="E28" s="366" t="s">
        <v>29</v>
      </c>
      <c r="F28" s="366"/>
      <c r="G28" s="366"/>
      <c r="H28" s="366"/>
      <c r="I28" s="366"/>
      <c r="J28" s="366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6"/>
      <c r="B29" s="366" t="s">
        <v>29</v>
      </c>
      <c r="C29" s="366"/>
      <c r="D29" s="366"/>
      <c r="E29" s="366"/>
      <c r="F29" s="366"/>
      <c r="G29" s="366"/>
      <c r="H29" s="366" t="s">
        <v>29</v>
      </c>
      <c r="I29" s="366"/>
      <c r="J29" s="366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6"/>
      <c r="B30" s="366"/>
      <c r="C30" s="366"/>
      <c r="D30" s="366"/>
      <c r="E30" s="366" t="s">
        <v>29</v>
      </c>
      <c r="F30" s="366"/>
      <c r="G30" s="366"/>
      <c r="H30" s="366" t="s">
        <v>29</v>
      </c>
      <c r="I30" s="366"/>
      <c r="J30" s="366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7"/>
      <c r="B31" s="366" t="s">
        <v>29</v>
      </c>
      <c r="C31" s="366"/>
      <c r="D31" s="366"/>
      <c r="E31" s="366" t="s">
        <v>29</v>
      </c>
      <c r="F31" s="366"/>
      <c r="G31" s="366"/>
      <c r="H31" s="366" t="s">
        <v>29</v>
      </c>
      <c r="I31" s="366"/>
      <c r="J31" s="366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6">
        <v>1</v>
      </c>
      <c r="L33" s="418" t="s">
        <v>54</v>
      </c>
      <c r="M33" s="419"/>
      <c r="N33" s="419"/>
      <c r="O33" s="420"/>
      <c r="P33" s="151">
        <v>2</v>
      </c>
      <c r="Q33" s="418" t="s">
        <v>55</v>
      </c>
      <c r="R33" s="419"/>
      <c r="S33" s="419"/>
      <c r="T33" s="420"/>
      <c r="U33" s="151">
        <v>3</v>
      </c>
      <c r="V33" s="418" t="s">
        <v>56</v>
      </c>
      <c r="W33" s="419"/>
      <c r="X33" s="419"/>
      <c r="Y33" s="420"/>
      <c r="Z33" s="151">
        <v>4</v>
      </c>
      <c r="AA33" s="418" t="s">
        <v>57</v>
      </c>
      <c r="AB33" s="419"/>
      <c r="AC33" s="419"/>
      <c r="AD33" s="420"/>
      <c r="AE33" s="151">
        <v>5</v>
      </c>
      <c r="AF33" s="418" t="s">
        <v>58</v>
      </c>
      <c r="AG33" s="419"/>
      <c r="AH33" s="419"/>
      <c r="AI33" s="420"/>
      <c r="AJ33" s="151">
        <v>6</v>
      </c>
      <c r="AK33" s="418" t="s">
        <v>134</v>
      </c>
      <c r="AL33" s="419"/>
      <c r="AM33" s="419"/>
      <c r="AN33" s="420"/>
      <c r="AO33" s="151">
        <v>7</v>
      </c>
      <c r="AP33" s="418" t="s">
        <v>135</v>
      </c>
      <c r="AQ33" s="419"/>
      <c r="AR33" s="419"/>
      <c r="AS33" s="420"/>
      <c r="AT33" s="151">
        <v>8</v>
      </c>
      <c r="AU33" s="418" t="s">
        <v>61</v>
      </c>
      <c r="AV33" s="419"/>
      <c r="AW33" s="419"/>
      <c r="AX33" s="420"/>
      <c r="AY33" s="15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6"/>
      <c r="B35" s="383" t="s">
        <v>29</v>
      </c>
      <c r="C35" s="383"/>
      <c r="D35" s="383"/>
      <c r="E35" s="383"/>
      <c r="F35" s="383"/>
      <c r="G35" s="383"/>
      <c r="H35" s="383"/>
      <c r="I35" s="383"/>
      <c r="J35" s="383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6"/>
      <c r="B36" s="366"/>
      <c r="C36" s="366"/>
      <c r="D36" s="366"/>
      <c r="E36" s="366" t="s">
        <v>29</v>
      </c>
      <c r="F36" s="366"/>
      <c r="G36" s="366"/>
      <c r="H36" s="366"/>
      <c r="I36" s="366"/>
      <c r="J36" s="366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29</v>
      </c>
      <c r="I37" s="366"/>
      <c r="J37" s="366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6"/>
      <c r="B38" s="366" t="s">
        <v>29</v>
      </c>
      <c r="C38" s="366"/>
      <c r="D38" s="366"/>
      <c r="E38" s="366" t="s">
        <v>29</v>
      </c>
      <c r="F38" s="366"/>
      <c r="G38" s="366"/>
      <c r="H38" s="366"/>
      <c r="I38" s="366"/>
      <c r="J38" s="366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6"/>
      <c r="B39" s="366" t="s">
        <v>29</v>
      </c>
      <c r="C39" s="366"/>
      <c r="D39" s="366"/>
      <c r="E39" s="366"/>
      <c r="F39" s="366"/>
      <c r="G39" s="366"/>
      <c r="H39" s="366" t="s">
        <v>29</v>
      </c>
      <c r="I39" s="366"/>
      <c r="J39" s="366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6"/>
      <c r="B40" s="366"/>
      <c r="C40" s="366"/>
      <c r="D40" s="366"/>
      <c r="E40" s="366" t="s">
        <v>29</v>
      </c>
      <c r="F40" s="366"/>
      <c r="G40" s="366"/>
      <c r="H40" s="366" t="s">
        <v>29</v>
      </c>
      <c r="I40" s="366"/>
      <c r="J40" s="366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7"/>
      <c r="B41" s="366" t="s">
        <v>29</v>
      </c>
      <c r="C41" s="366"/>
      <c r="D41" s="366"/>
      <c r="E41" s="366" t="s">
        <v>29</v>
      </c>
      <c r="F41" s="366"/>
      <c r="G41" s="366"/>
      <c r="H41" s="366" t="s">
        <v>29</v>
      </c>
      <c r="I41" s="366"/>
      <c r="J41" s="366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6">
        <v>1</v>
      </c>
      <c r="L43" s="418" t="s">
        <v>54</v>
      </c>
      <c r="M43" s="419"/>
      <c r="N43" s="419"/>
      <c r="O43" s="420"/>
      <c r="P43" s="151">
        <v>2</v>
      </c>
      <c r="Q43" s="418" t="s">
        <v>55</v>
      </c>
      <c r="R43" s="419"/>
      <c r="S43" s="419"/>
      <c r="T43" s="420"/>
      <c r="U43" s="151">
        <v>3</v>
      </c>
      <c r="V43" s="418" t="s">
        <v>56</v>
      </c>
      <c r="W43" s="419"/>
      <c r="X43" s="419"/>
      <c r="Y43" s="420"/>
      <c r="Z43" s="151">
        <v>4</v>
      </c>
      <c r="AA43" s="418" t="s">
        <v>57</v>
      </c>
      <c r="AB43" s="419"/>
      <c r="AC43" s="419"/>
      <c r="AD43" s="420"/>
      <c r="AE43" s="151">
        <v>5</v>
      </c>
      <c r="AF43" s="418" t="s">
        <v>58</v>
      </c>
      <c r="AG43" s="419"/>
      <c r="AH43" s="419"/>
      <c r="AI43" s="420"/>
      <c r="AJ43" s="151">
        <v>6</v>
      </c>
      <c r="AK43" s="418" t="s">
        <v>134</v>
      </c>
      <c r="AL43" s="419"/>
      <c r="AM43" s="419"/>
      <c r="AN43" s="420"/>
      <c r="AO43" s="151">
        <v>7</v>
      </c>
      <c r="AP43" s="418" t="s">
        <v>135</v>
      </c>
      <c r="AQ43" s="419"/>
      <c r="AR43" s="419"/>
      <c r="AS43" s="420"/>
      <c r="AT43" s="151">
        <v>8</v>
      </c>
      <c r="AU43" s="418" t="s">
        <v>61</v>
      </c>
      <c r="AV43" s="419"/>
      <c r="AW43" s="419"/>
      <c r="AX43" s="420"/>
      <c r="AY43" s="15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6"/>
      <c r="B45" s="383" t="s">
        <v>29</v>
      </c>
      <c r="C45" s="383"/>
      <c r="D45" s="383"/>
      <c r="E45" s="383"/>
      <c r="F45" s="383"/>
      <c r="G45" s="383"/>
      <c r="H45" s="383"/>
      <c r="I45" s="383"/>
      <c r="J45" s="383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6"/>
      <c r="B46" s="366"/>
      <c r="C46" s="366"/>
      <c r="D46" s="366"/>
      <c r="E46" s="366" t="s">
        <v>29</v>
      </c>
      <c r="F46" s="366"/>
      <c r="G46" s="366"/>
      <c r="H46" s="366"/>
      <c r="I46" s="366"/>
      <c r="J46" s="366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29</v>
      </c>
      <c r="I47" s="366"/>
      <c r="J47" s="366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6"/>
      <c r="B48" s="366" t="s">
        <v>29</v>
      </c>
      <c r="C48" s="366"/>
      <c r="D48" s="366"/>
      <c r="E48" s="366" t="s">
        <v>29</v>
      </c>
      <c r="F48" s="366"/>
      <c r="G48" s="366"/>
      <c r="H48" s="366"/>
      <c r="I48" s="366"/>
      <c r="J48" s="366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6"/>
      <c r="B49" s="366" t="s">
        <v>29</v>
      </c>
      <c r="C49" s="366"/>
      <c r="D49" s="366"/>
      <c r="E49" s="366"/>
      <c r="F49" s="366"/>
      <c r="G49" s="366"/>
      <c r="H49" s="366" t="s">
        <v>29</v>
      </c>
      <c r="I49" s="366"/>
      <c r="J49" s="366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6"/>
      <c r="B50" s="366"/>
      <c r="C50" s="366"/>
      <c r="D50" s="366"/>
      <c r="E50" s="366" t="s">
        <v>29</v>
      </c>
      <c r="F50" s="366"/>
      <c r="G50" s="366"/>
      <c r="H50" s="366" t="s">
        <v>29</v>
      </c>
      <c r="I50" s="366"/>
      <c r="J50" s="366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6"/>
      <c r="B51" s="366" t="s">
        <v>29</v>
      </c>
      <c r="C51" s="366"/>
      <c r="D51" s="366"/>
      <c r="E51" s="366" t="s">
        <v>29</v>
      </c>
      <c r="F51" s="366"/>
      <c r="G51" s="366"/>
      <c r="H51" s="366" t="s">
        <v>29</v>
      </c>
      <c r="I51" s="366"/>
      <c r="J51" s="366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6">
        <v>1</v>
      </c>
      <c r="L53" s="418" t="s">
        <v>54</v>
      </c>
      <c r="M53" s="419"/>
      <c r="N53" s="419"/>
      <c r="O53" s="420"/>
      <c r="P53" s="151">
        <v>2</v>
      </c>
      <c r="Q53" s="418" t="s">
        <v>55</v>
      </c>
      <c r="R53" s="419"/>
      <c r="S53" s="419"/>
      <c r="T53" s="420"/>
      <c r="U53" s="151">
        <v>3</v>
      </c>
      <c r="V53" s="418" t="s">
        <v>56</v>
      </c>
      <c r="W53" s="419"/>
      <c r="X53" s="419"/>
      <c r="Y53" s="420"/>
      <c r="Z53" s="151">
        <v>4</v>
      </c>
      <c r="AA53" s="418" t="s">
        <v>57</v>
      </c>
      <c r="AB53" s="419"/>
      <c r="AC53" s="419"/>
      <c r="AD53" s="420"/>
      <c r="AE53" s="151">
        <v>5</v>
      </c>
      <c r="AF53" s="418" t="s">
        <v>58</v>
      </c>
      <c r="AG53" s="419"/>
      <c r="AH53" s="419"/>
      <c r="AI53" s="420"/>
      <c r="AJ53" s="151">
        <v>6</v>
      </c>
      <c r="AK53" s="418" t="s">
        <v>134</v>
      </c>
      <c r="AL53" s="419"/>
      <c r="AM53" s="419"/>
      <c r="AN53" s="420"/>
      <c r="AO53" s="151">
        <v>7</v>
      </c>
      <c r="AP53" s="418" t="s">
        <v>135</v>
      </c>
      <c r="AQ53" s="419"/>
      <c r="AR53" s="419"/>
      <c r="AS53" s="420"/>
      <c r="AT53" s="151">
        <v>8</v>
      </c>
      <c r="AU53" s="418" t="s">
        <v>61</v>
      </c>
      <c r="AV53" s="419"/>
      <c r="AW53" s="419"/>
      <c r="AX53" s="420"/>
      <c r="AY53" s="15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3"/>
      <c r="B55" s="383" t="s">
        <v>29</v>
      </c>
      <c r="C55" s="383"/>
      <c r="D55" s="383"/>
      <c r="E55" s="383"/>
      <c r="F55" s="383"/>
      <c r="G55" s="383"/>
      <c r="H55" s="383"/>
      <c r="I55" s="383"/>
      <c r="J55" s="383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3"/>
      <c r="B56" s="366"/>
      <c r="C56" s="366"/>
      <c r="D56" s="366"/>
      <c r="E56" s="366" t="s">
        <v>29</v>
      </c>
      <c r="F56" s="366"/>
      <c r="G56" s="366"/>
      <c r="H56" s="366"/>
      <c r="I56" s="366"/>
      <c r="J56" s="366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29</v>
      </c>
      <c r="I57" s="366"/>
      <c r="J57" s="366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3"/>
      <c r="B58" s="366" t="s">
        <v>29</v>
      </c>
      <c r="C58" s="366"/>
      <c r="D58" s="366"/>
      <c r="E58" s="366" t="s">
        <v>29</v>
      </c>
      <c r="F58" s="366"/>
      <c r="G58" s="366"/>
      <c r="H58" s="366"/>
      <c r="I58" s="366"/>
      <c r="J58" s="366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3"/>
      <c r="B59" s="366" t="s">
        <v>29</v>
      </c>
      <c r="C59" s="366"/>
      <c r="D59" s="366"/>
      <c r="E59" s="366"/>
      <c r="F59" s="366"/>
      <c r="G59" s="366"/>
      <c r="H59" s="366" t="s">
        <v>29</v>
      </c>
      <c r="I59" s="366"/>
      <c r="J59" s="366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3"/>
      <c r="B60" s="366"/>
      <c r="C60" s="366"/>
      <c r="D60" s="366"/>
      <c r="E60" s="366" t="s">
        <v>29</v>
      </c>
      <c r="F60" s="366"/>
      <c r="G60" s="366"/>
      <c r="H60" s="366" t="s">
        <v>29</v>
      </c>
      <c r="I60" s="366"/>
      <c r="J60" s="366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3"/>
      <c r="B61" s="366" t="s">
        <v>29</v>
      </c>
      <c r="C61" s="366"/>
      <c r="D61" s="366"/>
      <c r="E61" s="366" t="s">
        <v>29</v>
      </c>
      <c r="F61" s="366"/>
      <c r="G61" s="366"/>
      <c r="H61" s="366" t="s">
        <v>29</v>
      </c>
      <c r="I61" s="366"/>
      <c r="J61" s="366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6">
        <v>1</v>
      </c>
      <c r="L63" s="418" t="s">
        <v>54</v>
      </c>
      <c r="M63" s="419"/>
      <c r="N63" s="419"/>
      <c r="O63" s="420"/>
      <c r="P63" s="151">
        <v>2</v>
      </c>
      <c r="Q63" s="418" t="s">
        <v>55</v>
      </c>
      <c r="R63" s="419"/>
      <c r="S63" s="419"/>
      <c r="T63" s="420"/>
      <c r="U63" s="151">
        <v>3</v>
      </c>
      <c r="V63" s="418" t="s">
        <v>56</v>
      </c>
      <c r="W63" s="419"/>
      <c r="X63" s="419"/>
      <c r="Y63" s="420"/>
      <c r="Z63" s="151">
        <v>4</v>
      </c>
      <c r="AA63" s="418" t="s">
        <v>57</v>
      </c>
      <c r="AB63" s="419"/>
      <c r="AC63" s="419"/>
      <c r="AD63" s="420"/>
      <c r="AE63" s="151">
        <v>5</v>
      </c>
      <c r="AF63" s="418" t="s">
        <v>58</v>
      </c>
      <c r="AG63" s="419"/>
      <c r="AH63" s="419"/>
      <c r="AI63" s="420"/>
      <c r="AJ63" s="151">
        <v>6</v>
      </c>
      <c r="AK63" s="418" t="s">
        <v>134</v>
      </c>
      <c r="AL63" s="419"/>
      <c r="AM63" s="419"/>
      <c r="AN63" s="420"/>
      <c r="AO63" s="151">
        <v>7</v>
      </c>
      <c r="AP63" s="418" t="s">
        <v>135</v>
      </c>
      <c r="AQ63" s="419"/>
      <c r="AR63" s="419"/>
      <c r="AS63" s="420"/>
      <c r="AT63" s="151">
        <v>8</v>
      </c>
      <c r="AU63" s="418" t="s">
        <v>61</v>
      </c>
      <c r="AV63" s="419"/>
      <c r="AW63" s="419"/>
      <c r="AX63" s="420"/>
      <c r="AY63" s="15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6"/>
      <c r="B65" s="383" t="s">
        <v>29</v>
      </c>
      <c r="C65" s="383"/>
      <c r="D65" s="383"/>
      <c r="E65" s="383"/>
      <c r="F65" s="383"/>
      <c r="G65" s="383"/>
      <c r="H65" s="383"/>
      <c r="I65" s="383"/>
      <c r="J65" s="383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6"/>
      <c r="B66" s="366"/>
      <c r="C66" s="366"/>
      <c r="D66" s="366"/>
      <c r="E66" s="366" t="s">
        <v>29</v>
      </c>
      <c r="F66" s="366"/>
      <c r="G66" s="366"/>
      <c r="H66" s="366"/>
      <c r="I66" s="366"/>
      <c r="J66" s="366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29</v>
      </c>
      <c r="I67" s="366"/>
      <c r="J67" s="366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6"/>
      <c r="B68" s="366" t="s">
        <v>29</v>
      </c>
      <c r="C68" s="366"/>
      <c r="D68" s="366"/>
      <c r="E68" s="366" t="s">
        <v>29</v>
      </c>
      <c r="F68" s="366"/>
      <c r="G68" s="366"/>
      <c r="H68" s="366"/>
      <c r="I68" s="366"/>
      <c r="J68" s="366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6"/>
      <c r="B69" s="366" t="s">
        <v>29</v>
      </c>
      <c r="C69" s="366"/>
      <c r="D69" s="366"/>
      <c r="E69" s="366"/>
      <c r="F69" s="366"/>
      <c r="G69" s="366"/>
      <c r="H69" s="366" t="s">
        <v>29</v>
      </c>
      <c r="I69" s="366"/>
      <c r="J69" s="366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6"/>
      <c r="B70" s="366"/>
      <c r="C70" s="366"/>
      <c r="D70" s="366"/>
      <c r="E70" s="366" t="s">
        <v>29</v>
      </c>
      <c r="F70" s="366"/>
      <c r="G70" s="366"/>
      <c r="H70" s="366" t="s">
        <v>29</v>
      </c>
      <c r="I70" s="366"/>
      <c r="J70" s="366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7"/>
      <c r="B71" s="366" t="s">
        <v>29</v>
      </c>
      <c r="C71" s="366"/>
      <c r="D71" s="366"/>
      <c r="E71" s="366" t="s">
        <v>29</v>
      </c>
      <c r="F71" s="366"/>
      <c r="G71" s="366"/>
      <c r="H71" s="366" t="s">
        <v>29</v>
      </c>
      <c r="I71" s="366"/>
      <c r="J71" s="366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6">
        <v>1</v>
      </c>
      <c r="L73" s="418" t="s">
        <v>54</v>
      </c>
      <c r="M73" s="419"/>
      <c r="N73" s="419"/>
      <c r="O73" s="420"/>
      <c r="P73" s="151">
        <v>2</v>
      </c>
      <c r="Q73" s="418" t="s">
        <v>55</v>
      </c>
      <c r="R73" s="419"/>
      <c r="S73" s="419"/>
      <c r="T73" s="420"/>
      <c r="U73" s="151">
        <v>3</v>
      </c>
      <c r="V73" s="418" t="s">
        <v>56</v>
      </c>
      <c r="W73" s="419"/>
      <c r="X73" s="419"/>
      <c r="Y73" s="420"/>
      <c r="Z73" s="151">
        <v>4</v>
      </c>
      <c r="AA73" s="418" t="s">
        <v>57</v>
      </c>
      <c r="AB73" s="419"/>
      <c r="AC73" s="419"/>
      <c r="AD73" s="420"/>
      <c r="AE73" s="151">
        <v>5</v>
      </c>
      <c r="AF73" s="418" t="s">
        <v>58</v>
      </c>
      <c r="AG73" s="419"/>
      <c r="AH73" s="419"/>
      <c r="AI73" s="420"/>
      <c r="AJ73" s="151">
        <v>6</v>
      </c>
      <c r="AK73" s="418" t="s">
        <v>134</v>
      </c>
      <c r="AL73" s="419"/>
      <c r="AM73" s="419"/>
      <c r="AN73" s="420"/>
      <c r="AO73" s="151">
        <v>7</v>
      </c>
      <c r="AP73" s="418" t="s">
        <v>135</v>
      </c>
      <c r="AQ73" s="419"/>
      <c r="AR73" s="419"/>
      <c r="AS73" s="420"/>
      <c r="AT73" s="151">
        <v>8</v>
      </c>
      <c r="AU73" s="418" t="s">
        <v>61</v>
      </c>
      <c r="AV73" s="419"/>
      <c r="AW73" s="419"/>
      <c r="AX73" s="420"/>
      <c r="AY73" s="15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6"/>
      <c r="B75" s="383" t="s">
        <v>29</v>
      </c>
      <c r="C75" s="383"/>
      <c r="D75" s="383"/>
      <c r="E75" s="383"/>
      <c r="F75" s="383"/>
      <c r="G75" s="383"/>
      <c r="H75" s="383"/>
      <c r="I75" s="383"/>
      <c r="J75" s="383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6"/>
      <c r="B76" s="366"/>
      <c r="C76" s="366"/>
      <c r="D76" s="366"/>
      <c r="E76" s="366" t="s">
        <v>29</v>
      </c>
      <c r="F76" s="366"/>
      <c r="G76" s="366"/>
      <c r="H76" s="366"/>
      <c r="I76" s="366"/>
      <c r="J76" s="366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29</v>
      </c>
      <c r="I77" s="366"/>
      <c r="J77" s="366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6"/>
      <c r="B78" s="366" t="s">
        <v>29</v>
      </c>
      <c r="C78" s="366"/>
      <c r="D78" s="366"/>
      <c r="E78" s="366" t="s">
        <v>29</v>
      </c>
      <c r="F78" s="366"/>
      <c r="G78" s="366"/>
      <c r="H78" s="366"/>
      <c r="I78" s="366"/>
      <c r="J78" s="366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6"/>
      <c r="B79" s="366" t="s">
        <v>29</v>
      </c>
      <c r="C79" s="366"/>
      <c r="D79" s="366"/>
      <c r="E79" s="366"/>
      <c r="F79" s="366"/>
      <c r="G79" s="366"/>
      <c r="H79" s="366" t="s">
        <v>29</v>
      </c>
      <c r="I79" s="366"/>
      <c r="J79" s="366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6"/>
      <c r="B80" s="366"/>
      <c r="C80" s="366"/>
      <c r="D80" s="366"/>
      <c r="E80" s="366" t="s">
        <v>29</v>
      </c>
      <c r="F80" s="366"/>
      <c r="G80" s="366"/>
      <c r="H80" s="366" t="s">
        <v>29</v>
      </c>
      <c r="I80" s="366"/>
      <c r="J80" s="366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7"/>
      <c r="B81" s="366" t="s">
        <v>29</v>
      </c>
      <c r="C81" s="366"/>
      <c r="D81" s="366"/>
      <c r="E81" s="366" t="s">
        <v>29</v>
      </c>
      <c r="F81" s="366"/>
      <c r="G81" s="366"/>
      <c r="H81" s="366" t="s">
        <v>29</v>
      </c>
      <c r="I81" s="366"/>
      <c r="J81" s="366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6">
        <v>1</v>
      </c>
      <c r="L84" s="418" t="s">
        <v>54</v>
      </c>
      <c r="M84" s="419"/>
      <c r="N84" s="419"/>
      <c r="O84" s="420"/>
      <c r="P84" s="151">
        <v>2</v>
      </c>
      <c r="Q84" s="418" t="s">
        <v>55</v>
      </c>
      <c r="R84" s="419"/>
      <c r="S84" s="419"/>
      <c r="T84" s="420"/>
      <c r="U84" s="151">
        <v>3</v>
      </c>
      <c r="V84" s="418" t="s">
        <v>56</v>
      </c>
      <c r="W84" s="419"/>
      <c r="X84" s="419"/>
      <c r="Y84" s="420"/>
      <c r="Z84" s="151">
        <v>4</v>
      </c>
      <c r="AA84" s="418" t="s">
        <v>57</v>
      </c>
      <c r="AB84" s="419"/>
      <c r="AC84" s="419"/>
      <c r="AD84" s="420"/>
      <c r="AE84" s="151">
        <v>5</v>
      </c>
      <c r="AF84" s="418" t="s">
        <v>58</v>
      </c>
      <c r="AG84" s="419"/>
      <c r="AH84" s="419"/>
      <c r="AI84" s="420"/>
      <c r="AJ84" s="151">
        <v>6</v>
      </c>
      <c r="AK84" s="418" t="s">
        <v>134</v>
      </c>
      <c r="AL84" s="419"/>
      <c r="AM84" s="419"/>
      <c r="AN84" s="420"/>
      <c r="AO84" s="151">
        <v>7</v>
      </c>
      <c r="AP84" s="418" t="s">
        <v>135</v>
      </c>
      <c r="AQ84" s="419"/>
      <c r="AR84" s="419"/>
      <c r="AS84" s="420"/>
      <c r="AT84" s="151">
        <v>8</v>
      </c>
      <c r="AU84" s="418" t="s">
        <v>61</v>
      </c>
      <c r="AV84" s="419"/>
      <c r="AW84" s="419"/>
      <c r="AX84" s="420"/>
      <c r="AY84" s="15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6"/>
      <c r="B86" s="383" t="s">
        <v>29</v>
      </c>
      <c r="C86" s="383"/>
      <c r="D86" s="383"/>
      <c r="E86" s="383"/>
      <c r="F86" s="383"/>
      <c r="G86" s="383"/>
      <c r="H86" s="383"/>
      <c r="I86" s="383"/>
      <c r="J86" s="383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6"/>
      <c r="B87" s="366"/>
      <c r="C87" s="366"/>
      <c r="D87" s="366"/>
      <c r="E87" s="366" t="s">
        <v>29</v>
      </c>
      <c r="F87" s="366"/>
      <c r="G87" s="366"/>
      <c r="H87" s="366"/>
      <c r="I87" s="366"/>
      <c r="J87" s="366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29</v>
      </c>
      <c r="I88" s="366"/>
      <c r="J88" s="366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6"/>
      <c r="B89" s="366" t="s">
        <v>29</v>
      </c>
      <c r="C89" s="366"/>
      <c r="D89" s="366"/>
      <c r="E89" s="366" t="s">
        <v>29</v>
      </c>
      <c r="F89" s="366"/>
      <c r="G89" s="366"/>
      <c r="H89" s="366"/>
      <c r="I89" s="366"/>
      <c r="J89" s="366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6"/>
      <c r="B90" s="366" t="s">
        <v>29</v>
      </c>
      <c r="C90" s="366"/>
      <c r="D90" s="366"/>
      <c r="E90" s="366"/>
      <c r="F90" s="366"/>
      <c r="G90" s="366"/>
      <c r="H90" s="366" t="s">
        <v>29</v>
      </c>
      <c r="I90" s="366"/>
      <c r="J90" s="366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6"/>
      <c r="B91" s="366"/>
      <c r="C91" s="366"/>
      <c r="D91" s="366"/>
      <c r="E91" s="366" t="s">
        <v>29</v>
      </c>
      <c r="F91" s="366"/>
      <c r="G91" s="366"/>
      <c r="H91" s="366" t="s">
        <v>29</v>
      </c>
      <c r="I91" s="366"/>
      <c r="J91" s="366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6"/>
      <c r="B92" s="366" t="s">
        <v>29</v>
      </c>
      <c r="C92" s="366"/>
      <c r="D92" s="366"/>
      <c r="E92" s="366" t="s">
        <v>29</v>
      </c>
      <c r="F92" s="366"/>
      <c r="G92" s="366"/>
      <c r="H92" s="366" t="s">
        <v>29</v>
      </c>
      <c r="I92" s="366"/>
      <c r="J92" s="366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6">
        <v>1</v>
      </c>
      <c r="L94" s="418" t="s">
        <v>54</v>
      </c>
      <c r="M94" s="419"/>
      <c r="N94" s="419"/>
      <c r="O94" s="420"/>
      <c r="P94" s="151">
        <v>2</v>
      </c>
      <c r="Q94" s="418" t="s">
        <v>55</v>
      </c>
      <c r="R94" s="419"/>
      <c r="S94" s="419"/>
      <c r="T94" s="420"/>
      <c r="U94" s="151">
        <v>3</v>
      </c>
      <c r="V94" s="418" t="s">
        <v>56</v>
      </c>
      <c r="W94" s="419"/>
      <c r="X94" s="419"/>
      <c r="Y94" s="420"/>
      <c r="Z94" s="151">
        <v>4</v>
      </c>
      <c r="AA94" s="418" t="s">
        <v>57</v>
      </c>
      <c r="AB94" s="419"/>
      <c r="AC94" s="419"/>
      <c r="AD94" s="420"/>
      <c r="AE94" s="151">
        <v>5</v>
      </c>
      <c r="AF94" s="418" t="s">
        <v>58</v>
      </c>
      <c r="AG94" s="419"/>
      <c r="AH94" s="419"/>
      <c r="AI94" s="420"/>
      <c r="AJ94" s="151">
        <v>6</v>
      </c>
      <c r="AK94" s="418" t="s">
        <v>134</v>
      </c>
      <c r="AL94" s="419"/>
      <c r="AM94" s="419"/>
      <c r="AN94" s="420"/>
      <c r="AO94" s="151">
        <v>7</v>
      </c>
      <c r="AP94" s="418" t="s">
        <v>135</v>
      </c>
      <c r="AQ94" s="419"/>
      <c r="AR94" s="419"/>
      <c r="AS94" s="420"/>
      <c r="AT94" s="151">
        <v>8</v>
      </c>
      <c r="AU94" s="418" t="s">
        <v>61</v>
      </c>
      <c r="AV94" s="419"/>
      <c r="AW94" s="419"/>
      <c r="AX94" s="420"/>
      <c r="AY94" s="15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3"/>
      <c r="B96" s="383" t="s">
        <v>29</v>
      </c>
      <c r="C96" s="383"/>
      <c r="D96" s="383"/>
      <c r="E96" s="383"/>
      <c r="F96" s="383"/>
      <c r="G96" s="383"/>
      <c r="H96" s="383"/>
      <c r="I96" s="383"/>
      <c r="J96" s="383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3"/>
      <c r="B97" s="366"/>
      <c r="C97" s="366"/>
      <c r="D97" s="366"/>
      <c r="E97" s="366" t="s">
        <v>29</v>
      </c>
      <c r="F97" s="366"/>
      <c r="G97" s="366"/>
      <c r="H97" s="366"/>
      <c r="I97" s="366"/>
      <c r="J97" s="366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29</v>
      </c>
      <c r="I98" s="366"/>
      <c r="J98" s="366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3"/>
      <c r="B99" s="366" t="s">
        <v>29</v>
      </c>
      <c r="C99" s="366"/>
      <c r="D99" s="366"/>
      <c r="E99" s="366" t="s">
        <v>29</v>
      </c>
      <c r="F99" s="366"/>
      <c r="G99" s="366"/>
      <c r="H99" s="366"/>
      <c r="I99" s="366"/>
      <c r="J99" s="366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3"/>
      <c r="B100" s="366" t="s">
        <v>29</v>
      </c>
      <c r="C100" s="366"/>
      <c r="D100" s="366"/>
      <c r="E100" s="366"/>
      <c r="F100" s="366"/>
      <c r="G100" s="366"/>
      <c r="H100" s="366" t="s">
        <v>29</v>
      </c>
      <c r="I100" s="366"/>
      <c r="J100" s="366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29</v>
      </c>
      <c r="F101" s="366"/>
      <c r="G101" s="366"/>
      <c r="H101" s="366" t="s">
        <v>29</v>
      </c>
      <c r="I101" s="366"/>
      <c r="J101" s="366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3"/>
      <c r="B102" s="366" t="s">
        <v>29</v>
      </c>
      <c r="C102" s="366"/>
      <c r="D102" s="366"/>
      <c r="E102" s="366" t="s">
        <v>29</v>
      </c>
      <c r="F102" s="366"/>
      <c r="G102" s="366"/>
      <c r="H102" s="366" t="s">
        <v>29</v>
      </c>
      <c r="I102" s="366"/>
      <c r="J102" s="366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8" t="s">
        <v>54</v>
      </c>
      <c r="M104" s="419"/>
      <c r="N104" s="419"/>
      <c r="O104" s="420"/>
      <c r="P104" s="151">
        <v>2</v>
      </c>
      <c r="Q104" s="418" t="s">
        <v>55</v>
      </c>
      <c r="R104" s="419"/>
      <c r="S104" s="419"/>
      <c r="T104" s="420"/>
      <c r="U104" s="151">
        <v>3</v>
      </c>
      <c r="V104" s="418" t="s">
        <v>56</v>
      </c>
      <c r="W104" s="419"/>
      <c r="X104" s="419"/>
      <c r="Y104" s="420"/>
      <c r="Z104" s="151">
        <v>4</v>
      </c>
      <c r="AA104" s="418" t="s">
        <v>57</v>
      </c>
      <c r="AB104" s="419"/>
      <c r="AC104" s="419"/>
      <c r="AD104" s="420"/>
      <c r="AE104" s="151">
        <v>5</v>
      </c>
      <c r="AF104" s="418" t="s">
        <v>58</v>
      </c>
      <c r="AG104" s="419"/>
      <c r="AH104" s="419"/>
      <c r="AI104" s="420"/>
      <c r="AJ104" s="151">
        <v>6</v>
      </c>
      <c r="AK104" s="418" t="s">
        <v>134</v>
      </c>
      <c r="AL104" s="419"/>
      <c r="AM104" s="419"/>
      <c r="AN104" s="420"/>
      <c r="AO104" s="151">
        <v>7</v>
      </c>
      <c r="AP104" s="418" t="s">
        <v>135</v>
      </c>
      <c r="AQ104" s="419"/>
      <c r="AR104" s="419"/>
      <c r="AS104" s="420"/>
      <c r="AT104" s="151">
        <v>8</v>
      </c>
      <c r="AU104" s="418" t="s">
        <v>61</v>
      </c>
      <c r="AV104" s="419"/>
      <c r="AW104" s="419"/>
      <c r="AX104" s="420"/>
      <c r="AY104" s="15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7"/>
      <c r="B106" s="429" t="s">
        <v>29</v>
      </c>
      <c r="C106" s="429"/>
      <c r="D106" s="429"/>
      <c r="E106" s="429"/>
      <c r="F106" s="429"/>
      <c r="G106" s="429"/>
      <c r="H106" s="429"/>
      <c r="I106" s="429"/>
      <c r="J106" s="429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7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7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8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8" t="s">
        <v>54</v>
      </c>
      <c r="M114" s="419"/>
      <c r="N114" s="419"/>
      <c r="O114" s="420"/>
      <c r="P114" s="151">
        <v>2</v>
      </c>
      <c r="Q114" s="418" t="s">
        <v>55</v>
      </c>
      <c r="R114" s="419"/>
      <c r="S114" s="419"/>
      <c r="T114" s="420"/>
      <c r="U114" s="151">
        <v>3</v>
      </c>
      <c r="V114" s="418" t="s">
        <v>56</v>
      </c>
      <c r="W114" s="419"/>
      <c r="X114" s="419"/>
      <c r="Y114" s="420"/>
      <c r="Z114" s="151">
        <v>4</v>
      </c>
      <c r="AA114" s="418" t="s">
        <v>57</v>
      </c>
      <c r="AB114" s="419"/>
      <c r="AC114" s="419"/>
      <c r="AD114" s="420"/>
      <c r="AE114" s="151">
        <v>5</v>
      </c>
      <c r="AF114" s="418" t="s">
        <v>58</v>
      </c>
      <c r="AG114" s="419"/>
      <c r="AH114" s="419"/>
      <c r="AI114" s="420"/>
      <c r="AJ114" s="151">
        <v>6</v>
      </c>
      <c r="AK114" s="418" t="s">
        <v>134</v>
      </c>
      <c r="AL114" s="419"/>
      <c r="AM114" s="419"/>
      <c r="AN114" s="420"/>
      <c r="AO114" s="151">
        <v>7</v>
      </c>
      <c r="AP114" s="418" t="s">
        <v>135</v>
      </c>
      <c r="AQ114" s="419"/>
      <c r="AR114" s="419"/>
      <c r="AS114" s="420"/>
      <c r="AT114" s="151">
        <v>8</v>
      </c>
      <c r="AU114" s="418" t="s">
        <v>61</v>
      </c>
      <c r="AV114" s="419"/>
      <c r="AW114" s="419"/>
      <c r="AX114" s="420"/>
      <c r="AY114" s="15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7"/>
      <c r="B116" s="429" t="s">
        <v>29</v>
      </c>
      <c r="C116" s="429"/>
      <c r="D116" s="429"/>
      <c r="E116" s="429"/>
      <c r="F116" s="429"/>
      <c r="G116" s="429"/>
      <c r="H116" s="429"/>
      <c r="I116" s="429"/>
      <c r="J116" s="429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7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7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8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9" t="str">
        <f>ローデータ!B2</f>
        <v>北区</v>
      </c>
      <c r="C2" s="291"/>
      <c r="D2" s="291"/>
      <c r="E2" s="290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67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4"/>
      <c r="H3" s="304"/>
      <c r="K3" s="304"/>
      <c r="L3" s="304"/>
    </row>
    <row r="4" spans="1:19" ht="14.1" customHeight="1" x14ac:dyDescent="0.15">
      <c r="A4" s="268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17</v>
      </c>
      <c r="H4" s="147" t="s">
        <v>53</v>
      </c>
      <c r="K4" s="300">
        <f>COUNTIFS(ローデータ!B12:B1011,1,ローデータ!G12:G1011,$G$4)</f>
        <v>13</v>
      </c>
      <c r="L4" s="30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1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7" t="s">
        <v>50</v>
      </c>
    </row>
    <row r="9" spans="1:19" ht="14.1" customHeight="1" x14ac:dyDescent="0.15">
      <c r="A9" s="233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8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6</v>
      </c>
      <c r="D10" s="56">
        <f>COUNTIFS(ローデータ!$B$12:$B$1011,1,ローデータ!$G$12:$G$1011,$G$4,ローデータ!$H$12:$H$1011,D8)</f>
        <v>4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2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13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1"/>
      <c r="B14" s="144">
        <v>1</v>
      </c>
      <c r="C14" s="144">
        <v>2</v>
      </c>
      <c r="D14" s="267" t="s">
        <v>50</v>
      </c>
      <c r="F14" s="231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0" t="s">
        <v>50</v>
      </c>
    </row>
    <row r="15" spans="1:19" ht="14.1" customHeight="1" x14ac:dyDescent="0.15">
      <c r="A15" s="233"/>
      <c r="B15" s="147" t="s">
        <v>63</v>
      </c>
      <c r="C15" s="147" t="s">
        <v>64</v>
      </c>
      <c r="D15" s="268"/>
      <c r="F15" s="232"/>
      <c r="G15" s="278" t="s">
        <v>95</v>
      </c>
      <c r="H15" s="248" t="s">
        <v>76</v>
      </c>
      <c r="I15" s="248" t="s">
        <v>77</v>
      </c>
      <c r="J15" s="278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73" t="s">
        <v>111</v>
      </c>
      <c r="Q15" s="248" t="s">
        <v>83</v>
      </c>
      <c r="R15" s="292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13</v>
      </c>
      <c r="D16" s="56">
        <f>SUM(B16:C16)</f>
        <v>13</v>
      </c>
      <c r="F16" s="232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92"/>
    </row>
    <row r="17" spans="1:19" ht="14.1" customHeight="1" x14ac:dyDescent="0.15">
      <c r="A17" s="152"/>
      <c r="B17" s="9"/>
      <c r="C17" s="9"/>
      <c r="D17" s="9"/>
      <c r="F17" s="233"/>
      <c r="G17" s="282"/>
      <c r="H17" s="249"/>
      <c r="I17" s="249"/>
      <c r="J17" s="282"/>
      <c r="K17" s="249"/>
      <c r="L17" s="249"/>
      <c r="M17" s="249"/>
      <c r="N17" s="249"/>
      <c r="O17" s="249"/>
      <c r="P17" s="274"/>
      <c r="Q17" s="249"/>
      <c r="R17" s="251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1"/>
      <c r="B21" s="293">
        <v>1</v>
      </c>
      <c r="C21" s="242"/>
      <c r="D21" s="293">
        <v>2</v>
      </c>
      <c r="E21" s="242"/>
      <c r="F21" s="293">
        <v>3</v>
      </c>
      <c r="G21" s="241"/>
      <c r="H21" s="242"/>
      <c r="I21" s="26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301" t="s">
        <v>72</v>
      </c>
      <c r="C22" s="302"/>
      <c r="D22" s="301" t="s">
        <v>74</v>
      </c>
      <c r="E22" s="302"/>
      <c r="F22" s="301" t="s">
        <v>84</v>
      </c>
      <c r="G22" s="303"/>
      <c r="H22" s="302"/>
      <c r="I22" s="26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9">
        <f>COUNTIFS(ローデータ!$B$12:$B$1011,1,ローデータ!$G$12:$G$1011,$G$4,ローデータ!$K$12:$K$1011,B21)</f>
        <v>10</v>
      </c>
      <c r="C23" s="290"/>
      <c r="D23" s="289">
        <f>COUNTIFS(ローデータ!$B$12:$B$1011,1,ローデータ!$G$12:$G$1011,$G$4,ローデータ!$K$12:$K$1011,D21)</f>
        <v>1</v>
      </c>
      <c r="E23" s="290"/>
      <c r="F23" s="289">
        <f>COUNTIFS(ローデータ!$B$12:$B$1011,1,ローデータ!$G$12:$G$1011,$G$4,ローデータ!$K$12:$K$1011,F21)</f>
        <v>2</v>
      </c>
      <c r="G23" s="291"/>
      <c r="H23" s="290"/>
      <c r="I23" s="56">
        <f>SUM(B23:H23)</f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1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0" t="s">
        <v>50</v>
      </c>
      <c r="I27" s="269"/>
      <c r="J27" s="285" t="s">
        <v>96</v>
      </c>
      <c r="K27" s="287" t="s">
        <v>97</v>
      </c>
      <c r="L27" s="283" t="s">
        <v>98</v>
      </c>
      <c r="M27" s="287" t="s">
        <v>99</v>
      </c>
      <c r="N27" s="283" t="s">
        <v>100</v>
      </c>
      <c r="O27" s="277" t="s">
        <v>50</v>
      </c>
    </row>
    <row r="28" spans="1:19" ht="14.1" customHeight="1" x14ac:dyDescent="0.15">
      <c r="A28" s="232"/>
      <c r="B28" s="248" t="s">
        <v>65</v>
      </c>
      <c r="C28" s="248" t="s">
        <v>66</v>
      </c>
      <c r="D28" s="278" t="s">
        <v>101</v>
      </c>
      <c r="E28" s="280" t="s">
        <v>102</v>
      </c>
      <c r="F28" s="281" t="s">
        <v>103</v>
      </c>
      <c r="G28" s="292"/>
      <c r="H28" s="39"/>
      <c r="I28" s="270"/>
      <c r="J28" s="286"/>
      <c r="K28" s="288"/>
      <c r="L28" s="284"/>
      <c r="M28" s="288"/>
      <c r="N28" s="284"/>
      <c r="O28" s="277"/>
    </row>
    <row r="29" spans="1:19" ht="14.1" customHeight="1" x14ac:dyDescent="0.15">
      <c r="A29" s="233"/>
      <c r="B29" s="249"/>
      <c r="C29" s="249"/>
      <c r="D29" s="279"/>
      <c r="E29" s="244"/>
      <c r="F29" s="282"/>
      <c r="G29" s="251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7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1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12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9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1"/>
      <c r="B34" s="144">
        <v>1</v>
      </c>
      <c r="C34" s="144">
        <v>2</v>
      </c>
      <c r="D34" s="144">
        <v>3</v>
      </c>
      <c r="E34" s="267" t="s">
        <v>50</v>
      </c>
      <c r="F34" s="39"/>
      <c r="I34" s="269"/>
      <c r="J34" s="271" t="s">
        <v>104</v>
      </c>
      <c r="K34" s="229" t="s">
        <v>105</v>
      </c>
      <c r="L34" s="229" t="s">
        <v>98</v>
      </c>
      <c r="M34" s="229" t="s">
        <v>106</v>
      </c>
      <c r="N34" s="245" t="s">
        <v>107</v>
      </c>
      <c r="O34" s="229" t="s">
        <v>36</v>
      </c>
      <c r="P34" s="245" t="s">
        <v>30</v>
      </c>
      <c r="Q34" s="250" t="s">
        <v>50</v>
      </c>
    </row>
    <row r="35" spans="1:17" ht="14.1" customHeight="1" x14ac:dyDescent="0.15">
      <c r="A35" s="233"/>
      <c r="B35" s="147" t="s">
        <v>67</v>
      </c>
      <c r="C35" s="147" t="s">
        <v>66</v>
      </c>
      <c r="D35" s="147" t="s">
        <v>68</v>
      </c>
      <c r="E35" s="268"/>
      <c r="G35" s="39"/>
      <c r="I35" s="270"/>
      <c r="J35" s="272"/>
      <c r="K35" s="230"/>
      <c r="L35" s="230"/>
      <c r="M35" s="230"/>
      <c r="N35" s="246"/>
      <c r="O35" s="230"/>
      <c r="P35" s="246"/>
      <c r="Q35" s="251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2"/>
      <c r="B40" s="255" t="s">
        <v>16</v>
      </c>
      <c r="C40" s="256"/>
      <c r="D40" s="256"/>
      <c r="E40" s="256"/>
      <c r="F40" s="257"/>
      <c r="G40" s="258" t="s">
        <v>50</v>
      </c>
      <c r="H40" s="261" t="s">
        <v>13</v>
      </c>
      <c r="I40" s="262"/>
      <c r="J40" s="263"/>
      <c r="K40" s="264" t="s">
        <v>50</v>
      </c>
    </row>
    <row r="41" spans="1:17" ht="14.1" customHeight="1" x14ac:dyDescent="0.15">
      <c r="A41" s="253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9"/>
      <c r="H41" s="64">
        <v>1</v>
      </c>
      <c r="I41" s="63">
        <v>2</v>
      </c>
      <c r="J41" s="63">
        <v>3</v>
      </c>
      <c r="K41" s="265"/>
      <c r="M41" s="39"/>
      <c r="N41" s="39"/>
      <c r="O41" s="39"/>
      <c r="P41" s="39"/>
    </row>
    <row r="42" spans="1:17" ht="14.1" customHeight="1" x14ac:dyDescent="0.15">
      <c r="A42" s="253"/>
      <c r="B42" s="248" t="s">
        <v>65</v>
      </c>
      <c r="C42" s="248" t="s">
        <v>66</v>
      </c>
      <c r="D42" s="273" t="s">
        <v>101</v>
      </c>
      <c r="E42" s="275" t="s">
        <v>102</v>
      </c>
      <c r="F42" s="225" t="s">
        <v>103</v>
      </c>
      <c r="G42" s="259"/>
      <c r="H42" s="227" t="s">
        <v>67</v>
      </c>
      <c r="I42" s="247" t="s">
        <v>66</v>
      </c>
      <c r="J42" s="247" t="s">
        <v>68</v>
      </c>
      <c r="K42" s="265"/>
      <c r="M42" s="39"/>
      <c r="N42" s="39"/>
      <c r="O42" s="39"/>
      <c r="P42" s="39"/>
    </row>
    <row r="43" spans="1:17" ht="14.1" customHeight="1" x14ac:dyDescent="0.15">
      <c r="A43" s="254"/>
      <c r="B43" s="249"/>
      <c r="C43" s="249"/>
      <c r="D43" s="274"/>
      <c r="E43" s="276"/>
      <c r="F43" s="226"/>
      <c r="G43" s="260"/>
      <c r="H43" s="228"/>
      <c r="I43" s="226"/>
      <c r="J43" s="226"/>
      <c r="K43" s="266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2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2</v>
      </c>
      <c r="H44" s="89">
        <f>COUNTIFS(ローデータ!$B$12:$B$1011,1,ローデータ!$G$12:$G$1011,$G$4,ローデータ!$K$12:$K$1011,$F$21,ローデータ!$S$12:$S$1011,H41)</f>
        <v>2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2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1"/>
      <c r="B47" s="234" t="s">
        <v>165</v>
      </c>
      <c r="C47" s="235"/>
      <c r="D47" s="235"/>
      <c r="E47" s="235"/>
      <c r="F47" s="236"/>
      <c r="G47" s="237" t="s">
        <v>50</v>
      </c>
      <c r="H47" s="240" t="s">
        <v>71</v>
      </c>
      <c r="I47" s="241"/>
      <c r="J47" s="241"/>
      <c r="K47" s="241"/>
      <c r="L47" s="241"/>
      <c r="M47" s="241"/>
      <c r="N47" s="242"/>
      <c r="O47" s="212" t="s">
        <v>50</v>
      </c>
    </row>
    <row r="48" spans="1:17" ht="14.1" customHeight="1" x14ac:dyDescent="0.15">
      <c r="A48" s="232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38"/>
      <c r="H48" s="221" t="s">
        <v>104</v>
      </c>
      <c r="I48" s="223" t="s">
        <v>105</v>
      </c>
      <c r="J48" s="223" t="s">
        <v>98</v>
      </c>
      <c r="K48" s="223" t="s">
        <v>106</v>
      </c>
      <c r="L48" s="243" t="s">
        <v>107</v>
      </c>
      <c r="M48" s="223" t="s">
        <v>36</v>
      </c>
      <c r="N48" s="243" t="s">
        <v>30</v>
      </c>
      <c r="O48" s="213"/>
    </row>
    <row r="49" spans="1:15" ht="14.1" customHeight="1" x14ac:dyDescent="0.15">
      <c r="A49" s="233"/>
      <c r="B49" s="216"/>
      <c r="C49" s="218"/>
      <c r="D49" s="220"/>
      <c r="E49" s="218"/>
      <c r="F49" s="220"/>
      <c r="G49" s="239"/>
      <c r="H49" s="222"/>
      <c r="I49" s="224"/>
      <c r="J49" s="224"/>
      <c r="K49" s="224"/>
      <c r="L49" s="244"/>
      <c r="M49" s="224"/>
      <c r="N49" s="244"/>
      <c r="O49" s="214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2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2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1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3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3"/>
      <c r="B54" s="314"/>
      <c r="C54" s="69" t="s">
        <v>85</v>
      </c>
      <c r="D54" s="319" t="s">
        <v>86</v>
      </c>
      <c r="E54" s="262"/>
      <c r="F54" s="262"/>
      <c r="G54" s="262"/>
      <c r="H54" s="262"/>
      <c r="I54" s="262"/>
      <c r="J54" s="262"/>
      <c r="K54" s="262"/>
      <c r="L54" s="262"/>
      <c r="M54" s="262"/>
      <c r="N54" s="320"/>
      <c r="O54" s="264" t="s">
        <v>50</v>
      </c>
    </row>
    <row r="55" spans="1:15" ht="14.1" customHeight="1" x14ac:dyDescent="0.15">
      <c r="A55" s="315"/>
      <c r="B55" s="316"/>
      <c r="C55" s="267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5"/>
    </row>
    <row r="56" spans="1:15" ht="14.1" customHeight="1" x14ac:dyDescent="0.15">
      <c r="A56" s="315"/>
      <c r="B56" s="316"/>
      <c r="C56" s="321"/>
      <c r="D56" s="278" t="s">
        <v>95</v>
      </c>
      <c r="E56" s="248" t="s">
        <v>76</v>
      </c>
      <c r="F56" s="248" t="s">
        <v>77</v>
      </c>
      <c r="G56" s="278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73" t="s">
        <v>111</v>
      </c>
      <c r="N56" s="308" t="s">
        <v>83</v>
      </c>
      <c r="O56" s="265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65"/>
    </row>
    <row r="58" spans="1:15" ht="14.1" customHeight="1" x14ac:dyDescent="0.15">
      <c r="A58" s="317"/>
      <c r="B58" s="318"/>
      <c r="C58" s="268"/>
      <c r="D58" s="282"/>
      <c r="E58" s="249"/>
      <c r="F58" s="249"/>
      <c r="G58" s="282"/>
      <c r="H58" s="249"/>
      <c r="I58" s="249"/>
      <c r="J58" s="249"/>
      <c r="K58" s="249"/>
      <c r="L58" s="249"/>
      <c r="M58" s="274"/>
      <c r="N58" s="310"/>
      <c r="O58" s="266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1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6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6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4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4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2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1" t="s">
        <v>50</v>
      </c>
      <c r="B68" s="312"/>
      <c r="C68" s="100">
        <f>SUM(C59:C67)</f>
        <v>13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13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3"/>
      <c r="B72" s="314"/>
      <c r="C72" s="322" t="s">
        <v>25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3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48">
        <v>1</v>
      </c>
      <c r="B75" s="50" t="s">
        <v>54</v>
      </c>
      <c r="C75" s="289">
        <f>COUNTIFS(ローデータ!$B$12:$B$1011,1,ローデータ!$G$12:$G$1011,$G$4,ローデータ!$H$12:$H$1011,$A$75,ローデータ!$K$12:$K$1011,C73)</f>
        <v>1</v>
      </c>
      <c r="D75" s="290"/>
      <c r="E75" s="289">
        <f>COUNTIFS(ローデータ!$B$12:$B$1011,1,ローデータ!$G$12:$G$1011,$G$4,ローデータ!$H$12:$H$1011,$A$75,ローデータ!$K$12:$K$1011,E73)</f>
        <v>0</v>
      </c>
      <c r="F75" s="290"/>
      <c r="G75" s="289">
        <f>COUNTIFS(ローデータ!$B$12:$B$1011,1,ローデータ!$G$12:$G$1011,$G$4,ローデータ!$H$12:$H$1011,$A$75,ローデータ!$K$12:$K$1011,G73)</f>
        <v>0</v>
      </c>
      <c r="H75" s="291"/>
      <c r="I75" s="291"/>
      <c r="J75" s="104">
        <f t="shared" ref="J75:J84" si="2">SUM(C75:I75)</f>
        <v>1</v>
      </c>
    </row>
    <row r="76" spans="1:15" ht="14.1" customHeight="1" x14ac:dyDescent="0.15">
      <c r="A76" s="148">
        <v>2</v>
      </c>
      <c r="B76" s="50" t="s">
        <v>55</v>
      </c>
      <c r="C76" s="289">
        <f>COUNTIFS(ローデータ!$B$12:$B$1011,1,ローデータ!$G$12:$G$1011,$G$4,ローデータ!$H$12:$H$1011,$A$76,ローデータ!$K$12:$K$1011,C73)</f>
        <v>4</v>
      </c>
      <c r="D76" s="290"/>
      <c r="E76" s="289">
        <f>COUNTIFS(ローデータ!$B$12:$B$1011,1,ローデータ!$G$12:$G$1011,$G$4,ローデータ!$H$12:$H$1011,$A$76,ローデータ!$K$12:$K$1011,E73)</f>
        <v>1</v>
      </c>
      <c r="F76" s="290"/>
      <c r="G76" s="289">
        <f>COUNTIFS(ローデータ!$B$12:$B$1011,1,ローデータ!$G$12:$G$1011,$G$4,ローデータ!$H$12:$H$1011,$A$76,ローデータ!$K$12:$K$1011,G73)</f>
        <v>1</v>
      </c>
      <c r="H76" s="291"/>
      <c r="I76" s="291"/>
      <c r="J76" s="104">
        <f t="shared" si="2"/>
        <v>6</v>
      </c>
    </row>
    <row r="77" spans="1:15" ht="14.1" customHeight="1" x14ac:dyDescent="0.15">
      <c r="A77" s="148">
        <v>3</v>
      </c>
      <c r="B77" s="50" t="s">
        <v>56</v>
      </c>
      <c r="C77" s="289">
        <f>COUNTIFS(ローデータ!$B$12:$B$1011,1,ローデータ!$G$12:$G$1011,$G$4,ローデータ!$H$12:$H$1011,$A$77,ローデータ!$K$12:$K$1011,C73)</f>
        <v>3</v>
      </c>
      <c r="D77" s="290"/>
      <c r="E77" s="289">
        <f>COUNTIFS(ローデータ!$B$12:$B$1011,1,ローデータ!$G$12:$G$1011,$G$4,ローデータ!$H$12:$H$1011,$A$77,ローデータ!$K$12:$K$1011,E73)</f>
        <v>0</v>
      </c>
      <c r="F77" s="290"/>
      <c r="G77" s="289">
        <f>COUNTIFS(ローデータ!$B$12:$B$1011,1,ローデータ!$G$12:$G$1011,$G$4,ローデータ!$H$12:$H$1011,$A$77,ローデータ!$K$12:$K$1011,G73)</f>
        <v>1</v>
      </c>
      <c r="H77" s="291"/>
      <c r="I77" s="291"/>
      <c r="J77" s="104">
        <f t="shared" si="2"/>
        <v>4</v>
      </c>
    </row>
    <row r="78" spans="1:15" ht="14.1" customHeight="1" x14ac:dyDescent="0.15">
      <c r="A78" s="148">
        <v>4</v>
      </c>
      <c r="B78" s="50" t="s">
        <v>57</v>
      </c>
      <c r="C78" s="289">
        <f>COUNTIFS(ローデータ!$B$12:$B$1011,1,ローデータ!$G$12:$G$1011,$G$4,ローデータ!$H$12:$H$1011,$A$78,ローデータ!$K$12:$K$1011,C73)</f>
        <v>0</v>
      </c>
      <c r="D78" s="290"/>
      <c r="E78" s="289">
        <f>COUNTIFS(ローデータ!$B$12:$B$1011,1,ローデータ!$G$12:$G$1011,$G$4,ローデータ!$H$12:$H$1011,$A$78,ローデータ!$K$12:$K$1011,E73)</f>
        <v>0</v>
      </c>
      <c r="F78" s="290"/>
      <c r="G78" s="289">
        <f>COUNTIFS(ローデータ!$B$12:$B$1011,1,ローデータ!$G$12:$G$1011,$G$4,ローデータ!$H$12:$H$1011,$A$78,ローデータ!$K$12:$K$1011,G73)</f>
        <v>0</v>
      </c>
      <c r="H78" s="291"/>
      <c r="I78" s="291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89">
        <f>COUNTIFS(ローデータ!$B$12:$B$1011,1,ローデータ!$G$12:$G$1011,$G$4,ローデータ!$H$12:$H$1011,$A$79,ローデータ!$K$12:$K$1011,C73)</f>
        <v>2</v>
      </c>
      <c r="D79" s="290"/>
      <c r="E79" s="289">
        <f>COUNTIFS(ローデータ!$B$12:$B$1011,1,ローデータ!$G$12:$G$1011,$G$4,ローデータ!$H$12:$H$1011,$A$79,ローデータ!$K$12:$K$1011,E73)</f>
        <v>0</v>
      </c>
      <c r="F79" s="290"/>
      <c r="G79" s="289">
        <f>COUNTIFS(ローデータ!$B$12:$B$1011,1,ローデータ!$G$12:$G$1011,$G$4,ローデータ!$H$12:$H$1011,$A$79,ローデータ!$K$12:$K$1011,G73)</f>
        <v>0</v>
      </c>
      <c r="H79" s="291"/>
      <c r="I79" s="291"/>
      <c r="J79" s="104">
        <f t="shared" si="2"/>
        <v>2</v>
      </c>
    </row>
    <row r="80" spans="1:15" ht="14.1" customHeight="1" x14ac:dyDescent="0.15">
      <c r="A80" s="148">
        <v>6</v>
      </c>
      <c r="B80" s="50" t="s">
        <v>59</v>
      </c>
      <c r="C80" s="289">
        <f>COUNTIFS(ローデータ!$B$12:$B$1011,1,ローデータ!$G$12:$G$1011,$G$4,ローデータ!$H$12:$H$1011,$A$80,ローデータ!$K$12:$K$1011,C73)</f>
        <v>0</v>
      </c>
      <c r="D80" s="290"/>
      <c r="E80" s="289">
        <f>COUNTIFS(ローデータ!$B$12:$B$1011,1,ローデータ!$G$12:$G$1011,$G$4,ローデータ!$H$12:$H$1011,$A$80,ローデータ!$K$12:$K$1011,E73)</f>
        <v>0</v>
      </c>
      <c r="F80" s="290"/>
      <c r="G80" s="289">
        <f>COUNTIFS(ローデータ!$B$12:$B$1011,1,ローデータ!$G$12:$G$1011,$G$4,ローデータ!$H$12:$H$1011,$A$80,ローデータ!$K$12:$K$1011,G73)</f>
        <v>0</v>
      </c>
      <c r="H80" s="291"/>
      <c r="I80" s="291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9">
        <f>COUNTIFS(ローデータ!$B$12:$B$1011,1,ローデータ!$G$12:$G$1011,$G$4,ローデータ!$H$12:$H$1011,$A$81,ローデータ!$K$12:$K$1011,C73)</f>
        <v>0</v>
      </c>
      <c r="D81" s="290"/>
      <c r="E81" s="289">
        <f>COUNTIFS(ローデータ!$B$12:$B$1011,1,ローデータ!$G$12:$G$1011,$G$4,ローデータ!$H$12:$H$1011,$A$81,ローデータ!$K$12:$K$1011,E73)</f>
        <v>0</v>
      </c>
      <c r="F81" s="290"/>
      <c r="G81" s="289">
        <f>COUNTIFS(ローデータ!$B$12:$B$1011,1,ローデータ!$G$12:$G$1011,$G$4,ローデータ!$H$12:$H$1011,$A$81,ローデータ!$K$12:$K$1011,G73)</f>
        <v>0</v>
      </c>
      <c r="H81" s="291"/>
      <c r="I81" s="291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9">
        <f>COUNTIFS(ローデータ!$B$12:$B$1011,1,ローデータ!$G$12:$G$1011,$G$4,ローデータ!$H$12:$H$1011,$A$82,ローデータ!$K$12:$K$1011,C73)</f>
        <v>0</v>
      </c>
      <c r="D82" s="290"/>
      <c r="E82" s="289">
        <f>COUNTIFS(ローデータ!$B$12:$B$1011,1,ローデータ!$G$12:$G$1011,$G$4,ローデータ!$H$12:$H$1011,$A$82,ローデータ!$K$12:$K$1011,E73)</f>
        <v>0</v>
      </c>
      <c r="F82" s="290"/>
      <c r="G82" s="289">
        <f>COUNTIFS(ローデータ!$B$12:$B$1011,1,ローデータ!$G$12:$G$1011,$G$4,ローデータ!$H$12:$H$1011,$A$82,ローデータ!$K$12:$K$1011,G73)</f>
        <v>0</v>
      </c>
      <c r="H82" s="291"/>
      <c r="I82" s="291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29">
        <f>COUNTIFS(ローデータ!$B$12:$B$1011,1,ローデータ!$G$12:$G$1011,$G$4,ローデータ!$H$12:$H$1011,$A$83,ローデータ!$K$12:$K$1011,C73)</f>
        <v>0</v>
      </c>
      <c r="D83" s="330"/>
      <c r="E83" s="329">
        <f>COUNTIFS(ローデータ!$B$12:$B$1011,1,ローデータ!$G$12:$G$1011,$G$4,ローデータ!$H$12:$H$1011,$A$83,ローデータ!$K$12:$K$1011,E73)</f>
        <v>0</v>
      </c>
      <c r="F83" s="330"/>
      <c r="G83" s="331">
        <f>COUNTIFS(ローデータ!$B$12:$B$1011,1,ローデータ!$G$12:$G$1011,$G$4,ローデータ!$H$12:$H$1011,$A$83,ローデータ!$K$12:$K$1011,G73)</f>
        <v>0</v>
      </c>
      <c r="H83" s="331"/>
      <c r="I83" s="329"/>
      <c r="J83" s="105">
        <f t="shared" si="2"/>
        <v>0</v>
      </c>
    </row>
    <row r="84" spans="1:17" ht="14.1" customHeight="1" thickTop="1" x14ac:dyDescent="0.15">
      <c r="A84" s="311" t="s">
        <v>50</v>
      </c>
      <c r="B84" s="312"/>
      <c r="C84" s="332">
        <f>SUM(C75:D83)</f>
        <v>10</v>
      </c>
      <c r="D84" s="333"/>
      <c r="E84" s="332">
        <f>SUM(E75:F83)</f>
        <v>1</v>
      </c>
      <c r="F84" s="333"/>
      <c r="G84" s="334">
        <f>SUM(G75:I83)</f>
        <v>2</v>
      </c>
      <c r="H84" s="334"/>
      <c r="I84" s="332"/>
      <c r="J84" s="106">
        <f t="shared" si="2"/>
        <v>13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3"/>
      <c r="B89" s="314"/>
      <c r="C89" s="319" t="s">
        <v>166</v>
      </c>
      <c r="D89" s="262"/>
      <c r="E89" s="262"/>
      <c r="F89" s="262"/>
      <c r="G89" s="263"/>
      <c r="H89" s="264" t="s">
        <v>50</v>
      </c>
      <c r="J89" s="335"/>
      <c r="K89" s="336"/>
      <c r="L89" s="293" t="s">
        <v>113</v>
      </c>
      <c r="M89" s="241"/>
      <c r="N89" s="241"/>
      <c r="O89" s="241"/>
      <c r="P89" s="242"/>
      <c r="Q89" s="267" t="s">
        <v>50</v>
      </c>
    </row>
    <row r="90" spans="1:17" ht="14.1" customHeight="1" x14ac:dyDescent="0.15">
      <c r="A90" s="315"/>
      <c r="B90" s="316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5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8" t="s">
        <v>65</v>
      </c>
      <c r="D91" s="248" t="s">
        <v>66</v>
      </c>
      <c r="E91" s="278" t="s">
        <v>101</v>
      </c>
      <c r="F91" s="280" t="s">
        <v>102</v>
      </c>
      <c r="G91" s="348" t="s">
        <v>103</v>
      </c>
      <c r="H91" s="265"/>
      <c r="J91" s="339"/>
      <c r="K91" s="340"/>
      <c r="L91" s="216"/>
      <c r="M91" s="218"/>
      <c r="N91" s="220"/>
      <c r="O91" s="218"/>
      <c r="P91" s="220"/>
      <c r="Q91" s="268"/>
    </row>
    <row r="92" spans="1:17" ht="14.1" customHeight="1" x14ac:dyDescent="0.15">
      <c r="A92" s="317"/>
      <c r="B92" s="318"/>
      <c r="C92" s="249"/>
      <c r="D92" s="249"/>
      <c r="E92" s="346"/>
      <c r="F92" s="347"/>
      <c r="G92" s="249"/>
      <c r="H92" s="266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1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1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1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3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1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5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4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3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3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3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3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7</v>
      </c>
      <c r="N101" s="103">
        <f>SUM(N92:N100)</f>
        <v>4</v>
      </c>
      <c r="O101" s="103">
        <f>SUM(O92:O100)</f>
        <v>1</v>
      </c>
      <c r="P101" s="103">
        <f>SUM(P92:P100)</f>
        <v>0</v>
      </c>
      <c r="Q101" s="103">
        <f t="shared" si="3"/>
        <v>12</v>
      </c>
    </row>
    <row r="102" spans="1:17" ht="14.1" customHeight="1" x14ac:dyDescent="0.15">
      <c r="A102" s="140" t="s">
        <v>50</v>
      </c>
      <c r="B102" s="141"/>
      <c r="C102" s="56">
        <f>SUM(C93:C101)</f>
        <v>9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64" t="s">
        <v>50</v>
      </c>
      <c r="G106" s="81"/>
      <c r="H106" s="335"/>
      <c r="I106" s="336"/>
      <c r="J106" s="293" t="s">
        <v>88</v>
      </c>
      <c r="K106" s="241"/>
      <c r="L106" s="241"/>
      <c r="M106" s="241"/>
      <c r="N106" s="241"/>
      <c r="O106" s="241"/>
      <c r="P106" s="242"/>
      <c r="Q106" s="296" t="s">
        <v>50</v>
      </c>
    </row>
    <row r="107" spans="1:17" ht="14.1" customHeight="1" x14ac:dyDescent="0.15">
      <c r="A107" s="315"/>
      <c r="B107" s="316"/>
      <c r="C107" s="144">
        <v>1</v>
      </c>
      <c r="D107" s="144">
        <v>2</v>
      </c>
      <c r="E107" s="144">
        <v>3</v>
      </c>
      <c r="F107" s="265"/>
      <c r="G107" s="78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43" t="s">
        <v>107</v>
      </c>
      <c r="O107" s="223" t="s">
        <v>36</v>
      </c>
      <c r="P107" s="243" t="s">
        <v>30</v>
      </c>
      <c r="Q107" s="344"/>
    </row>
    <row r="108" spans="1:17" ht="14.1" customHeight="1" x14ac:dyDescent="0.15">
      <c r="A108" s="317"/>
      <c r="B108" s="318"/>
      <c r="C108" s="147" t="s">
        <v>67</v>
      </c>
      <c r="D108" s="147" t="s">
        <v>66</v>
      </c>
      <c r="E108" s="147" t="s">
        <v>68</v>
      </c>
      <c r="F108" s="266"/>
      <c r="G108" s="78"/>
      <c r="H108" s="339"/>
      <c r="I108" s="340"/>
      <c r="J108" s="224"/>
      <c r="K108" s="224"/>
      <c r="L108" s="224"/>
      <c r="M108" s="224"/>
      <c r="N108" s="244"/>
      <c r="O108" s="224"/>
      <c r="P108" s="244"/>
      <c r="Q108" s="299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9" t="s">
        <v>50</v>
      </c>
      <c r="B118" s="350"/>
      <c r="C118" s="109">
        <f>SUM(C109:C117)</f>
        <v>1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1</v>
      </c>
      <c r="G118" s="78"/>
      <c r="H118" s="349" t="s">
        <v>50</v>
      </c>
      <c r="I118" s="350"/>
      <c r="J118" s="109">
        <f t="shared" ref="J118:P118" si="8">SUM(J109:J117)</f>
        <v>0</v>
      </c>
      <c r="K118" s="109">
        <f t="shared" si="8"/>
        <v>1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1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1"/>
      <c r="B123" s="351"/>
      <c r="C123" s="255" t="s">
        <v>16</v>
      </c>
      <c r="D123" s="256"/>
      <c r="E123" s="256"/>
      <c r="F123" s="256"/>
      <c r="G123" s="257"/>
      <c r="H123" s="352" t="s">
        <v>50</v>
      </c>
      <c r="I123" s="261" t="s">
        <v>13</v>
      </c>
      <c r="J123" s="262"/>
      <c r="K123" s="263"/>
      <c r="L123" s="264" t="s">
        <v>50</v>
      </c>
    </row>
    <row r="124" spans="1:17" ht="14.1" customHeight="1" x14ac:dyDescent="0.15">
      <c r="A124" s="351"/>
      <c r="B124" s="35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3"/>
      <c r="I124" s="52">
        <v>1</v>
      </c>
      <c r="J124" s="44">
        <v>2</v>
      </c>
      <c r="K124" s="44">
        <v>3</v>
      </c>
      <c r="L124" s="265"/>
    </row>
    <row r="125" spans="1:17" ht="14.1" customHeight="1" x14ac:dyDescent="0.15">
      <c r="A125" s="351"/>
      <c r="B125" s="351"/>
      <c r="C125" s="248" t="s">
        <v>65</v>
      </c>
      <c r="D125" s="248" t="s">
        <v>66</v>
      </c>
      <c r="E125" s="278" t="s">
        <v>101</v>
      </c>
      <c r="F125" s="28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65"/>
    </row>
    <row r="126" spans="1:17" ht="14.1" customHeight="1" x14ac:dyDescent="0.15">
      <c r="A126" s="351"/>
      <c r="B126" s="351"/>
      <c r="C126" s="249"/>
      <c r="D126" s="249"/>
      <c r="E126" s="346"/>
      <c r="F126" s="347"/>
      <c r="G126" s="249"/>
      <c r="H126" s="354"/>
      <c r="I126" s="364"/>
      <c r="J126" s="358"/>
      <c r="K126" s="358"/>
      <c r="L126" s="266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1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1</v>
      </c>
      <c r="I128" s="115">
        <f>COUNTIFS(ローデータ!$B$12:$B$1011,1,ローデータ!$G$12:$G$1011,$G$4,ローデータ!$K$12:$K$1011,$F$21,ローデータ!$S$12:$S$1011,$I$124,ローデータ!$H$12:$H$1011,A128)</f>
        <v>1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1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1</v>
      </c>
      <c r="I129" s="115">
        <f>COUNTIFS(ローデータ!$B$12:$B$1011,1,ローデータ!$G$12:$G$1011,$G$4,ローデータ!$K$12:$K$1011,$F$21,ローデータ!$S$12:$S$1011,$I$124,ローデータ!$H$12:$H$1011,A129)</f>
        <v>1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9" t="s">
        <v>50</v>
      </c>
      <c r="B136" s="350"/>
      <c r="C136" s="109">
        <f>SUM(C127:C135)</f>
        <v>2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2</v>
      </c>
      <c r="I136" s="111">
        <f>SUM(I127:I135)</f>
        <v>2</v>
      </c>
      <c r="J136" s="109">
        <f>SUM(J127:J135)</f>
        <v>0</v>
      </c>
      <c r="K136" s="109">
        <f>SUM(K127:K135)</f>
        <v>0</v>
      </c>
      <c r="L136" s="109">
        <f t="shared" si="9"/>
        <v>2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9"/>
      <c r="B140" s="359"/>
      <c r="C140" s="234" t="s">
        <v>70</v>
      </c>
      <c r="D140" s="235"/>
      <c r="E140" s="235"/>
      <c r="F140" s="235"/>
      <c r="G140" s="236"/>
      <c r="H140" s="360" t="s">
        <v>50</v>
      </c>
      <c r="I140" s="240" t="s">
        <v>71</v>
      </c>
      <c r="J140" s="241"/>
      <c r="K140" s="241"/>
      <c r="L140" s="241"/>
      <c r="M140" s="241"/>
      <c r="N140" s="241"/>
      <c r="O140" s="242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80" t="s">
        <v>107</v>
      </c>
      <c r="N141" s="363" t="s">
        <v>36</v>
      </c>
      <c r="O141" s="280" t="s">
        <v>30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44"/>
      <c r="N142" s="224"/>
      <c r="O142" s="244"/>
      <c r="P142" s="214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1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1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1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1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1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1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6" t="s">
        <v>50</v>
      </c>
      <c r="B152" s="366"/>
      <c r="C152" s="56">
        <f>SUM(C143:C151)</f>
        <v>0</v>
      </c>
      <c r="D152" s="56">
        <f>SUM(D143:D151)</f>
        <v>2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2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0</v>
      </c>
      <c r="L152" s="56">
        <f t="shared" si="15"/>
        <v>0</v>
      </c>
      <c r="M152" s="56">
        <f t="shared" si="15"/>
        <v>1</v>
      </c>
      <c r="N152" s="56">
        <f t="shared" si="15"/>
        <v>0</v>
      </c>
      <c r="O152" s="56">
        <f t="shared" si="15"/>
        <v>0</v>
      </c>
      <c r="P152" s="56">
        <f t="shared" si="13"/>
        <v>3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25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3">
        <v>1</v>
      </c>
      <c r="G157" s="242"/>
      <c r="H157" s="293">
        <v>2</v>
      </c>
      <c r="I157" s="242"/>
      <c r="J157" s="293">
        <v>3</v>
      </c>
      <c r="K157" s="241"/>
      <c r="L157" s="24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0" t="s">
        <v>85</v>
      </c>
      <c r="C159" s="378" t="s">
        <v>87</v>
      </c>
      <c r="D159" s="379"/>
      <c r="E159" s="380"/>
      <c r="F159" s="289">
        <f>COUNTIFS(ローデータ!$B$12:$B$1011,1,ローデータ!$G$12:$G$1011,$G$4,ローデータ!$I$12:$I$1011,$C$14,ローデータ!$K$12:$K$1011,F157)</f>
        <v>10</v>
      </c>
      <c r="G159" s="290"/>
      <c r="H159" s="289">
        <f>COUNTIFS(ローデータ!$B$12:$B$1011,1,ローデータ!$G$12:$G$1011,$G$4,ローデータ!$I$12:$I$1011,$C$14,ローデータ!$K$12:$K$1011,H157)</f>
        <v>1</v>
      </c>
      <c r="I159" s="290"/>
      <c r="J159" s="289">
        <f>COUNTIFS(ローデータ!$B$12:$B$1011,1,ローデータ!$G$12:$G$1011,$G$4,ローデータ!$I$12:$I$1011,$C$14,ローデータ!$K$12:$K$1011,J157)</f>
        <v>2</v>
      </c>
      <c r="K159" s="291"/>
      <c r="L159" s="290"/>
      <c r="M159" s="56">
        <f t="shared" ref="M159:M171" si="16">SUM(F159:L159)</f>
        <v>13</v>
      </c>
    </row>
    <row r="160" spans="1:16" ht="14.1" customHeight="1" x14ac:dyDescent="0.15">
      <c r="A160" s="376"/>
      <c r="B160" s="381" t="s">
        <v>86</v>
      </c>
      <c r="C160" s="146">
        <v>1</v>
      </c>
      <c r="D160" s="373" t="s">
        <v>75</v>
      </c>
      <c r="E160" s="374"/>
      <c r="F160" s="289">
        <f>COUNTIFS(ローデータ!$B$12:$B$1011,1,ローデータ!$G$12:$G$1011,$G$4,ローデータ!$I$12:$I$1011,$B$14,ローデータ!$J$12:$J$1011,C160,ローデータ!$K$12:$K$1011,$F$157)</f>
        <v>0</v>
      </c>
      <c r="G160" s="290"/>
      <c r="H160" s="289">
        <f>COUNTIFS(ローデータ!$B$12:$B$1011,1,ローデータ!$G$12:$G$1011,$G$4,ローデータ!$I$12:$I$1011,$B$14,ローデータ!$J$12:$J$1011,C160,ローデータ!$K$12:$K$1011,$H$157)</f>
        <v>0</v>
      </c>
      <c r="I160" s="290"/>
      <c r="J160" s="289">
        <f>COUNTIFS(ローデータ!$B$12:$B$1011,1,ローデータ!$G$12:$G$1011,$G$4,ローデータ!$I$12:$I$1011,$B$14,ローデータ!$J$12:$J$1011,C160,ローデータ!$K$12:$K$1011,$J$157)</f>
        <v>0</v>
      </c>
      <c r="K160" s="291"/>
      <c r="L160" s="290"/>
      <c r="M160" s="56">
        <f t="shared" si="16"/>
        <v>0</v>
      </c>
      <c r="N160" s="9"/>
    </row>
    <row r="161" spans="1:19" ht="14.1" customHeight="1" x14ac:dyDescent="0.15">
      <c r="A161" s="376"/>
      <c r="B161" s="382"/>
      <c r="C161" s="146">
        <v>2</v>
      </c>
      <c r="D161" s="373" t="s">
        <v>76</v>
      </c>
      <c r="E161" s="374"/>
      <c r="F161" s="289">
        <f>COUNTIFS(ローデータ!$B$12:$B$1011,1,ローデータ!$G$12:$G$1011,$G$4,ローデータ!$I$12:$I$1011,$B$14,ローデータ!$J$12:$J$1011,C161,ローデータ!$K$12:$K$1011,$F$157)</f>
        <v>0</v>
      </c>
      <c r="G161" s="290"/>
      <c r="H161" s="289">
        <f>COUNTIFS(ローデータ!$B$12:$B$1011,1,ローデータ!$G$12:$G$1011,$G$4,ローデータ!$I$12:$I$1011,$B$14,ローデータ!$J$12:$J$1011,C161,ローデータ!$K$12:$K$1011,$H$157)</f>
        <v>0</v>
      </c>
      <c r="I161" s="290"/>
      <c r="J161" s="289">
        <f>COUNTIFS(ローデータ!$B$12:$B$1011,1,ローデータ!$G$12:$G$1011,$G$4,ローデータ!$I$12:$I$1011,$B$14,ローデータ!$J$12:$J$1011,C161,ローデータ!$K$12:$K$1011,$J$157)</f>
        <v>0</v>
      </c>
      <c r="K161" s="291"/>
      <c r="L161" s="290"/>
      <c r="M161" s="56">
        <f t="shared" si="16"/>
        <v>0</v>
      </c>
    </row>
    <row r="162" spans="1:19" ht="14.1" customHeight="1" x14ac:dyDescent="0.15">
      <c r="A162" s="376"/>
      <c r="B162" s="382"/>
      <c r="C162" s="146">
        <v>3</v>
      </c>
      <c r="D162" s="373" t="s">
        <v>77</v>
      </c>
      <c r="E162" s="374"/>
      <c r="F162" s="289">
        <f>COUNTIFS(ローデータ!$B$12:$B$1011,1,ローデータ!$G$12:$G$1011,$G$4,ローデータ!$I$12:$I$1011,$B$14,ローデータ!$J$12:$J$1011,C162,ローデータ!$K$12:$K$1011,$F$157)</f>
        <v>0</v>
      </c>
      <c r="G162" s="290"/>
      <c r="H162" s="289">
        <f>COUNTIFS(ローデータ!$B$12:$B$1011,1,ローデータ!$G$12:$G$1011,$G$4,ローデータ!$I$12:$I$1011,$B$14,ローデータ!$J$12:$J$1011,C162,ローデータ!$K$12:$K$1011,$H$157)</f>
        <v>0</v>
      </c>
      <c r="I162" s="290"/>
      <c r="J162" s="289">
        <f>COUNTIFS(ローデータ!$B$12:$B$1011,1,ローデータ!$G$12:$G$1011,$G$4,ローデータ!$I$12:$I$1011,$B$14,ローデータ!$J$12:$J$1011,C162,ローデータ!$K$12:$K$1011,$J$157)</f>
        <v>0</v>
      </c>
      <c r="K162" s="291"/>
      <c r="L162" s="29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6">
        <v>4</v>
      </c>
      <c r="D163" s="373" t="s">
        <v>110</v>
      </c>
      <c r="E163" s="374"/>
      <c r="F163" s="289">
        <f>COUNTIFS(ローデータ!$B$12:$B$1011,1,ローデータ!$G$12:$G$1011,$G$4,ローデータ!$I$12:$I$1011,$B$14,ローデータ!$J$12:$J$1011,C163,ローデータ!$K$12:$K$1011,$F$157)</f>
        <v>0</v>
      </c>
      <c r="G163" s="290"/>
      <c r="H163" s="289">
        <f>COUNTIFS(ローデータ!$B$12:$B$1011,1,ローデータ!$G$12:$G$1011,$G$4,ローデータ!$I$12:$I$1011,$B$14,ローデータ!$J$12:$J$1011,C163,ローデータ!$K$12:$K$1011,$H$157)</f>
        <v>0</v>
      </c>
      <c r="I163" s="290"/>
      <c r="J163" s="289">
        <f>COUNTIFS(ローデータ!$B$12:$B$1011,1,ローデータ!$G$12:$G$1011,$G$4,ローデータ!$I$12:$I$1011,$B$14,ローデータ!$J$12:$J$1011,C163,ローデータ!$K$12:$K$1011,$J$157)</f>
        <v>0</v>
      </c>
      <c r="K163" s="291"/>
      <c r="L163" s="29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6">
        <v>5</v>
      </c>
      <c r="D164" s="373" t="s">
        <v>78</v>
      </c>
      <c r="E164" s="374"/>
      <c r="F164" s="289">
        <f>COUNTIFS(ローデータ!$B$12:$B$1011,1,ローデータ!$G$12:$G$1011,$G$4,ローデータ!$I$12:$I$1011,$B$14,ローデータ!$J$12:$J$1011,C164,ローデータ!$K$12:$K$1011,$F$157)</f>
        <v>0</v>
      </c>
      <c r="G164" s="290"/>
      <c r="H164" s="289">
        <f>COUNTIFS(ローデータ!$B$12:$B$1011,1,ローデータ!$G$12:$G$1011,$G$4,ローデータ!$I$12:$I$1011,$B$14,ローデータ!$J$12:$J$1011,C164,ローデータ!$K$12:$K$1011,$H$157)</f>
        <v>0</v>
      </c>
      <c r="I164" s="290"/>
      <c r="J164" s="289">
        <f>COUNTIFS(ローデータ!$B$12:$B$1011,1,ローデータ!$G$12:$G$1011,$G$4,ローデータ!$I$12:$I$1011,$B$14,ローデータ!$J$12:$J$1011,C164,ローデータ!$K$12:$K$1011,$J$157)</f>
        <v>0</v>
      </c>
      <c r="K164" s="291"/>
      <c r="L164" s="29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6">
        <v>6</v>
      </c>
      <c r="D165" s="373" t="s">
        <v>79</v>
      </c>
      <c r="E165" s="374"/>
      <c r="F165" s="289">
        <f>COUNTIFS(ローデータ!$B$12:$B$1011,1,ローデータ!$G$12:$G$1011,$G$4,ローデータ!$I$12:$I$1011,$B$14,ローデータ!$J$12:$J$1011,C165,ローデータ!$K$12:$K$1011,$F$157)</f>
        <v>0</v>
      </c>
      <c r="G165" s="290"/>
      <c r="H165" s="289">
        <f>COUNTIFS(ローデータ!$B$12:$B$1011,1,ローデータ!$G$12:$G$1011,$G$4,ローデータ!$I$12:$I$1011,$B$14,ローデータ!$J$12:$J$1011,C165,ローデータ!$K$12:$K$1011,$H$157)</f>
        <v>0</v>
      </c>
      <c r="I165" s="290"/>
      <c r="J165" s="289">
        <f>COUNTIFS(ローデータ!$B$12:$B$1011,1,ローデータ!$G$12:$G$1011,$G$4,ローデータ!$I$12:$I$1011,$B$14,ローデータ!$J$12:$J$1011,C165,ローデータ!$K$12:$K$1011,$J$157)</f>
        <v>0</v>
      </c>
      <c r="K165" s="291"/>
      <c r="L165" s="29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6">
        <v>7</v>
      </c>
      <c r="D166" s="373" t="s">
        <v>80</v>
      </c>
      <c r="E166" s="374"/>
      <c r="F166" s="289">
        <f>COUNTIFS(ローデータ!$B$12:$B$1011,1,ローデータ!$G$12:$G$1011,$G$4,ローデータ!$I$12:$I$1011,$B$14,ローデータ!$J$12:$J$1011,C166,ローデータ!$K$12:$K$1011,$F$157)</f>
        <v>0</v>
      </c>
      <c r="G166" s="290"/>
      <c r="H166" s="289">
        <f>COUNTIFS(ローデータ!$B$12:$B$1011,1,ローデータ!$G$12:$G$1011,$G$4,ローデータ!$I$12:$I$1011,$B$14,ローデータ!$J$12:$J$1011,C166,ローデータ!$K$12:$K$1011,$H$157)</f>
        <v>0</v>
      </c>
      <c r="I166" s="290"/>
      <c r="J166" s="289">
        <f>COUNTIFS(ローデータ!$B$12:$B$1011,1,ローデータ!$G$12:$G$1011,$G$4,ローデータ!$I$12:$I$1011,$B$14,ローデータ!$J$12:$J$1011,C166,ローデータ!$K$12:$K$1011,$J$157)</f>
        <v>0</v>
      </c>
      <c r="K166" s="291"/>
      <c r="L166" s="29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6">
        <v>8</v>
      </c>
      <c r="D167" s="373" t="s">
        <v>81</v>
      </c>
      <c r="E167" s="374"/>
      <c r="F167" s="289">
        <f>COUNTIFS(ローデータ!$B$12:$B$1011,1,ローデータ!$G$12:$G$1011,$G$4,ローデータ!$I$12:$I$1011,$B$14,ローデータ!$J$12:$J$1011,C167,ローデータ!$K$12:$K$1011,$F$157)</f>
        <v>0</v>
      </c>
      <c r="G167" s="290"/>
      <c r="H167" s="289">
        <f>COUNTIFS(ローデータ!$B$12:$B$1011,1,ローデータ!$G$12:$G$1011,$G$4,ローデータ!$I$12:$I$1011,$B$14,ローデータ!$J$12:$J$1011,C167,ローデータ!$K$12:$K$1011,$H$157)</f>
        <v>0</v>
      </c>
      <c r="I167" s="290"/>
      <c r="J167" s="289">
        <f>COUNTIFS(ローデータ!$B$12:$B$1011,1,ローデータ!$G$12:$G$1011,$G$4,ローデータ!$I$12:$I$1011,$B$14,ローデータ!$J$12:$J$1011,C167,ローデータ!$K$12:$K$1011,$J$157)</f>
        <v>0</v>
      </c>
      <c r="K167" s="291"/>
      <c r="L167" s="29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6">
        <v>9</v>
      </c>
      <c r="D168" s="373" t="s">
        <v>82</v>
      </c>
      <c r="E168" s="374"/>
      <c r="F168" s="289">
        <f>COUNTIFS(ローデータ!$B$12:$B$1011,1,ローデータ!$G$12:$G$1011,$G$4,ローデータ!$I$12:$I$1011,$B$14,ローデータ!$J$12:$J$1011,C168,ローデータ!$K$12:$K$1011,$F$157)</f>
        <v>0</v>
      </c>
      <c r="G168" s="290"/>
      <c r="H168" s="289">
        <f>COUNTIFS(ローデータ!$B$12:$B$1011,1,ローデータ!$G$12:$G$1011,$G$4,ローデータ!$I$12:$I$1011,$B$14,ローデータ!$J$12:$J$1011,C168,ローデータ!$K$12:$K$1011,$H$157)</f>
        <v>0</v>
      </c>
      <c r="I168" s="290"/>
      <c r="J168" s="289">
        <f>COUNTIFS(ローデータ!$B$12:$B$1011,1,ローデータ!$G$12:$G$1011,$G$4,ローデータ!$I$12:$I$1011,$B$14,ローデータ!$J$12:$J$1011,C168,ローデータ!$K$12:$K$1011,$J$157)</f>
        <v>0</v>
      </c>
      <c r="K168" s="291"/>
      <c r="L168" s="29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6">
        <v>10</v>
      </c>
      <c r="D169" s="373" t="s">
        <v>111</v>
      </c>
      <c r="E169" s="374"/>
      <c r="F169" s="289">
        <f>COUNTIFS(ローデータ!$B$12:$B$1011,1,ローデータ!$G$12:$G$1011,$G$4,ローデータ!$I$12:$I$1011,$B$14,ローデータ!$J$12:$J$1011,C169,ローデータ!$K$12:$K$1011,$F$157)</f>
        <v>0</v>
      </c>
      <c r="G169" s="290"/>
      <c r="H169" s="289">
        <f>COUNTIFS(ローデータ!$B$12:$B$1011,1,ローデータ!$G$12:$G$1011,$G$4,ローデータ!$I$12:$I$1011,$B$14,ローデータ!$J$12:$J$1011,C169,ローデータ!$K$12:$K$1011,$H$157)</f>
        <v>0</v>
      </c>
      <c r="I169" s="290"/>
      <c r="J169" s="289">
        <f>COUNTIFS(ローデータ!$B$12:$B$1011,1,ローデータ!$G$12:$G$1011,$G$4,ローデータ!$I$12:$I$1011,$B$14,ローデータ!$J$12:$J$1011,C169,ローデータ!$K$12:$K$1011,$J$157)</f>
        <v>0</v>
      </c>
      <c r="K169" s="291"/>
      <c r="L169" s="29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6">
        <v>11</v>
      </c>
      <c r="D170" s="373" t="s">
        <v>83</v>
      </c>
      <c r="E170" s="374"/>
      <c r="F170" s="289">
        <f>COUNTIFS(ローデータ!$B$12:$B$1011,1,ローデータ!$G$12:$G$1011,$G$4,ローデータ!$I$12:$I$1011,$B$14,ローデータ!$J$12:$J$1011,C170,ローデータ!$K$12:$K$1011,$F$157)</f>
        <v>0</v>
      </c>
      <c r="G170" s="290"/>
      <c r="H170" s="289">
        <f>COUNTIFS(ローデータ!$B$12:$B$1011,1,ローデータ!$G$12:$G$1011,$G$4,ローデータ!$I$12:$I$1011,$B$14,ローデータ!$J$12:$J$1011,C170,ローデータ!$K$12:$K$1011,$H$157)</f>
        <v>0</v>
      </c>
      <c r="I170" s="290"/>
      <c r="J170" s="289">
        <f>COUNTIFS(ローデータ!$B$12:$B$1011,1,ローデータ!$G$12:$G$1011,$G$4,ローデータ!$I$12:$I$1011,$B$14,ローデータ!$J$12:$J$1011,C170,ローデータ!$K$12:$K$1011,$J$157)</f>
        <v>0</v>
      </c>
      <c r="K170" s="291"/>
      <c r="L170" s="29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9">
        <f>SUM(F159:G170)</f>
        <v>10</v>
      </c>
      <c r="G171" s="290"/>
      <c r="H171" s="289">
        <f>SUM(H159:I170)</f>
        <v>1</v>
      </c>
      <c r="I171" s="290"/>
      <c r="J171" s="289">
        <f>SUM(J159:L170)</f>
        <v>2</v>
      </c>
      <c r="K171" s="291"/>
      <c r="L171" s="290"/>
      <c r="M171" s="56">
        <f t="shared" si="16"/>
        <v>13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8" t="s">
        <v>65</v>
      </c>
      <c r="G177" s="248" t="s">
        <v>66</v>
      </c>
      <c r="H177" s="278" t="s">
        <v>101</v>
      </c>
      <c r="I177" s="28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9"/>
      <c r="G178" s="249"/>
      <c r="H178" s="346"/>
      <c r="I178" s="347"/>
      <c r="J178" s="249"/>
      <c r="K178" s="372"/>
      <c r="L178" s="9"/>
      <c r="M178" s="9"/>
    </row>
    <row r="179" spans="1:13" ht="14.1" customHeight="1" x14ac:dyDescent="0.15">
      <c r="A179" s="375" t="s">
        <v>73</v>
      </c>
      <c r="B179" s="118" t="s">
        <v>85</v>
      </c>
      <c r="C179" s="349" t="s">
        <v>87</v>
      </c>
      <c r="D179" s="384"/>
      <c r="E179" s="350"/>
      <c r="F179" s="56">
        <f>COUNTIFS(ローデータ!$B$12:$B$1011,1,ローデータ!$G$12:$G$1011,$G$4,ローデータ!$I$12:$I$1011,$C$14,ローデータ!$K$12:$K$1011,$B$21,ローデータ!$L$12:$L$1011,F176)</f>
        <v>9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10</v>
      </c>
      <c r="L179" s="9"/>
    </row>
    <row r="180" spans="1:13" ht="14.1" customHeight="1" x14ac:dyDescent="0.15">
      <c r="A180" s="376"/>
      <c r="B180" s="381" t="s">
        <v>86</v>
      </c>
      <c r="C180" s="146">
        <v>1</v>
      </c>
      <c r="D180" s="373" t="s">
        <v>75</v>
      </c>
      <c r="E180" s="374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6"/>
      <c r="B181" s="382"/>
      <c r="C181" s="146">
        <v>2</v>
      </c>
      <c r="D181" s="373" t="s">
        <v>76</v>
      </c>
      <c r="E181" s="374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6"/>
      <c r="B182" s="382"/>
      <c r="C182" s="146">
        <v>3</v>
      </c>
      <c r="D182" s="373" t="s">
        <v>77</v>
      </c>
      <c r="E182" s="374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6"/>
      <c r="B183" s="382"/>
      <c r="C183" s="146">
        <v>4</v>
      </c>
      <c r="D183" s="373" t="s">
        <v>110</v>
      </c>
      <c r="E183" s="374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6"/>
      <c r="B184" s="382"/>
      <c r="C184" s="146">
        <v>5</v>
      </c>
      <c r="D184" s="373" t="s">
        <v>78</v>
      </c>
      <c r="E184" s="374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6"/>
      <c r="B185" s="382"/>
      <c r="C185" s="146">
        <v>6</v>
      </c>
      <c r="D185" s="373" t="s">
        <v>79</v>
      </c>
      <c r="E185" s="374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6"/>
      <c r="B186" s="382"/>
      <c r="C186" s="146">
        <v>7</v>
      </c>
      <c r="D186" s="373" t="s">
        <v>80</v>
      </c>
      <c r="E186" s="374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6"/>
      <c r="B187" s="382"/>
      <c r="C187" s="146">
        <v>8</v>
      </c>
      <c r="D187" s="373" t="s">
        <v>81</v>
      </c>
      <c r="E187" s="374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6"/>
      <c r="B188" s="382"/>
      <c r="C188" s="146">
        <v>9</v>
      </c>
      <c r="D188" s="373" t="s">
        <v>82</v>
      </c>
      <c r="E188" s="374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6"/>
      <c r="B189" s="382"/>
      <c r="C189" s="146">
        <v>10</v>
      </c>
      <c r="D189" s="373" t="s">
        <v>111</v>
      </c>
      <c r="E189" s="374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7"/>
      <c r="B190" s="383"/>
      <c r="C190" s="146">
        <v>11</v>
      </c>
      <c r="D190" s="373" t="s">
        <v>83</v>
      </c>
      <c r="E190" s="374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6">
        <f>SUM(F179:F190)</f>
        <v>9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10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41" t="s">
        <v>113</v>
      </c>
      <c r="G194" s="241"/>
      <c r="H194" s="241"/>
      <c r="I194" s="241"/>
      <c r="J194" s="24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8" t="s">
        <v>85</v>
      </c>
      <c r="C198" s="349" t="s">
        <v>87</v>
      </c>
      <c r="D198" s="384"/>
      <c r="E198" s="350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7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1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12</v>
      </c>
      <c r="L198" s="9"/>
    </row>
    <row r="199" spans="1:18" ht="14.1" customHeight="1" x14ac:dyDescent="0.15">
      <c r="A199" s="376"/>
      <c r="B199" s="381" t="s">
        <v>86</v>
      </c>
      <c r="C199" s="146">
        <v>1</v>
      </c>
      <c r="D199" s="373" t="s">
        <v>75</v>
      </c>
      <c r="E199" s="374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6"/>
      <c r="B200" s="382"/>
      <c r="C200" s="146">
        <v>2</v>
      </c>
      <c r="D200" s="373" t="s">
        <v>76</v>
      </c>
      <c r="E200" s="374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6"/>
      <c r="B201" s="382"/>
      <c r="C201" s="146">
        <v>3</v>
      </c>
      <c r="D201" s="373" t="s">
        <v>77</v>
      </c>
      <c r="E201" s="374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6"/>
      <c r="B202" s="382"/>
      <c r="C202" s="146">
        <v>4</v>
      </c>
      <c r="D202" s="373" t="s">
        <v>110</v>
      </c>
      <c r="E202" s="374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6"/>
      <c r="B203" s="382"/>
      <c r="C203" s="146">
        <v>5</v>
      </c>
      <c r="D203" s="373" t="s">
        <v>78</v>
      </c>
      <c r="E203" s="374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6"/>
      <c r="B204" s="382"/>
      <c r="C204" s="146">
        <v>6</v>
      </c>
      <c r="D204" s="373" t="s">
        <v>79</v>
      </c>
      <c r="E204" s="374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6"/>
      <c r="B205" s="382"/>
      <c r="C205" s="146">
        <v>7</v>
      </c>
      <c r="D205" s="373" t="s">
        <v>80</v>
      </c>
      <c r="E205" s="374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6"/>
      <c r="B206" s="382"/>
      <c r="C206" s="146">
        <v>8</v>
      </c>
      <c r="D206" s="373" t="s">
        <v>81</v>
      </c>
      <c r="E206" s="374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6"/>
      <c r="B207" s="382"/>
      <c r="C207" s="146">
        <v>9</v>
      </c>
      <c r="D207" s="373" t="s">
        <v>82</v>
      </c>
      <c r="E207" s="374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6"/>
      <c r="B208" s="382"/>
      <c r="C208" s="146">
        <v>10</v>
      </c>
      <c r="D208" s="373" t="s">
        <v>111</v>
      </c>
      <c r="E208" s="374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7"/>
      <c r="B209" s="383"/>
      <c r="C209" s="146">
        <v>11</v>
      </c>
      <c r="D209" s="373" t="s">
        <v>83</v>
      </c>
      <c r="E209" s="374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5">
        <f>SUM(F198:F209)</f>
        <v>0</v>
      </c>
      <c r="G210" s="95">
        <f t="shared" ref="G210:I210" si="19">SUM(G198:G209)</f>
        <v>7</v>
      </c>
      <c r="H210" s="95">
        <f>SUM(H198:H209)</f>
        <v>4</v>
      </c>
      <c r="I210" s="95">
        <f t="shared" si="19"/>
        <v>1</v>
      </c>
      <c r="J210" s="95">
        <f>SUM(J198:J209)</f>
        <v>0</v>
      </c>
      <c r="K210" s="119">
        <f t="shared" si="18"/>
        <v>12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4">
        <v>1</v>
      </c>
      <c r="G214" s="144">
        <v>2</v>
      </c>
      <c r="H214" s="14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47" t="s">
        <v>67</v>
      </c>
      <c r="G215" s="147" t="s">
        <v>66</v>
      </c>
      <c r="H215" s="147" t="s">
        <v>68</v>
      </c>
      <c r="I215" s="372"/>
    </row>
    <row r="216" spans="1:18" ht="14.1" customHeight="1" x14ac:dyDescent="0.15">
      <c r="A216" s="375" t="s">
        <v>73</v>
      </c>
      <c r="B216" s="118" t="s">
        <v>85</v>
      </c>
      <c r="C216" s="349" t="s">
        <v>87</v>
      </c>
      <c r="D216" s="384"/>
      <c r="E216" s="350"/>
      <c r="F216" s="56">
        <f>COUNTIFS(ローデータ!$B$12:$B$1011,1,ローデータ!$G$12:$G$1011,$G$4,ローデータ!$I$12:$I$1011,$C$14,ローデータ!$K$12:$K$1011,$D$21,ローデータ!$S$12:$S$1011,F214)</f>
        <v>1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</v>
      </c>
    </row>
    <row r="217" spans="1:18" ht="14.1" customHeight="1" x14ac:dyDescent="0.15">
      <c r="A217" s="376"/>
      <c r="B217" s="381" t="s">
        <v>86</v>
      </c>
      <c r="C217" s="146">
        <v>1</v>
      </c>
      <c r="D217" s="373" t="s">
        <v>75</v>
      </c>
      <c r="E217" s="374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6"/>
      <c r="B218" s="382"/>
      <c r="C218" s="146">
        <v>2</v>
      </c>
      <c r="D218" s="373" t="s">
        <v>76</v>
      </c>
      <c r="E218" s="374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6"/>
      <c r="B219" s="382"/>
      <c r="C219" s="146">
        <v>3</v>
      </c>
      <c r="D219" s="373" t="s">
        <v>77</v>
      </c>
      <c r="E219" s="374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6"/>
      <c r="B220" s="382"/>
      <c r="C220" s="146">
        <v>4</v>
      </c>
      <c r="D220" s="373" t="s">
        <v>110</v>
      </c>
      <c r="E220" s="374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6"/>
      <c r="B221" s="382"/>
      <c r="C221" s="146">
        <v>5</v>
      </c>
      <c r="D221" s="373" t="s">
        <v>78</v>
      </c>
      <c r="E221" s="374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6"/>
      <c r="B222" s="382"/>
      <c r="C222" s="146">
        <v>6</v>
      </c>
      <c r="D222" s="373" t="s">
        <v>79</v>
      </c>
      <c r="E222" s="374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6"/>
      <c r="B223" s="382"/>
      <c r="C223" s="146">
        <v>7</v>
      </c>
      <c r="D223" s="373" t="s">
        <v>80</v>
      </c>
      <c r="E223" s="374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6"/>
      <c r="B224" s="382"/>
      <c r="C224" s="146">
        <v>8</v>
      </c>
      <c r="D224" s="373" t="s">
        <v>81</v>
      </c>
      <c r="E224" s="374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6"/>
      <c r="B225" s="382"/>
      <c r="C225" s="146">
        <v>9</v>
      </c>
      <c r="D225" s="373" t="s">
        <v>82</v>
      </c>
      <c r="E225" s="374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6"/>
      <c r="B226" s="382"/>
      <c r="C226" s="146">
        <v>10</v>
      </c>
      <c r="D226" s="373" t="s">
        <v>111</v>
      </c>
      <c r="E226" s="374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7"/>
      <c r="B227" s="383"/>
      <c r="C227" s="146">
        <v>11</v>
      </c>
      <c r="D227" s="373" t="s">
        <v>83</v>
      </c>
      <c r="E227" s="374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6">
        <f>SUM(F216:F227)</f>
        <v>1</v>
      </c>
      <c r="G228" s="56">
        <f>SUM(G216:G227)</f>
        <v>0</v>
      </c>
      <c r="H228" s="56">
        <f>SUM(H216:H227)</f>
        <v>0</v>
      </c>
      <c r="I228" s="56">
        <f t="shared" si="20"/>
        <v>1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41" t="s">
        <v>88</v>
      </c>
      <c r="G231" s="241"/>
      <c r="H231" s="241"/>
      <c r="I231" s="241"/>
      <c r="J231" s="241"/>
      <c r="K231" s="241"/>
      <c r="L231" s="242"/>
      <c r="M231" s="250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80" t="s">
        <v>107</v>
      </c>
      <c r="K232" s="363" t="s">
        <v>36</v>
      </c>
      <c r="L232" s="280" t="s">
        <v>30</v>
      </c>
      <c r="M232" s="292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44"/>
      <c r="K233" s="224"/>
      <c r="L233" s="244"/>
      <c r="M233" s="251"/>
    </row>
    <row r="234" spans="1:14" ht="14.1" customHeight="1" x14ac:dyDescent="0.15">
      <c r="A234" s="375" t="s">
        <v>73</v>
      </c>
      <c r="B234" s="118" t="s">
        <v>85</v>
      </c>
      <c r="C234" s="349" t="s">
        <v>87</v>
      </c>
      <c r="D234" s="384"/>
      <c r="E234" s="350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1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</v>
      </c>
    </row>
    <row r="235" spans="1:14" ht="14.1" customHeight="1" x14ac:dyDescent="0.15">
      <c r="A235" s="376"/>
      <c r="B235" s="381" t="s">
        <v>86</v>
      </c>
      <c r="C235" s="146">
        <v>1</v>
      </c>
      <c r="D235" s="373" t="s">
        <v>75</v>
      </c>
      <c r="E235" s="374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6"/>
      <c r="B236" s="382"/>
      <c r="C236" s="146">
        <v>2</v>
      </c>
      <c r="D236" s="373" t="s">
        <v>76</v>
      </c>
      <c r="E236" s="374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6"/>
      <c r="B237" s="382"/>
      <c r="C237" s="146">
        <v>3</v>
      </c>
      <c r="D237" s="373" t="s">
        <v>77</v>
      </c>
      <c r="E237" s="374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6"/>
      <c r="B238" s="382"/>
      <c r="C238" s="146">
        <v>4</v>
      </c>
      <c r="D238" s="373" t="s">
        <v>110</v>
      </c>
      <c r="E238" s="374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6"/>
      <c r="B239" s="382"/>
      <c r="C239" s="146">
        <v>5</v>
      </c>
      <c r="D239" s="373" t="s">
        <v>78</v>
      </c>
      <c r="E239" s="374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6"/>
      <c r="B240" s="382"/>
      <c r="C240" s="146">
        <v>6</v>
      </c>
      <c r="D240" s="373" t="s">
        <v>79</v>
      </c>
      <c r="E240" s="374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6"/>
      <c r="B241" s="382"/>
      <c r="C241" s="146">
        <v>7</v>
      </c>
      <c r="D241" s="373" t="s">
        <v>80</v>
      </c>
      <c r="E241" s="374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6"/>
      <c r="B242" s="382"/>
      <c r="C242" s="146">
        <v>8</v>
      </c>
      <c r="D242" s="373" t="s">
        <v>81</v>
      </c>
      <c r="E242" s="374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6"/>
      <c r="B243" s="382"/>
      <c r="C243" s="146">
        <v>9</v>
      </c>
      <c r="D243" s="373" t="s">
        <v>82</v>
      </c>
      <c r="E243" s="374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6"/>
      <c r="B244" s="382"/>
      <c r="C244" s="146">
        <v>10</v>
      </c>
      <c r="D244" s="373" t="s">
        <v>111</v>
      </c>
      <c r="E244" s="374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7"/>
      <c r="B245" s="383"/>
      <c r="C245" s="146">
        <v>11</v>
      </c>
      <c r="D245" s="373" t="s">
        <v>83</v>
      </c>
      <c r="E245" s="374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5">
        <f>SUM(F234:F245)</f>
        <v>0</v>
      </c>
      <c r="G246" s="95">
        <f t="shared" ref="G246:L246" si="22">SUM(G234:G245)</f>
        <v>1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1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55" t="s">
        <v>16</v>
      </c>
      <c r="G250" s="256"/>
      <c r="H250" s="256"/>
      <c r="I250" s="256"/>
      <c r="J250" s="257"/>
      <c r="K250" s="258" t="s">
        <v>50</v>
      </c>
      <c r="L250" s="261" t="s">
        <v>13</v>
      </c>
      <c r="M250" s="262"/>
      <c r="N250" s="263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9"/>
      <c r="L251" s="52">
        <v>1</v>
      </c>
      <c r="M251" s="44">
        <v>2</v>
      </c>
      <c r="N251" s="61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8" t="s">
        <v>65</v>
      </c>
      <c r="G252" s="248" t="s">
        <v>66</v>
      </c>
      <c r="H252" s="278" t="s">
        <v>101</v>
      </c>
      <c r="I252" s="280" t="s">
        <v>102</v>
      </c>
      <c r="J252" s="348" t="s">
        <v>103</v>
      </c>
      <c r="K252" s="259"/>
      <c r="L252" s="395" t="s">
        <v>67</v>
      </c>
      <c r="M252" s="247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9"/>
      <c r="G253" s="249"/>
      <c r="H253" s="346"/>
      <c r="I253" s="347"/>
      <c r="J253" s="249"/>
      <c r="K253" s="260"/>
      <c r="L253" s="396"/>
      <c r="M253" s="226"/>
      <c r="N253" s="398"/>
      <c r="O253" s="372"/>
    </row>
    <row r="254" spans="1:17" ht="14.1" customHeight="1" x14ac:dyDescent="0.15">
      <c r="A254" s="399" t="s">
        <v>73</v>
      </c>
      <c r="B254" s="118" t="s">
        <v>85</v>
      </c>
      <c r="C254" s="349" t="s">
        <v>87</v>
      </c>
      <c r="D254" s="384"/>
      <c r="E254" s="350"/>
      <c r="F254" s="56">
        <f>COUNTIFS(ローデータ!$B$12:$B$1011,1,ローデータ!$G$12:$G$1011,$G$4,ローデータ!$I$12:$I$1011,$C$14,ローデータ!$K$12:$K$1011,$F$21,ローデータ!$L$12:$L$1011,F251)</f>
        <v>2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2</v>
      </c>
      <c r="L254" s="56">
        <f>COUNTIFS(ローデータ!$B$12:$B$1011,1,ローデータ!$G$12:$G$1011,$G$4,ローデータ!$I$12:$I$1011,$C$14,ローデータ!$K$12:$K$1011,$F$21,ローデータ!$S$12:$S$1011,L251)</f>
        <v>2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2</v>
      </c>
    </row>
    <row r="255" spans="1:17" ht="14.1" customHeight="1" x14ac:dyDescent="0.15">
      <c r="A255" s="400"/>
      <c r="B255" s="402" t="s">
        <v>86</v>
      </c>
      <c r="C255" s="146">
        <v>1</v>
      </c>
      <c r="D255" s="373" t="s">
        <v>75</v>
      </c>
      <c r="E255" s="380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400"/>
      <c r="B256" s="382"/>
      <c r="C256" s="146">
        <v>2</v>
      </c>
      <c r="D256" s="373" t="s">
        <v>76</v>
      </c>
      <c r="E256" s="380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400"/>
      <c r="B257" s="382"/>
      <c r="C257" s="146">
        <v>3</v>
      </c>
      <c r="D257" s="373" t="s">
        <v>77</v>
      </c>
      <c r="E257" s="380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400"/>
      <c r="B258" s="382"/>
      <c r="C258" s="146">
        <v>4</v>
      </c>
      <c r="D258" s="373" t="s">
        <v>110</v>
      </c>
      <c r="E258" s="374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400"/>
      <c r="B259" s="382"/>
      <c r="C259" s="146">
        <v>5</v>
      </c>
      <c r="D259" s="373" t="s">
        <v>78</v>
      </c>
      <c r="E259" s="380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400"/>
      <c r="B260" s="382"/>
      <c r="C260" s="146">
        <v>6</v>
      </c>
      <c r="D260" s="373" t="s">
        <v>79</v>
      </c>
      <c r="E260" s="380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400"/>
      <c r="B261" s="382"/>
      <c r="C261" s="146">
        <v>7</v>
      </c>
      <c r="D261" s="373" t="s">
        <v>80</v>
      </c>
      <c r="E261" s="380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400"/>
      <c r="B262" s="382"/>
      <c r="C262" s="146">
        <v>8</v>
      </c>
      <c r="D262" s="373" t="s">
        <v>81</v>
      </c>
      <c r="E262" s="380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400"/>
      <c r="B263" s="382"/>
      <c r="C263" s="146">
        <v>9</v>
      </c>
      <c r="D263" s="373" t="s">
        <v>82</v>
      </c>
      <c r="E263" s="380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400"/>
      <c r="B264" s="382"/>
      <c r="C264" s="146">
        <v>10</v>
      </c>
      <c r="D264" s="373" t="s">
        <v>111</v>
      </c>
      <c r="E264" s="374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1"/>
      <c r="B265" s="383"/>
      <c r="C265" s="146">
        <v>11</v>
      </c>
      <c r="D265" s="373" t="s">
        <v>83</v>
      </c>
      <c r="E265" s="380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6">
        <f>SUM(F254:F265)</f>
        <v>2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2</v>
      </c>
      <c r="L266" s="95">
        <f>SUM(L254:L265)</f>
        <v>2</v>
      </c>
      <c r="M266" s="95">
        <f>SUM(M254:M265)</f>
        <v>0</v>
      </c>
      <c r="N266" s="95">
        <f>SUM(N254:N265)</f>
        <v>0</v>
      </c>
      <c r="O266" s="56">
        <f>SUM(L266:N266)</f>
        <v>2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34" t="s">
        <v>70</v>
      </c>
      <c r="G269" s="235"/>
      <c r="H269" s="235"/>
      <c r="I269" s="235"/>
      <c r="J269" s="236"/>
      <c r="K269" s="237" t="s">
        <v>50</v>
      </c>
      <c r="L269" s="240" t="s">
        <v>71</v>
      </c>
      <c r="M269" s="241"/>
      <c r="N269" s="241"/>
      <c r="O269" s="241"/>
      <c r="P269" s="241"/>
      <c r="Q269" s="241"/>
      <c r="R269" s="242"/>
      <c r="S269" s="267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3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36</v>
      </c>
      <c r="R270" s="406" t="s">
        <v>30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39"/>
      <c r="L271" s="404"/>
      <c r="M271" s="405"/>
      <c r="N271" s="405"/>
      <c r="O271" s="405"/>
      <c r="P271" s="406"/>
      <c r="Q271" s="405"/>
      <c r="R271" s="406"/>
      <c r="S271" s="268"/>
    </row>
    <row r="272" spans="1:19" ht="14.1" customHeight="1" x14ac:dyDescent="0.15">
      <c r="A272" s="375" t="s">
        <v>73</v>
      </c>
      <c r="B272" s="118" t="s">
        <v>85</v>
      </c>
      <c r="C272" s="349" t="s">
        <v>87</v>
      </c>
      <c r="D272" s="384"/>
      <c r="E272" s="350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1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3</v>
      </c>
    </row>
    <row r="273" spans="1:19" ht="14.1" customHeight="1" x14ac:dyDescent="0.15">
      <c r="A273" s="376"/>
      <c r="B273" s="381" t="s">
        <v>86</v>
      </c>
      <c r="C273" s="146">
        <v>1</v>
      </c>
      <c r="D273" s="373" t="s">
        <v>75</v>
      </c>
      <c r="E273" s="374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6"/>
      <c r="B274" s="382"/>
      <c r="C274" s="146">
        <v>2</v>
      </c>
      <c r="D274" s="373" t="s">
        <v>76</v>
      </c>
      <c r="E274" s="374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6"/>
      <c r="B275" s="382"/>
      <c r="C275" s="146">
        <v>3</v>
      </c>
      <c r="D275" s="373" t="s">
        <v>77</v>
      </c>
      <c r="E275" s="374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6"/>
      <c r="B276" s="382"/>
      <c r="C276" s="146">
        <v>4</v>
      </c>
      <c r="D276" s="408" t="s">
        <v>110</v>
      </c>
      <c r="E276" s="409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6"/>
      <c r="B277" s="382"/>
      <c r="C277" s="146">
        <v>5</v>
      </c>
      <c r="D277" s="373" t="s">
        <v>78</v>
      </c>
      <c r="E277" s="374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6"/>
      <c r="B278" s="382"/>
      <c r="C278" s="146">
        <v>6</v>
      </c>
      <c r="D278" s="373" t="s">
        <v>79</v>
      </c>
      <c r="E278" s="374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6"/>
      <c r="B279" s="382"/>
      <c r="C279" s="146">
        <v>7</v>
      </c>
      <c r="D279" s="373" t="s">
        <v>80</v>
      </c>
      <c r="E279" s="374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6"/>
      <c r="B280" s="382"/>
      <c r="C280" s="146">
        <v>8</v>
      </c>
      <c r="D280" s="373" t="s">
        <v>81</v>
      </c>
      <c r="E280" s="374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6"/>
      <c r="B281" s="382"/>
      <c r="C281" s="146">
        <v>9</v>
      </c>
      <c r="D281" s="373" t="s">
        <v>82</v>
      </c>
      <c r="E281" s="374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6"/>
      <c r="B282" s="382"/>
      <c r="C282" s="146">
        <v>10</v>
      </c>
      <c r="D282" s="373" t="s">
        <v>111</v>
      </c>
      <c r="E282" s="374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7"/>
      <c r="B283" s="383"/>
      <c r="C283" s="146">
        <v>11</v>
      </c>
      <c r="D283" s="373" t="s">
        <v>83</v>
      </c>
      <c r="E283" s="374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2</v>
      </c>
      <c r="N284" s="95">
        <f t="shared" si="29"/>
        <v>0</v>
      </c>
      <c r="O284" s="95">
        <f t="shared" si="29"/>
        <v>0</v>
      </c>
      <c r="P284" s="95">
        <f t="shared" si="29"/>
        <v>1</v>
      </c>
      <c r="Q284" s="95">
        <f t="shared" si="29"/>
        <v>0</v>
      </c>
      <c r="R284" s="95">
        <f t="shared" si="29"/>
        <v>0</v>
      </c>
      <c r="S284" s="56">
        <f t="shared" si="27"/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6">
        <v>1</v>
      </c>
      <c r="L3" s="418" t="s">
        <v>54</v>
      </c>
      <c r="M3" s="419"/>
      <c r="N3" s="419"/>
      <c r="O3" s="420"/>
      <c r="P3" s="151">
        <v>2</v>
      </c>
      <c r="Q3" s="418" t="s">
        <v>55</v>
      </c>
      <c r="R3" s="419"/>
      <c r="S3" s="419"/>
      <c r="T3" s="420"/>
      <c r="U3" s="151">
        <v>3</v>
      </c>
      <c r="V3" s="418" t="s">
        <v>56</v>
      </c>
      <c r="W3" s="419"/>
      <c r="X3" s="419"/>
      <c r="Y3" s="420"/>
      <c r="Z3" s="151">
        <v>4</v>
      </c>
      <c r="AA3" s="418" t="s">
        <v>57</v>
      </c>
      <c r="AB3" s="419"/>
      <c r="AC3" s="419"/>
      <c r="AD3" s="420"/>
      <c r="AE3" s="151">
        <v>5</v>
      </c>
      <c r="AF3" s="418" t="s">
        <v>58</v>
      </c>
      <c r="AG3" s="419"/>
      <c r="AH3" s="419"/>
      <c r="AI3" s="420"/>
      <c r="AJ3" s="151">
        <v>6</v>
      </c>
      <c r="AK3" s="418" t="s">
        <v>134</v>
      </c>
      <c r="AL3" s="419"/>
      <c r="AM3" s="419"/>
      <c r="AN3" s="420"/>
      <c r="AO3" s="151">
        <v>7</v>
      </c>
      <c r="AP3" s="418" t="s">
        <v>135</v>
      </c>
      <c r="AQ3" s="419"/>
      <c r="AR3" s="419"/>
      <c r="AS3" s="420"/>
      <c r="AT3" s="151">
        <v>8</v>
      </c>
      <c r="AU3" s="418" t="s">
        <v>61</v>
      </c>
      <c r="AV3" s="419"/>
      <c r="AW3" s="419"/>
      <c r="AX3" s="420"/>
      <c r="AY3" s="15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6"/>
      <c r="B5" s="383" t="s">
        <v>29</v>
      </c>
      <c r="C5" s="383"/>
      <c r="D5" s="383"/>
      <c r="E5" s="383"/>
      <c r="F5" s="383"/>
      <c r="G5" s="383"/>
      <c r="H5" s="383"/>
      <c r="I5" s="383"/>
      <c r="J5" s="383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1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6"/>
      <c r="B6" s="366"/>
      <c r="C6" s="366"/>
      <c r="D6" s="366"/>
      <c r="E6" s="366" t="s">
        <v>29</v>
      </c>
      <c r="F6" s="366"/>
      <c r="G6" s="366"/>
      <c r="H6" s="366"/>
      <c r="I6" s="366"/>
      <c r="J6" s="366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29</v>
      </c>
      <c r="I7" s="366"/>
      <c r="J7" s="366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6"/>
      <c r="B8" s="366" t="s">
        <v>29</v>
      </c>
      <c r="C8" s="366"/>
      <c r="D8" s="366"/>
      <c r="E8" s="366" t="s">
        <v>29</v>
      </c>
      <c r="F8" s="366"/>
      <c r="G8" s="366"/>
      <c r="H8" s="366"/>
      <c r="I8" s="366"/>
      <c r="J8" s="366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6"/>
      <c r="B9" s="366" t="s">
        <v>29</v>
      </c>
      <c r="C9" s="366"/>
      <c r="D9" s="366"/>
      <c r="E9" s="366"/>
      <c r="F9" s="366"/>
      <c r="G9" s="366"/>
      <c r="H9" s="366" t="s">
        <v>29</v>
      </c>
      <c r="I9" s="366"/>
      <c r="J9" s="366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6"/>
      <c r="B10" s="366"/>
      <c r="C10" s="366"/>
      <c r="D10" s="366"/>
      <c r="E10" s="366" t="s">
        <v>29</v>
      </c>
      <c r="F10" s="366"/>
      <c r="G10" s="366"/>
      <c r="H10" s="366" t="s">
        <v>29</v>
      </c>
      <c r="I10" s="366"/>
      <c r="J10" s="366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6"/>
      <c r="B11" s="366" t="s">
        <v>29</v>
      </c>
      <c r="C11" s="366"/>
      <c r="D11" s="366"/>
      <c r="E11" s="366" t="s">
        <v>29</v>
      </c>
      <c r="F11" s="366"/>
      <c r="G11" s="366"/>
      <c r="H11" s="366" t="s">
        <v>29</v>
      </c>
      <c r="I11" s="366"/>
      <c r="J11" s="366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6">
        <v>1</v>
      </c>
      <c r="L13" s="418" t="s">
        <v>54</v>
      </c>
      <c r="M13" s="419"/>
      <c r="N13" s="419"/>
      <c r="O13" s="420"/>
      <c r="P13" s="151">
        <v>2</v>
      </c>
      <c r="Q13" s="418" t="s">
        <v>55</v>
      </c>
      <c r="R13" s="419"/>
      <c r="S13" s="419"/>
      <c r="T13" s="420"/>
      <c r="U13" s="151">
        <v>3</v>
      </c>
      <c r="V13" s="418" t="s">
        <v>56</v>
      </c>
      <c r="W13" s="419"/>
      <c r="X13" s="419"/>
      <c r="Y13" s="420"/>
      <c r="Z13" s="151">
        <v>4</v>
      </c>
      <c r="AA13" s="418" t="s">
        <v>57</v>
      </c>
      <c r="AB13" s="419"/>
      <c r="AC13" s="419"/>
      <c r="AD13" s="420"/>
      <c r="AE13" s="151">
        <v>5</v>
      </c>
      <c r="AF13" s="418" t="s">
        <v>58</v>
      </c>
      <c r="AG13" s="419"/>
      <c r="AH13" s="419"/>
      <c r="AI13" s="420"/>
      <c r="AJ13" s="151">
        <v>6</v>
      </c>
      <c r="AK13" s="418" t="s">
        <v>134</v>
      </c>
      <c r="AL13" s="419"/>
      <c r="AM13" s="419"/>
      <c r="AN13" s="420"/>
      <c r="AO13" s="151">
        <v>7</v>
      </c>
      <c r="AP13" s="418" t="s">
        <v>135</v>
      </c>
      <c r="AQ13" s="419"/>
      <c r="AR13" s="419"/>
      <c r="AS13" s="420"/>
      <c r="AT13" s="151">
        <v>8</v>
      </c>
      <c r="AU13" s="418" t="s">
        <v>61</v>
      </c>
      <c r="AV13" s="419"/>
      <c r="AW13" s="419"/>
      <c r="AX13" s="420"/>
      <c r="AY13" s="15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3"/>
      <c r="B15" s="383" t="s">
        <v>29</v>
      </c>
      <c r="C15" s="383"/>
      <c r="D15" s="383"/>
      <c r="E15" s="383"/>
      <c r="F15" s="383"/>
      <c r="G15" s="383"/>
      <c r="H15" s="383"/>
      <c r="I15" s="383"/>
      <c r="J15" s="383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3"/>
      <c r="B16" s="366"/>
      <c r="C16" s="366"/>
      <c r="D16" s="366"/>
      <c r="E16" s="366" t="s">
        <v>29</v>
      </c>
      <c r="F16" s="366"/>
      <c r="G16" s="366"/>
      <c r="H16" s="366"/>
      <c r="I16" s="366"/>
      <c r="J16" s="366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29</v>
      </c>
      <c r="I17" s="366"/>
      <c r="J17" s="366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3"/>
      <c r="B18" s="366" t="s">
        <v>29</v>
      </c>
      <c r="C18" s="366"/>
      <c r="D18" s="366"/>
      <c r="E18" s="366" t="s">
        <v>29</v>
      </c>
      <c r="F18" s="366"/>
      <c r="G18" s="366"/>
      <c r="H18" s="366"/>
      <c r="I18" s="366"/>
      <c r="J18" s="366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3"/>
      <c r="B19" s="366" t="s">
        <v>29</v>
      </c>
      <c r="C19" s="366"/>
      <c r="D19" s="366"/>
      <c r="E19" s="366"/>
      <c r="F19" s="366"/>
      <c r="G19" s="366"/>
      <c r="H19" s="366" t="s">
        <v>29</v>
      </c>
      <c r="I19" s="366"/>
      <c r="J19" s="366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3"/>
      <c r="B20" s="366"/>
      <c r="C20" s="366"/>
      <c r="D20" s="366"/>
      <c r="E20" s="366" t="s">
        <v>29</v>
      </c>
      <c r="F20" s="366"/>
      <c r="G20" s="366"/>
      <c r="H20" s="366" t="s">
        <v>29</v>
      </c>
      <c r="I20" s="366"/>
      <c r="J20" s="366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3"/>
      <c r="B21" s="366" t="s">
        <v>29</v>
      </c>
      <c r="C21" s="366"/>
      <c r="D21" s="366"/>
      <c r="E21" s="366" t="s">
        <v>29</v>
      </c>
      <c r="F21" s="366"/>
      <c r="G21" s="366"/>
      <c r="H21" s="366" t="s">
        <v>29</v>
      </c>
      <c r="I21" s="366"/>
      <c r="J21" s="366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6">
        <v>1</v>
      </c>
      <c r="L23" s="418" t="s">
        <v>54</v>
      </c>
      <c r="M23" s="419"/>
      <c r="N23" s="419"/>
      <c r="O23" s="420"/>
      <c r="P23" s="151">
        <v>2</v>
      </c>
      <c r="Q23" s="418" t="s">
        <v>55</v>
      </c>
      <c r="R23" s="419"/>
      <c r="S23" s="419"/>
      <c r="T23" s="420"/>
      <c r="U23" s="151">
        <v>3</v>
      </c>
      <c r="V23" s="418" t="s">
        <v>56</v>
      </c>
      <c r="W23" s="419"/>
      <c r="X23" s="419"/>
      <c r="Y23" s="420"/>
      <c r="Z23" s="151">
        <v>4</v>
      </c>
      <c r="AA23" s="418" t="s">
        <v>57</v>
      </c>
      <c r="AB23" s="419"/>
      <c r="AC23" s="419"/>
      <c r="AD23" s="420"/>
      <c r="AE23" s="151">
        <v>5</v>
      </c>
      <c r="AF23" s="418" t="s">
        <v>58</v>
      </c>
      <c r="AG23" s="419"/>
      <c r="AH23" s="419"/>
      <c r="AI23" s="420"/>
      <c r="AJ23" s="151">
        <v>6</v>
      </c>
      <c r="AK23" s="418" t="s">
        <v>134</v>
      </c>
      <c r="AL23" s="419"/>
      <c r="AM23" s="419"/>
      <c r="AN23" s="420"/>
      <c r="AO23" s="151">
        <v>7</v>
      </c>
      <c r="AP23" s="418" t="s">
        <v>135</v>
      </c>
      <c r="AQ23" s="419"/>
      <c r="AR23" s="419"/>
      <c r="AS23" s="420"/>
      <c r="AT23" s="151">
        <v>8</v>
      </c>
      <c r="AU23" s="418" t="s">
        <v>61</v>
      </c>
      <c r="AV23" s="419"/>
      <c r="AW23" s="419"/>
      <c r="AX23" s="420"/>
      <c r="AY23" s="15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6"/>
      <c r="B25" s="383" t="s">
        <v>29</v>
      </c>
      <c r="C25" s="383"/>
      <c r="D25" s="383"/>
      <c r="E25" s="383"/>
      <c r="F25" s="383"/>
      <c r="G25" s="383"/>
      <c r="H25" s="383"/>
      <c r="I25" s="383"/>
      <c r="J25" s="383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6"/>
      <c r="B26" s="366"/>
      <c r="C26" s="366"/>
      <c r="D26" s="366"/>
      <c r="E26" s="366" t="s">
        <v>29</v>
      </c>
      <c r="F26" s="366"/>
      <c r="G26" s="366"/>
      <c r="H26" s="366"/>
      <c r="I26" s="366"/>
      <c r="J26" s="366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29</v>
      </c>
      <c r="I27" s="366"/>
      <c r="J27" s="366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6"/>
      <c r="B28" s="366" t="s">
        <v>29</v>
      </c>
      <c r="C28" s="366"/>
      <c r="D28" s="366"/>
      <c r="E28" s="366" t="s">
        <v>29</v>
      </c>
      <c r="F28" s="366"/>
      <c r="G28" s="366"/>
      <c r="H28" s="366"/>
      <c r="I28" s="366"/>
      <c r="J28" s="366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6"/>
      <c r="B29" s="366" t="s">
        <v>29</v>
      </c>
      <c r="C29" s="366"/>
      <c r="D29" s="366"/>
      <c r="E29" s="366"/>
      <c r="F29" s="366"/>
      <c r="G29" s="366"/>
      <c r="H29" s="366" t="s">
        <v>29</v>
      </c>
      <c r="I29" s="366"/>
      <c r="J29" s="366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6"/>
      <c r="B30" s="366"/>
      <c r="C30" s="366"/>
      <c r="D30" s="366"/>
      <c r="E30" s="366" t="s">
        <v>29</v>
      </c>
      <c r="F30" s="366"/>
      <c r="G30" s="366"/>
      <c r="H30" s="366" t="s">
        <v>29</v>
      </c>
      <c r="I30" s="366"/>
      <c r="J30" s="366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7"/>
      <c r="B31" s="366" t="s">
        <v>29</v>
      </c>
      <c r="C31" s="366"/>
      <c r="D31" s="366"/>
      <c r="E31" s="366" t="s">
        <v>29</v>
      </c>
      <c r="F31" s="366"/>
      <c r="G31" s="366"/>
      <c r="H31" s="366" t="s">
        <v>29</v>
      </c>
      <c r="I31" s="366"/>
      <c r="J31" s="366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6">
        <v>1</v>
      </c>
      <c r="L33" s="418" t="s">
        <v>54</v>
      </c>
      <c r="M33" s="419"/>
      <c r="N33" s="419"/>
      <c r="O33" s="420"/>
      <c r="P33" s="151">
        <v>2</v>
      </c>
      <c r="Q33" s="418" t="s">
        <v>55</v>
      </c>
      <c r="R33" s="419"/>
      <c r="S33" s="419"/>
      <c r="T33" s="420"/>
      <c r="U33" s="151">
        <v>3</v>
      </c>
      <c r="V33" s="418" t="s">
        <v>56</v>
      </c>
      <c r="W33" s="419"/>
      <c r="X33" s="419"/>
      <c r="Y33" s="420"/>
      <c r="Z33" s="151">
        <v>4</v>
      </c>
      <c r="AA33" s="418" t="s">
        <v>57</v>
      </c>
      <c r="AB33" s="419"/>
      <c r="AC33" s="419"/>
      <c r="AD33" s="420"/>
      <c r="AE33" s="151">
        <v>5</v>
      </c>
      <c r="AF33" s="418" t="s">
        <v>58</v>
      </c>
      <c r="AG33" s="419"/>
      <c r="AH33" s="419"/>
      <c r="AI33" s="420"/>
      <c r="AJ33" s="151">
        <v>6</v>
      </c>
      <c r="AK33" s="418" t="s">
        <v>134</v>
      </c>
      <c r="AL33" s="419"/>
      <c r="AM33" s="419"/>
      <c r="AN33" s="420"/>
      <c r="AO33" s="151">
        <v>7</v>
      </c>
      <c r="AP33" s="418" t="s">
        <v>135</v>
      </c>
      <c r="AQ33" s="419"/>
      <c r="AR33" s="419"/>
      <c r="AS33" s="420"/>
      <c r="AT33" s="151">
        <v>8</v>
      </c>
      <c r="AU33" s="418" t="s">
        <v>61</v>
      </c>
      <c r="AV33" s="419"/>
      <c r="AW33" s="419"/>
      <c r="AX33" s="420"/>
      <c r="AY33" s="15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6"/>
      <c r="B35" s="383" t="s">
        <v>29</v>
      </c>
      <c r="C35" s="383"/>
      <c r="D35" s="383"/>
      <c r="E35" s="383"/>
      <c r="F35" s="383"/>
      <c r="G35" s="383"/>
      <c r="H35" s="383"/>
      <c r="I35" s="383"/>
      <c r="J35" s="383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6"/>
      <c r="B36" s="366"/>
      <c r="C36" s="366"/>
      <c r="D36" s="366"/>
      <c r="E36" s="366" t="s">
        <v>29</v>
      </c>
      <c r="F36" s="366"/>
      <c r="G36" s="366"/>
      <c r="H36" s="366"/>
      <c r="I36" s="366"/>
      <c r="J36" s="366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29</v>
      </c>
      <c r="I37" s="366"/>
      <c r="J37" s="366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6"/>
      <c r="B38" s="366" t="s">
        <v>29</v>
      </c>
      <c r="C38" s="366"/>
      <c r="D38" s="366"/>
      <c r="E38" s="366" t="s">
        <v>29</v>
      </c>
      <c r="F38" s="366"/>
      <c r="G38" s="366"/>
      <c r="H38" s="366"/>
      <c r="I38" s="366"/>
      <c r="J38" s="366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6"/>
      <c r="B39" s="366" t="s">
        <v>29</v>
      </c>
      <c r="C39" s="366"/>
      <c r="D39" s="366"/>
      <c r="E39" s="366"/>
      <c r="F39" s="366"/>
      <c r="G39" s="366"/>
      <c r="H39" s="366" t="s">
        <v>29</v>
      </c>
      <c r="I39" s="366"/>
      <c r="J39" s="366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6"/>
      <c r="B40" s="366"/>
      <c r="C40" s="366"/>
      <c r="D40" s="366"/>
      <c r="E40" s="366" t="s">
        <v>29</v>
      </c>
      <c r="F40" s="366"/>
      <c r="G40" s="366"/>
      <c r="H40" s="366" t="s">
        <v>29</v>
      </c>
      <c r="I40" s="366"/>
      <c r="J40" s="366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7"/>
      <c r="B41" s="366" t="s">
        <v>29</v>
      </c>
      <c r="C41" s="366"/>
      <c r="D41" s="366"/>
      <c r="E41" s="366" t="s">
        <v>29</v>
      </c>
      <c r="F41" s="366"/>
      <c r="G41" s="366"/>
      <c r="H41" s="366" t="s">
        <v>29</v>
      </c>
      <c r="I41" s="366"/>
      <c r="J41" s="366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6">
        <v>1</v>
      </c>
      <c r="L43" s="418" t="s">
        <v>54</v>
      </c>
      <c r="M43" s="419"/>
      <c r="N43" s="419"/>
      <c r="O43" s="420"/>
      <c r="P43" s="151">
        <v>2</v>
      </c>
      <c r="Q43" s="418" t="s">
        <v>55</v>
      </c>
      <c r="R43" s="419"/>
      <c r="S43" s="419"/>
      <c r="T43" s="420"/>
      <c r="U43" s="151">
        <v>3</v>
      </c>
      <c r="V43" s="418" t="s">
        <v>56</v>
      </c>
      <c r="W43" s="419"/>
      <c r="X43" s="419"/>
      <c r="Y43" s="420"/>
      <c r="Z43" s="151">
        <v>4</v>
      </c>
      <c r="AA43" s="418" t="s">
        <v>57</v>
      </c>
      <c r="AB43" s="419"/>
      <c r="AC43" s="419"/>
      <c r="AD43" s="420"/>
      <c r="AE43" s="151">
        <v>5</v>
      </c>
      <c r="AF43" s="418" t="s">
        <v>58</v>
      </c>
      <c r="AG43" s="419"/>
      <c r="AH43" s="419"/>
      <c r="AI43" s="420"/>
      <c r="AJ43" s="151">
        <v>6</v>
      </c>
      <c r="AK43" s="418" t="s">
        <v>134</v>
      </c>
      <c r="AL43" s="419"/>
      <c r="AM43" s="419"/>
      <c r="AN43" s="420"/>
      <c r="AO43" s="151">
        <v>7</v>
      </c>
      <c r="AP43" s="418" t="s">
        <v>135</v>
      </c>
      <c r="AQ43" s="419"/>
      <c r="AR43" s="419"/>
      <c r="AS43" s="420"/>
      <c r="AT43" s="151">
        <v>8</v>
      </c>
      <c r="AU43" s="418" t="s">
        <v>61</v>
      </c>
      <c r="AV43" s="419"/>
      <c r="AW43" s="419"/>
      <c r="AX43" s="420"/>
      <c r="AY43" s="15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6"/>
      <c r="B45" s="383" t="s">
        <v>29</v>
      </c>
      <c r="C45" s="383"/>
      <c r="D45" s="383"/>
      <c r="E45" s="383"/>
      <c r="F45" s="383"/>
      <c r="G45" s="383"/>
      <c r="H45" s="383"/>
      <c r="I45" s="383"/>
      <c r="J45" s="383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6"/>
      <c r="B46" s="366"/>
      <c r="C46" s="366"/>
      <c r="D46" s="366"/>
      <c r="E46" s="366" t="s">
        <v>29</v>
      </c>
      <c r="F46" s="366"/>
      <c r="G46" s="366"/>
      <c r="H46" s="366"/>
      <c r="I46" s="366"/>
      <c r="J46" s="366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29</v>
      </c>
      <c r="I47" s="366"/>
      <c r="J47" s="366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6"/>
      <c r="B48" s="366" t="s">
        <v>29</v>
      </c>
      <c r="C48" s="366"/>
      <c r="D48" s="366"/>
      <c r="E48" s="366" t="s">
        <v>29</v>
      </c>
      <c r="F48" s="366"/>
      <c r="G48" s="366"/>
      <c r="H48" s="366"/>
      <c r="I48" s="366"/>
      <c r="J48" s="366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6"/>
      <c r="B49" s="366" t="s">
        <v>29</v>
      </c>
      <c r="C49" s="366"/>
      <c r="D49" s="366"/>
      <c r="E49" s="366"/>
      <c r="F49" s="366"/>
      <c r="G49" s="366"/>
      <c r="H49" s="366" t="s">
        <v>29</v>
      </c>
      <c r="I49" s="366"/>
      <c r="J49" s="366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6"/>
      <c r="B50" s="366"/>
      <c r="C50" s="366"/>
      <c r="D50" s="366"/>
      <c r="E50" s="366" t="s">
        <v>29</v>
      </c>
      <c r="F50" s="366"/>
      <c r="G50" s="366"/>
      <c r="H50" s="366" t="s">
        <v>29</v>
      </c>
      <c r="I50" s="366"/>
      <c r="J50" s="366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6"/>
      <c r="B51" s="366" t="s">
        <v>29</v>
      </c>
      <c r="C51" s="366"/>
      <c r="D51" s="366"/>
      <c r="E51" s="366" t="s">
        <v>29</v>
      </c>
      <c r="F51" s="366"/>
      <c r="G51" s="366"/>
      <c r="H51" s="366" t="s">
        <v>29</v>
      </c>
      <c r="I51" s="366"/>
      <c r="J51" s="366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6">
        <v>1</v>
      </c>
      <c r="L53" s="418" t="s">
        <v>54</v>
      </c>
      <c r="M53" s="419"/>
      <c r="N53" s="419"/>
      <c r="O53" s="420"/>
      <c r="P53" s="151">
        <v>2</v>
      </c>
      <c r="Q53" s="418" t="s">
        <v>55</v>
      </c>
      <c r="R53" s="419"/>
      <c r="S53" s="419"/>
      <c r="T53" s="420"/>
      <c r="U53" s="151">
        <v>3</v>
      </c>
      <c r="V53" s="418" t="s">
        <v>56</v>
      </c>
      <c r="W53" s="419"/>
      <c r="X53" s="419"/>
      <c r="Y53" s="420"/>
      <c r="Z53" s="151">
        <v>4</v>
      </c>
      <c r="AA53" s="418" t="s">
        <v>57</v>
      </c>
      <c r="AB53" s="419"/>
      <c r="AC53" s="419"/>
      <c r="AD53" s="420"/>
      <c r="AE53" s="151">
        <v>5</v>
      </c>
      <c r="AF53" s="418" t="s">
        <v>58</v>
      </c>
      <c r="AG53" s="419"/>
      <c r="AH53" s="419"/>
      <c r="AI53" s="420"/>
      <c r="AJ53" s="151">
        <v>6</v>
      </c>
      <c r="AK53" s="418" t="s">
        <v>134</v>
      </c>
      <c r="AL53" s="419"/>
      <c r="AM53" s="419"/>
      <c r="AN53" s="420"/>
      <c r="AO53" s="151">
        <v>7</v>
      </c>
      <c r="AP53" s="418" t="s">
        <v>135</v>
      </c>
      <c r="AQ53" s="419"/>
      <c r="AR53" s="419"/>
      <c r="AS53" s="420"/>
      <c r="AT53" s="151">
        <v>8</v>
      </c>
      <c r="AU53" s="418" t="s">
        <v>61</v>
      </c>
      <c r="AV53" s="419"/>
      <c r="AW53" s="419"/>
      <c r="AX53" s="420"/>
      <c r="AY53" s="15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3"/>
      <c r="B55" s="383" t="s">
        <v>29</v>
      </c>
      <c r="C55" s="383"/>
      <c r="D55" s="383"/>
      <c r="E55" s="383"/>
      <c r="F55" s="383"/>
      <c r="G55" s="383"/>
      <c r="H55" s="383"/>
      <c r="I55" s="383"/>
      <c r="J55" s="383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3"/>
      <c r="B56" s="366"/>
      <c r="C56" s="366"/>
      <c r="D56" s="366"/>
      <c r="E56" s="366" t="s">
        <v>29</v>
      </c>
      <c r="F56" s="366"/>
      <c r="G56" s="366"/>
      <c r="H56" s="366"/>
      <c r="I56" s="366"/>
      <c r="J56" s="366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29</v>
      </c>
      <c r="I57" s="366"/>
      <c r="J57" s="366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3"/>
      <c r="B58" s="366" t="s">
        <v>29</v>
      </c>
      <c r="C58" s="366"/>
      <c r="D58" s="366"/>
      <c r="E58" s="366" t="s">
        <v>29</v>
      </c>
      <c r="F58" s="366"/>
      <c r="G58" s="366"/>
      <c r="H58" s="366"/>
      <c r="I58" s="366"/>
      <c r="J58" s="366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3"/>
      <c r="B59" s="366" t="s">
        <v>29</v>
      </c>
      <c r="C59" s="366"/>
      <c r="D59" s="366"/>
      <c r="E59" s="366"/>
      <c r="F59" s="366"/>
      <c r="G59" s="366"/>
      <c r="H59" s="366" t="s">
        <v>29</v>
      </c>
      <c r="I59" s="366"/>
      <c r="J59" s="366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3"/>
      <c r="B60" s="366"/>
      <c r="C60" s="366"/>
      <c r="D60" s="366"/>
      <c r="E60" s="366" t="s">
        <v>29</v>
      </c>
      <c r="F60" s="366"/>
      <c r="G60" s="366"/>
      <c r="H60" s="366" t="s">
        <v>29</v>
      </c>
      <c r="I60" s="366"/>
      <c r="J60" s="366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3"/>
      <c r="B61" s="366" t="s">
        <v>29</v>
      </c>
      <c r="C61" s="366"/>
      <c r="D61" s="366"/>
      <c r="E61" s="366" t="s">
        <v>29</v>
      </c>
      <c r="F61" s="366"/>
      <c r="G61" s="366"/>
      <c r="H61" s="366" t="s">
        <v>29</v>
      </c>
      <c r="I61" s="366"/>
      <c r="J61" s="366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6">
        <v>1</v>
      </c>
      <c r="L63" s="418" t="s">
        <v>54</v>
      </c>
      <c r="M63" s="419"/>
      <c r="N63" s="419"/>
      <c r="O63" s="420"/>
      <c r="P63" s="151">
        <v>2</v>
      </c>
      <c r="Q63" s="418" t="s">
        <v>55</v>
      </c>
      <c r="R63" s="419"/>
      <c r="S63" s="419"/>
      <c r="T63" s="420"/>
      <c r="U63" s="151">
        <v>3</v>
      </c>
      <c r="V63" s="418" t="s">
        <v>56</v>
      </c>
      <c r="W63" s="419"/>
      <c r="X63" s="419"/>
      <c r="Y63" s="420"/>
      <c r="Z63" s="151">
        <v>4</v>
      </c>
      <c r="AA63" s="418" t="s">
        <v>57</v>
      </c>
      <c r="AB63" s="419"/>
      <c r="AC63" s="419"/>
      <c r="AD63" s="420"/>
      <c r="AE63" s="151">
        <v>5</v>
      </c>
      <c r="AF63" s="418" t="s">
        <v>58</v>
      </c>
      <c r="AG63" s="419"/>
      <c r="AH63" s="419"/>
      <c r="AI63" s="420"/>
      <c r="AJ63" s="151">
        <v>6</v>
      </c>
      <c r="AK63" s="418" t="s">
        <v>134</v>
      </c>
      <c r="AL63" s="419"/>
      <c r="AM63" s="419"/>
      <c r="AN63" s="420"/>
      <c r="AO63" s="151">
        <v>7</v>
      </c>
      <c r="AP63" s="418" t="s">
        <v>135</v>
      </c>
      <c r="AQ63" s="419"/>
      <c r="AR63" s="419"/>
      <c r="AS63" s="420"/>
      <c r="AT63" s="151">
        <v>8</v>
      </c>
      <c r="AU63" s="418" t="s">
        <v>61</v>
      </c>
      <c r="AV63" s="419"/>
      <c r="AW63" s="419"/>
      <c r="AX63" s="420"/>
      <c r="AY63" s="15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6"/>
      <c r="B65" s="383" t="s">
        <v>29</v>
      </c>
      <c r="C65" s="383"/>
      <c r="D65" s="383"/>
      <c r="E65" s="383"/>
      <c r="F65" s="383"/>
      <c r="G65" s="383"/>
      <c r="H65" s="383"/>
      <c r="I65" s="383"/>
      <c r="J65" s="383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6"/>
      <c r="B66" s="366"/>
      <c r="C66" s="366"/>
      <c r="D66" s="366"/>
      <c r="E66" s="366" t="s">
        <v>29</v>
      </c>
      <c r="F66" s="366"/>
      <c r="G66" s="366"/>
      <c r="H66" s="366"/>
      <c r="I66" s="366"/>
      <c r="J66" s="366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29</v>
      </c>
      <c r="I67" s="366"/>
      <c r="J67" s="366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6"/>
      <c r="B68" s="366" t="s">
        <v>29</v>
      </c>
      <c r="C68" s="366"/>
      <c r="D68" s="366"/>
      <c r="E68" s="366" t="s">
        <v>29</v>
      </c>
      <c r="F68" s="366"/>
      <c r="G68" s="366"/>
      <c r="H68" s="366"/>
      <c r="I68" s="366"/>
      <c r="J68" s="366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6"/>
      <c r="B69" s="366" t="s">
        <v>29</v>
      </c>
      <c r="C69" s="366"/>
      <c r="D69" s="366"/>
      <c r="E69" s="366"/>
      <c r="F69" s="366"/>
      <c r="G69" s="366"/>
      <c r="H69" s="366" t="s">
        <v>29</v>
      </c>
      <c r="I69" s="366"/>
      <c r="J69" s="366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6"/>
      <c r="B70" s="366"/>
      <c r="C70" s="366"/>
      <c r="D70" s="366"/>
      <c r="E70" s="366" t="s">
        <v>29</v>
      </c>
      <c r="F70" s="366"/>
      <c r="G70" s="366"/>
      <c r="H70" s="366" t="s">
        <v>29</v>
      </c>
      <c r="I70" s="366"/>
      <c r="J70" s="366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7"/>
      <c r="B71" s="366" t="s">
        <v>29</v>
      </c>
      <c r="C71" s="366"/>
      <c r="D71" s="366"/>
      <c r="E71" s="366" t="s">
        <v>29</v>
      </c>
      <c r="F71" s="366"/>
      <c r="G71" s="366"/>
      <c r="H71" s="366" t="s">
        <v>29</v>
      </c>
      <c r="I71" s="366"/>
      <c r="J71" s="366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6">
        <v>1</v>
      </c>
      <c r="L73" s="418" t="s">
        <v>54</v>
      </c>
      <c r="M73" s="419"/>
      <c r="N73" s="419"/>
      <c r="O73" s="420"/>
      <c r="P73" s="151">
        <v>2</v>
      </c>
      <c r="Q73" s="418" t="s">
        <v>55</v>
      </c>
      <c r="R73" s="419"/>
      <c r="S73" s="419"/>
      <c r="T73" s="420"/>
      <c r="U73" s="151">
        <v>3</v>
      </c>
      <c r="V73" s="418" t="s">
        <v>56</v>
      </c>
      <c r="W73" s="419"/>
      <c r="X73" s="419"/>
      <c r="Y73" s="420"/>
      <c r="Z73" s="151">
        <v>4</v>
      </c>
      <c r="AA73" s="418" t="s">
        <v>57</v>
      </c>
      <c r="AB73" s="419"/>
      <c r="AC73" s="419"/>
      <c r="AD73" s="420"/>
      <c r="AE73" s="151">
        <v>5</v>
      </c>
      <c r="AF73" s="418" t="s">
        <v>58</v>
      </c>
      <c r="AG73" s="419"/>
      <c r="AH73" s="419"/>
      <c r="AI73" s="420"/>
      <c r="AJ73" s="151">
        <v>6</v>
      </c>
      <c r="AK73" s="418" t="s">
        <v>134</v>
      </c>
      <c r="AL73" s="419"/>
      <c r="AM73" s="419"/>
      <c r="AN73" s="420"/>
      <c r="AO73" s="151">
        <v>7</v>
      </c>
      <c r="AP73" s="418" t="s">
        <v>135</v>
      </c>
      <c r="AQ73" s="419"/>
      <c r="AR73" s="419"/>
      <c r="AS73" s="420"/>
      <c r="AT73" s="151">
        <v>8</v>
      </c>
      <c r="AU73" s="418" t="s">
        <v>61</v>
      </c>
      <c r="AV73" s="419"/>
      <c r="AW73" s="419"/>
      <c r="AX73" s="420"/>
      <c r="AY73" s="15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6"/>
      <c r="B75" s="383" t="s">
        <v>29</v>
      </c>
      <c r="C75" s="383"/>
      <c r="D75" s="383"/>
      <c r="E75" s="383"/>
      <c r="F75" s="383"/>
      <c r="G75" s="383"/>
      <c r="H75" s="383"/>
      <c r="I75" s="383"/>
      <c r="J75" s="383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6"/>
      <c r="B76" s="366"/>
      <c r="C76" s="366"/>
      <c r="D76" s="366"/>
      <c r="E76" s="366" t="s">
        <v>29</v>
      </c>
      <c r="F76" s="366"/>
      <c r="G76" s="366"/>
      <c r="H76" s="366"/>
      <c r="I76" s="366"/>
      <c r="J76" s="366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29</v>
      </c>
      <c r="I77" s="366"/>
      <c r="J77" s="366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6"/>
      <c r="B78" s="366" t="s">
        <v>29</v>
      </c>
      <c r="C78" s="366"/>
      <c r="D78" s="366"/>
      <c r="E78" s="366" t="s">
        <v>29</v>
      </c>
      <c r="F78" s="366"/>
      <c r="G78" s="366"/>
      <c r="H78" s="366"/>
      <c r="I78" s="366"/>
      <c r="J78" s="366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6"/>
      <c r="B79" s="366" t="s">
        <v>29</v>
      </c>
      <c r="C79" s="366"/>
      <c r="D79" s="366"/>
      <c r="E79" s="366"/>
      <c r="F79" s="366"/>
      <c r="G79" s="366"/>
      <c r="H79" s="366" t="s">
        <v>29</v>
      </c>
      <c r="I79" s="366"/>
      <c r="J79" s="366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6"/>
      <c r="B80" s="366"/>
      <c r="C80" s="366"/>
      <c r="D80" s="366"/>
      <c r="E80" s="366" t="s">
        <v>29</v>
      </c>
      <c r="F80" s="366"/>
      <c r="G80" s="366"/>
      <c r="H80" s="366" t="s">
        <v>29</v>
      </c>
      <c r="I80" s="366"/>
      <c r="J80" s="366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7"/>
      <c r="B81" s="366" t="s">
        <v>29</v>
      </c>
      <c r="C81" s="366"/>
      <c r="D81" s="366"/>
      <c r="E81" s="366" t="s">
        <v>29</v>
      </c>
      <c r="F81" s="366"/>
      <c r="G81" s="366"/>
      <c r="H81" s="366" t="s">
        <v>29</v>
      </c>
      <c r="I81" s="366"/>
      <c r="J81" s="366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6">
        <v>1</v>
      </c>
      <c r="L84" s="418" t="s">
        <v>54</v>
      </c>
      <c r="M84" s="419"/>
      <c r="N84" s="419"/>
      <c r="O84" s="420"/>
      <c r="P84" s="151">
        <v>2</v>
      </c>
      <c r="Q84" s="418" t="s">
        <v>55</v>
      </c>
      <c r="R84" s="419"/>
      <c r="S84" s="419"/>
      <c r="T84" s="420"/>
      <c r="U84" s="151">
        <v>3</v>
      </c>
      <c r="V84" s="418" t="s">
        <v>56</v>
      </c>
      <c r="W84" s="419"/>
      <c r="X84" s="419"/>
      <c r="Y84" s="420"/>
      <c r="Z84" s="151">
        <v>4</v>
      </c>
      <c r="AA84" s="418" t="s">
        <v>57</v>
      </c>
      <c r="AB84" s="419"/>
      <c r="AC84" s="419"/>
      <c r="AD84" s="420"/>
      <c r="AE84" s="151">
        <v>5</v>
      </c>
      <c r="AF84" s="418" t="s">
        <v>58</v>
      </c>
      <c r="AG84" s="419"/>
      <c r="AH84" s="419"/>
      <c r="AI84" s="420"/>
      <c r="AJ84" s="151">
        <v>6</v>
      </c>
      <c r="AK84" s="418" t="s">
        <v>134</v>
      </c>
      <c r="AL84" s="419"/>
      <c r="AM84" s="419"/>
      <c r="AN84" s="420"/>
      <c r="AO84" s="151">
        <v>7</v>
      </c>
      <c r="AP84" s="418" t="s">
        <v>135</v>
      </c>
      <c r="AQ84" s="419"/>
      <c r="AR84" s="419"/>
      <c r="AS84" s="420"/>
      <c r="AT84" s="151">
        <v>8</v>
      </c>
      <c r="AU84" s="418" t="s">
        <v>61</v>
      </c>
      <c r="AV84" s="419"/>
      <c r="AW84" s="419"/>
      <c r="AX84" s="420"/>
      <c r="AY84" s="15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6"/>
      <c r="B86" s="383" t="s">
        <v>29</v>
      </c>
      <c r="C86" s="383"/>
      <c r="D86" s="383"/>
      <c r="E86" s="383"/>
      <c r="F86" s="383"/>
      <c r="G86" s="383"/>
      <c r="H86" s="383"/>
      <c r="I86" s="383"/>
      <c r="J86" s="383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6"/>
      <c r="B87" s="366"/>
      <c r="C87" s="366"/>
      <c r="D87" s="366"/>
      <c r="E87" s="366" t="s">
        <v>29</v>
      </c>
      <c r="F87" s="366"/>
      <c r="G87" s="366"/>
      <c r="H87" s="366"/>
      <c r="I87" s="366"/>
      <c r="J87" s="366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29</v>
      </c>
      <c r="I88" s="366"/>
      <c r="J88" s="366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6"/>
      <c r="B89" s="366" t="s">
        <v>29</v>
      </c>
      <c r="C89" s="366"/>
      <c r="D89" s="366"/>
      <c r="E89" s="366" t="s">
        <v>29</v>
      </c>
      <c r="F89" s="366"/>
      <c r="G89" s="366"/>
      <c r="H89" s="366"/>
      <c r="I89" s="366"/>
      <c r="J89" s="366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6"/>
      <c r="B90" s="366" t="s">
        <v>29</v>
      </c>
      <c r="C90" s="366"/>
      <c r="D90" s="366"/>
      <c r="E90" s="366"/>
      <c r="F90" s="366"/>
      <c r="G90" s="366"/>
      <c r="H90" s="366" t="s">
        <v>29</v>
      </c>
      <c r="I90" s="366"/>
      <c r="J90" s="366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6"/>
      <c r="B91" s="366"/>
      <c r="C91" s="366"/>
      <c r="D91" s="366"/>
      <c r="E91" s="366" t="s">
        <v>29</v>
      </c>
      <c r="F91" s="366"/>
      <c r="G91" s="366"/>
      <c r="H91" s="366" t="s">
        <v>29</v>
      </c>
      <c r="I91" s="366"/>
      <c r="J91" s="366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6"/>
      <c r="B92" s="366" t="s">
        <v>29</v>
      </c>
      <c r="C92" s="366"/>
      <c r="D92" s="366"/>
      <c r="E92" s="366" t="s">
        <v>29</v>
      </c>
      <c r="F92" s="366"/>
      <c r="G92" s="366"/>
      <c r="H92" s="366" t="s">
        <v>29</v>
      </c>
      <c r="I92" s="366"/>
      <c r="J92" s="366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6">
        <v>1</v>
      </c>
      <c r="L94" s="418" t="s">
        <v>54</v>
      </c>
      <c r="M94" s="419"/>
      <c r="N94" s="419"/>
      <c r="O94" s="420"/>
      <c r="P94" s="151">
        <v>2</v>
      </c>
      <c r="Q94" s="418" t="s">
        <v>55</v>
      </c>
      <c r="R94" s="419"/>
      <c r="S94" s="419"/>
      <c r="T94" s="420"/>
      <c r="U94" s="151">
        <v>3</v>
      </c>
      <c r="V94" s="418" t="s">
        <v>56</v>
      </c>
      <c r="W94" s="419"/>
      <c r="X94" s="419"/>
      <c r="Y94" s="420"/>
      <c r="Z94" s="151">
        <v>4</v>
      </c>
      <c r="AA94" s="418" t="s">
        <v>57</v>
      </c>
      <c r="AB94" s="419"/>
      <c r="AC94" s="419"/>
      <c r="AD94" s="420"/>
      <c r="AE94" s="151">
        <v>5</v>
      </c>
      <c r="AF94" s="418" t="s">
        <v>58</v>
      </c>
      <c r="AG94" s="419"/>
      <c r="AH94" s="419"/>
      <c r="AI94" s="420"/>
      <c r="AJ94" s="151">
        <v>6</v>
      </c>
      <c r="AK94" s="418" t="s">
        <v>134</v>
      </c>
      <c r="AL94" s="419"/>
      <c r="AM94" s="419"/>
      <c r="AN94" s="420"/>
      <c r="AO94" s="151">
        <v>7</v>
      </c>
      <c r="AP94" s="418" t="s">
        <v>135</v>
      </c>
      <c r="AQ94" s="419"/>
      <c r="AR94" s="419"/>
      <c r="AS94" s="420"/>
      <c r="AT94" s="151">
        <v>8</v>
      </c>
      <c r="AU94" s="418" t="s">
        <v>61</v>
      </c>
      <c r="AV94" s="419"/>
      <c r="AW94" s="419"/>
      <c r="AX94" s="420"/>
      <c r="AY94" s="15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3"/>
      <c r="B96" s="383" t="s">
        <v>29</v>
      </c>
      <c r="C96" s="383"/>
      <c r="D96" s="383"/>
      <c r="E96" s="383"/>
      <c r="F96" s="383"/>
      <c r="G96" s="383"/>
      <c r="H96" s="383"/>
      <c r="I96" s="383"/>
      <c r="J96" s="383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3"/>
      <c r="B97" s="366"/>
      <c r="C97" s="366"/>
      <c r="D97" s="366"/>
      <c r="E97" s="366" t="s">
        <v>29</v>
      </c>
      <c r="F97" s="366"/>
      <c r="G97" s="366"/>
      <c r="H97" s="366"/>
      <c r="I97" s="366"/>
      <c r="J97" s="366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29</v>
      </c>
      <c r="I98" s="366"/>
      <c r="J98" s="366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3"/>
      <c r="B99" s="366" t="s">
        <v>29</v>
      </c>
      <c r="C99" s="366"/>
      <c r="D99" s="366"/>
      <c r="E99" s="366" t="s">
        <v>29</v>
      </c>
      <c r="F99" s="366"/>
      <c r="G99" s="366"/>
      <c r="H99" s="366"/>
      <c r="I99" s="366"/>
      <c r="J99" s="366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3"/>
      <c r="B100" s="366" t="s">
        <v>29</v>
      </c>
      <c r="C100" s="366"/>
      <c r="D100" s="366"/>
      <c r="E100" s="366"/>
      <c r="F100" s="366"/>
      <c r="G100" s="366"/>
      <c r="H100" s="366" t="s">
        <v>29</v>
      </c>
      <c r="I100" s="366"/>
      <c r="J100" s="366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29</v>
      </c>
      <c r="F101" s="366"/>
      <c r="G101" s="366"/>
      <c r="H101" s="366" t="s">
        <v>29</v>
      </c>
      <c r="I101" s="366"/>
      <c r="J101" s="366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3"/>
      <c r="B102" s="366" t="s">
        <v>29</v>
      </c>
      <c r="C102" s="366"/>
      <c r="D102" s="366"/>
      <c r="E102" s="366" t="s">
        <v>29</v>
      </c>
      <c r="F102" s="366"/>
      <c r="G102" s="366"/>
      <c r="H102" s="366" t="s">
        <v>29</v>
      </c>
      <c r="I102" s="366"/>
      <c r="J102" s="366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8" t="s">
        <v>54</v>
      </c>
      <c r="M104" s="419"/>
      <c r="N104" s="419"/>
      <c r="O104" s="420"/>
      <c r="P104" s="151">
        <v>2</v>
      </c>
      <c r="Q104" s="418" t="s">
        <v>55</v>
      </c>
      <c r="R104" s="419"/>
      <c r="S104" s="419"/>
      <c r="T104" s="420"/>
      <c r="U104" s="151">
        <v>3</v>
      </c>
      <c r="V104" s="418" t="s">
        <v>56</v>
      </c>
      <c r="W104" s="419"/>
      <c r="X104" s="419"/>
      <c r="Y104" s="420"/>
      <c r="Z104" s="151">
        <v>4</v>
      </c>
      <c r="AA104" s="418" t="s">
        <v>57</v>
      </c>
      <c r="AB104" s="419"/>
      <c r="AC104" s="419"/>
      <c r="AD104" s="420"/>
      <c r="AE104" s="151">
        <v>5</v>
      </c>
      <c r="AF104" s="418" t="s">
        <v>58</v>
      </c>
      <c r="AG104" s="419"/>
      <c r="AH104" s="419"/>
      <c r="AI104" s="420"/>
      <c r="AJ104" s="151">
        <v>6</v>
      </c>
      <c r="AK104" s="418" t="s">
        <v>134</v>
      </c>
      <c r="AL104" s="419"/>
      <c r="AM104" s="419"/>
      <c r="AN104" s="420"/>
      <c r="AO104" s="151">
        <v>7</v>
      </c>
      <c r="AP104" s="418" t="s">
        <v>135</v>
      </c>
      <c r="AQ104" s="419"/>
      <c r="AR104" s="419"/>
      <c r="AS104" s="420"/>
      <c r="AT104" s="151">
        <v>8</v>
      </c>
      <c r="AU104" s="418" t="s">
        <v>61</v>
      </c>
      <c r="AV104" s="419"/>
      <c r="AW104" s="419"/>
      <c r="AX104" s="420"/>
      <c r="AY104" s="15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7"/>
      <c r="B106" s="429" t="s">
        <v>29</v>
      </c>
      <c r="C106" s="429"/>
      <c r="D106" s="429"/>
      <c r="E106" s="429"/>
      <c r="F106" s="429"/>
      <c r="G106" s="429"/>
      <c r="H106" s="429"/>
      <c r="I106" s="429"/>
      <c r="J106" s="429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7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7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8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8" t="s">
        <v>54</v>
      </c>
      <c r="M114" s="419"/>
      <c r="N114" s="419"/>
      <c r="O114" s="420"/>
      <c r="P114" s="151">
        <v>2</v>
      </c>
      <c r="Q114" s="418" t="s">
        <v>55</v>
      </c>
      <c r="R114" s="419"/>
      <c r="S114" s="419"/>
      <c r="T114" s="420"/>
      <c r="U114" s="151">
        <v>3</v>
      </c>
      <c r="V114" s="418" t="s">
        <v>56</v>
      </c>
      <c r="W114" s="419"/>
      <c r="X114" s="419"/>
      <c r="Y114" s="420"/>
      <c r="Z114" s="151">
        <v>4</v>
      </c>
      <c r="AA114" s="418" t="s">
        <v>57</v>
      </c>
      <c r="AB114" s="419"/>
      <c r="AC114" s="419"/>
      <c r="AD114" s="420"/>
      <c r="AE114" s="151">
        <v>5</v>
      </c>
      <c r="AF114" s="418" t="s">
        <v>58</v>
      </c>
      <c r="AG114" s="419"/>
      <c r="AH114" s="419"/>
      <c r="AI114" s="420"/>
      <c r="AJ114" s="151">
        <v>6</v>
      </c>
      <c r="AK114" s="418" t="s">
        <v>134</v>
      </c>
      <c r="AL114" s="419"/>
      <c r="AM114" s="419"/>
      <c r="AN114" s="420"/>
      <c r="AO114" s="151">
        <v>7</v>
      </c>
      <c r="AP114" s="418" t="s">
        <v>135</v>
      </c>
      <c r="AQ114" s="419"/>
      <c r="AR114" s="419"/>
      <c r="AS114" s="420"/>
      <c r="AT114" s="151">
        <v>8</v>
      </c>
      <c r="AU114" s="418" t="s">
        <v>61</v>
      </c>
      <c r="AV114" s="419"/>
      <c r="AW114" s="419"/>
      <c r="AX114" s="420"/>
      <c r="AY114" s="15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7"/>
      <c r="B116" s="429" t="s">
        <v>29</v>
      </c>
      <c r="C116" s="429"/>
      <c r="D116" s="429"/>
      <c r="E116" s="429"/>
      <c r="F116" s="429"/>
      <c r="G116" s="429"/>
      <c r="H116" s="429"/>
      <c r="I116" s="429"/>
      <c r="J116" s="429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7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7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8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9" t="str">
        <f>ローデータ!B2</f>
        <v>北区</v>
      </c>
      <c r="C2" s="291"/>
      <c r="D2" s="291"/>
      <c r="E2" s="290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67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4"/>
      <c r="H3" s="304"/>
      <c r="K3" s="304"/>
      <c r="L3" s="304"/>
    </row>
    <row r="4" spans="1:19" ht="14.1" customHeight="1" x14ac:dyDescent="0.15">
      <c r="A4" s="268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18</v>
      </c>
      <c r="H4" s="147" t="s">
        <v>53</v>
      </c>
      <c r="K4" s="300">
        <f>COUNTIFS(ローデータ!B12:B1011,1,ローデータ!G12:G1011,$G$4)</f>
        <v>0</v>
      </c>
      <c r="L4" s="30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1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7" t="s">
        <v>50</v>
      </c>
    </row>
    <row r="9" spans="1:19" ht="14.1" customHeight="1" x14ac:dyDescent="0.15">
      <c r="A9" s="233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8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1"/>
      <c r="B14" s="144">
        <v>1</v>
      </c>
      <c r="C14" s="144">
        <v>2</v>
      </c>
      <c r="D14" s="267" t="s">
        <v>50</v>
      </c>
      <c r="F14" s="231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0" t="s">
        <v>50</v>
      </c>
    </row>
    <row r="15" spans="1:19" ht="14.1" customHeight="1" x14ac:dyDescent="0.15">
      <c r="A15" s="233"/>
      <c r="B15" s="147" t="s">
        <v>63</v>
      </c>
      <c r="C15" s="147" t="s">
        <v>64</v>
      </c>
      <c r="D15" s="268"/>
      <c r="F15" s="232"/>
      <c r="G15" s="278" t="s">
        <v>95</v>
      </c>
      <c r="H15" s="248" t="s">
        <v>76</v>
      </c>
      <c r="I15" s="248" t="s">
        <v>77</v>
      </c>
      <c r="J15" s="278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73" t="s">
        <v>111</v>
      </c>
      <c r="Q15" s="248" t="s">
        <v>83</v>
      </c>
      <c r="R15" s="292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92"/>
    </row>
    <row r="17" spans="1:19" ht="14.1" customHeight="1" x14ac:dyDescent="0.15">
      <c r="A17" s="152"/>
      <c r="B17" s="9"/>
      <c r="C17" s="9"/>
      <c r="D17" s="9"/>
      <c r="F17" s="233"/>
      <c r="G17" s="282"/>
      <c r="H17" s="249"/>
      <c r="I17" s="249"/>
      <c r="J17" s="282"/>
      <c r="K17" s="249"/>
      <c r="L17" s="249"/>
      <c r="M17" s="249"/>
      <c r="N17" s="249"/>
      <c r="O17" s="249"/>
      <c r="P17" s="274"/>
      <c r="Q17" s="249"/>
      <c r="R17" s="251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1"/>
      <c r="B21" s="293">
        <v>1</v>
      </c>
      <c r="C21" s="242"/>
      <c r="D21" s="293">
        <v>2</v>
      </c>
      <c r="E21" s="242"/>
      <c r="F21" s="293">
        <v>3</v>
      </c>
      <c r="G21" s="241"/>
      <c r="H21" s="242"/>
      <c r="I21" s="26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301" t="s">
        <v>72</v>
      </c>
      <c r="C22" s="302"/>
      <c r="D22" s="301" t="s">
        <v>74</v>
      </c>
      <c r="E22" s="302"/>
      <c r="F22" s="301" t="s">
        <v>84</v>
      </c>
      <c r="G22" s="303"/>
      <c r="H22" s="302"/>
      <c r="I22" s="26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9">
        <f>COUNTIFS(ローデータ!$B$12:$B$1011,1,ローデータ!$G$12:$G$1011,$G$4,ローデータ!$K$12:$K$1011,B21)</f>
        <v>0</v>
      </c>
      <c r="C23" s="290"/>
      <c r="D23" s="289">
        <f>COUNTIFS(ローデータ!$B$12:$B$1011,1,ローデータ!$G$12:$G$1011,$G$4,ローデータ!$K$12:$K$1011,D21)</f>
        <v>0</v>
      </c>
      <c r="E23" s="290"/>
      <c r="F23" s="289">
        <f>COUNTIFS(ローデータ!$B$12:$B$1011,1,ローデータ!$G$12:$G$1011,$G$4,ローデータ!$K$12:$K$1011,F21)</f>
        <v>0</v>
      </c>
      <c r="G23" s="291"/>
      <c r="H23" s="29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1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0" t="s">
        <v>50</v>
      </c>
      <c r="I27" s="269"/>
      <c r="J27" s="285" t="s">
        <v>96</v>
      </c>
      <c r="K27" s="287" t="s">
        <v>97</v>
      </c>
      <c r="L27" s="283" t="s">
        <v>98</v>
      </c>
      <c r="M27" s="287" t="s">
        <v>99</v>
      </c>
      <c r="N27" s="283" t="s">
        <v>100</v>
      </c>
      <c r="O27" s="277" t="s">
        <v>50</v>
      </c>
    </row>
    <row r="28" spans="1:19" ht="14.1" customHeight="1" x14ac:dyDescent="0.15">
      <c r="A28" s="232"/>
      <c r="B28" s="248" t="s">
        <v>65</v>
      </c>
      <c r="C28" s="248" t="s">
        <v>66</v>
      </c>
      <c r="D28" s="278" t="s">
        <v>101</v>
      </c>
      <c r="E28" s="280" t="s">
        <v>102</v>
      </c>
      <c r="F28" s="281" t="s">
        <v>103</v>
      </c>
      <c r="G28" s="292"/>
      <c r="H28" s="39"/>
      <c r="I28" s="270"/>
      <c r="J28" s="286"/>
      <c r="K28" s="288"/>
      <c r="L28" s="284"/>
      <c r="M28" s="288"/>
      <c r="N28" s="284"/>
      <c r="O28" s="277"/>
    </row>
    <row r="29" spans="1:19" ht="14.1" customHeight="1" x14ac:dyDescent="0.15">
      <c r="A29" s="233"/>
      <c r="B29" s="249"/>
      <c r="C29" s="249"/>
      <c r="D29" s="279"/>
      <c r="E29" s="244"/>
      <c r="F29" s="282"/>
      <c r="G29" s="251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1"/>
      <c r="B34" s="144">
        <v>1</v>
      </c>
      <c r="C34" s="144">
        <v>2</v>
      </c>
      <c r="D34" s="144">
        <v>3</v>
      </c>
      <c r="E34" s="267" t="s">
        <v>50</v>
      </c>
      <c r="F34" s="39"/>
      <c r="I34" s="269"/>
      <c r="J34" s="271" t="s">
        <v>104</v>
      </c>
      <c r="K34" s="229" t="s">
        <v>105</v>
      </c>
      <c r="L34" s="229" t="s">
        <v>98</v>
      </c>
      <c r="M34" s="229" t="s">
        <v>106</v>
      </c>
      <c r="N34" s="245" t="s">
        <v>107</v>
      </c>
      <c r="O34" s="229" t="s">
        <v>36</v>
      </c>
      <c r="P34" s="245" t="s">
        <v>30</v>
      </c>
      <c r="Q34" s="250" t="s">
        <v>50</v>
      </c>
    </row>
    <row r="35" spans="1:17" ht="14.1" customHeight="1" x14ac:dyDescent="0.15">
      <c r="A35" s="233"/>
      <c r="B35" s="147" t="s">
        <v>67</v>
      </c>
      <c r="C35" s="147" t="s">
        <v>66</v>
      </c>
      <c r="D35" s="147" t="s">
        <v>68</v>
      </c>
      <c r="E35" s="268"/>
      <c r="G35" s="39"/>
      <c r="I35" s="270"/>
      <c r="J35" s="272"/>
      <c r="K35" s="230"/>
      <c r="L35" s="230"/>
      <c r="M35" s="230"/>
      <c r="N35" s="246"/>
      <c r="O35" s="230"/>
      <c r="P35" s="246"/>
      <c r="Q35" s="251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2"/>
      <c r="B40" s="255" t="s">
        <v>16</v>
      </c>
      <c r="C40" s="256"/>
      <c r="D40" s="256"/>
      <c r="E40" s="256"/>
      <c r="F40" s="257"/>
      <c r="G40" s="258" t="s">
        <v>50</v>
      </c>
      <c r="H40" s="261" t="s">
        <v>13</v>
      </c>
      <c r="I40" s="262"/>
      <c r="J40" s="263"/>
      <c r="K40" s="264" t="s">
        <v>50</v>
      </c>
    </row>
    <row r="41" spans="1:17" ht="14.1" customHeight="1" x14ac:dyDescent="0.15">
      <c r="A41" s="253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9"/>
      <c r="H41" s="64">
        <v>1</v>
      </c>
      <c r="I41" s="63">
        <v>2</v>
      </c>
      <c r="J41" s="63">
        <v>3</v>
      </c>
      <c r="K41" s="265"/>
      <c r="M41" s="39"/>
      <c r="N41" s="39"/>
      <c r="O41" s="39"/>
      <c r="P41" s="39"/>
    </row>
    <row r="42" spans="1:17" ht="14.1" customHeight="1" x14ac:dyDescent="0.15">
      <c r="A42" s="253"/>
      <c r="B42" s="248" t="s">
        <v>65</v>
      </c>
      <c r="C42" s="248" t="s">
        <v>66</v>
      </c>
      <c r="D42" s="273" t="s">
        <v>101</v>
      </c>
      <c r="E42" s="275" t="s">
        <v>102</v>
      </c>
      <c r="F42" s="225" t="s">
        <v>103</v>
      </c>
      <c r="G42" s="259"/>
      <c r="H42" s="227" t="s">
        <v>67</v>
      </c>
      <c r="I42" s="247" t="s">
        <v>66</v>
      </c>
      <c r="J42" s="247" t="s">
        <v>68</v>
      </c>
      <c r="K42" s="265"/>
      <c r="M42" s="39"/>
      <c r="N42" s="39"/>
      <c r="O42" s="39"/>
      <c r="P42" s="39"/>
    </row>
    <row r="43" spans="1:17" ht="14.1" customHeight="1" x14ac:dyDescent="0.15">
      <c r="A43" s="254"/>
      <c r="B43" s="249"/>
      <c r="C43" s="249"/>
      <c r="D43" s="274"/>
      <c r="E43" s="276"/>
      <c r="F43" s="226"/>
      <c r="G43" s="260"/>
      <c r="H43" s="228"/>
      <c r="I43" s="226"/>
      <c r="J43" s="226"/>
      <c r="K43" s="266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1"/>
      <c r="B47" s="234" t="s">
        <v>165</v>
      </c>
      <c r="C47" s="235"/>
      <c r="D47" s="235"/>
      <c r="E47" s="235"/>
      <c r="F47" s="236"/>
      <c r="G47" s="237" t="s">
        <v>50</v>
      </c>
      <c r="H47" s="240" t="s">
        <v>71</v>
      </c>
      <c r="I47" s="241"/>
      <c r="J47" s="241"/>
      <c r="K47" s="241"/>
      <c r="L47" s="241"/>
      <c r="M47" s="241"/>
      <c r="N47" s="242"/>
      <c r="O47" s="212" t="s">
        <v>50</v>
      </c>
    </row>
    <row r="48" spans="1:17" ht="14.1" customHeight="1" x14ac:dyDescent="0.15">
      <c r="A48" s="232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38"/>
      <c r="H48" s="221" t="s">
        <v>104</v>
      </c>
      <c r="I48" s="223" t="s">
        <v>105</v>
      </c>
      <c r="J48" s="223" t="s">
        <v>98</v>
      </c>
      <c r="K48" s="223" t="s">
        <v>106</v>
      </c>
      <c r="L48" s="243" t="s">
        <v>107</v>
      </c>
      <c r="M48" s="223" t="s">
        <v>36</v>
      </c>
      <c r="N48" s="243" t="s">
        <v>30</v>
      </c>
      <c r="O48" s="213"/>
    </row>
    <row r="49" spans="1:15" ht="14.1" customHeight="1" x14ac:dyDescent="0.15">
      <c r="A49" s="233"/>
      <c r="B49" s="216"/>
      <c r="C49" s="218"/>
      <c r="D49" s="220"/>
      <c r="E49" s="218"/>
      <c r="F49" s="220"/>
      <c r="G49" s="239"/>
      <c r="H49" s="222"/>
      <c r="I49" s="224"/>
      <c r="J49" s="224"/>
      <c r="K49" s="224"/>
      <c r="L49" s="244"/>
      <c r="M49" s="224"/>
      <c r="N49" s="244"/>
      <c r="O49" s="214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3"/>
      <c r="B54" s="314"/>
      <c r="C54" s="69" t="s">
        <v>85</v>
      </c>
      <c r="D54" s="319" t="s">
        <v>86</v>
      </c>
      <c r="E54" s="262"/>
      <c r="F54" s="262"/>
      <c r="G54" s="262"/>
      <c r="H54" s="262"/>
      <c r="I54" s="262"/>
      <c r="J54" s="262"/>
      <c r="K54" s="262"/>
      <c r="L54" s="262"/>
      <c r="M54" s="262"/>
      <c r="N54" s="320"/>
      <c r="O54" s="264" t="s">
        <v>50</v>
      </c>
    </row>
    <row r="55" spans="1:15" ht="14.1" customHeight="1" x14ac:dyDescent="0.15">
      <c r="A55" s="315"/>
      <c r="B55" s="316"/>
      <c r="C55" s="267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5"/>
    </row>
    <row r="56" spans="1:15" ht="14.1" customHeight="1" x14ac:dyDescent="0.15">
      <c r="A56" s="315"/>
      <c r="B56" s="316"/>
      <c r="C56" s="321"/>
      <c r="D56" s="278" t="s">
        <v>95</v>
      </c>
      <c r="E56" s="248" t="s">
        <v>76</v>
      </c>
      <c r="F56" s="248" t="s">
        <v>77</v>
      </c>
      <c r="G56" s="278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73" t="s">
        <v>111</v>
      </c>
      <c r="N56" s="308" t="s">
        <v>83</v>
      </c>
      <c r="O56" s="265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65"/>
    </row>
    <row r="58" spans="1:15" ht="14.1" customHeight="1" x14ac:dyDescent="0.15">
      <c r="A58" s="317"/>
      <c r="B58" s="318"/>
      <c r="C58" s="268"/>
      <c r="D58" s="282"/>
      <c r="E58" s="249"/>
      <c r="F58" s="249"/>
      <c r="G58" s="282"/>
      <c r="H58" s="249"/>
      <c r="I58" s="249"/>
      <c r="J58" s="249"/>
      <c r="K58" s="249"/>
      <c r="L58" s="249"/>
      <c r="M58" s="274"/>
      <c r="N58" s="310"/>
      <c r="O58" s="266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1" t="s">
        <v>50</v>
      </c>
      <c r="B68" s="312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3"/>
      <c r="B72" s="314"/>
      <c r="C72" s="322" t="s">
        <v>25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3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48">
        <v>1</v>
      </c>
      <c r="B75" s="50" t="s">
        <v>54</v>
      </c>
      <c r="C75" s="289">
        <f>COUNTIFS(ローデータ!$B$12:$B$1011,1,ローデータ!$G$12:$G$1011,$G$4,ローデータ!$H$12:$H$1011,$A$75,ローデータ!$K$12:$K$1011,C73)</f>
        <v>0</v>
      </c>
      <c r="D75" s="290"/>
      <c r="E75" s="289">
        <f>COUNTIFS(ローデータ!$B$12:$B$1011,1,ローデータ!$G$12:$G$1011,$G$4,ローデータ!$H$12:$H$1011,$A$75,ローデータ!$K$12:$K$1011,E73)</f>
        <v>0</v>
      </c>
      <c r="F75" s="290"/>
      <c r="G75" s="289">
        <f>COUNTIFS(ローデータ!$B$12:$B$1011,1,ローデータ!$G$12:$G$1011,$G$4,ローデータ!$H$12:$H$1011,$A$75,ローデータ!$K$12:$K$1011,G73)</f>
        <v>0</v>
      </c>
      <c r="H75" s="291"/>
      <c r="I75" s="291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9">
        <f>COUNTIFS(ローデータ!$B$12:$B$1011,1,ローデータ!$G$12:$G$1011,$G$4,ローデータ!$H$12:$H$1011,$A$76,ローデータ!$K$12:$K$1011,C73)</f>
        <v>0</v>
      </c>
      <c r="D76" s="290"/>
      <c r="E76" s="289">
        <f>COUNTIFS(ローデータ!$B$12:$B$1011,1,ローデータ!$G$12:$G$1011,$G$4,ローデータ!$H$12:$H$1011,$A$76,ローデータ!$K$12:$K$1011,E73)</f>
        <v>0</v>
      </c>
      <c r="F76" s="290"/>
      <c r="G76" s="289">
        <f>COUNTIFS(ローデータ!$B$12:$B$1011,1,ローデータ!$G$12:$G$1011,$G$4,ローデータ!$H$12:$H$1011,$A$76,ローデータ!$K$12:$K$1011,G73)</f>
        <v>0</v>
      </c>
      <c r="H76" s="291"/>
      <c r="I76" s="291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89">
        <f>COUNTIFS(ローデータ!$B$12:$B$1011,1,ローデータ!$G$12:$G$1011,$G$4,ローデータ!$H$12:$H$1011,$A$77,ローデータ!$K$12:$K$1011,C73)</f>
        <v>0</v>
      </c>
      <c r="D77" s="290"/>
      <c r="E77" s="289">
        <f>COUNTIFS(ローデータ!$B$12:$B$1011,1,ローデータ!$G$12:$G$1011,$G$4,ローデータ!$H$12:$H$1011,$A$77,ローデータ!$K$12:$K$1011,E73)</f>
        <v>0</v>
      </c>
      <c r="F77" s="290"/>
      <c r="G77" s="289">
        <f>COUNTIFS(ローデータ!$B$12:$B$1011,1,ローデータ!$G$12:$G$1011,$G$4,ローデータ!$H$12:$H$1011,$A$77,ローデータ!$K$12:$K$1011,G73)</f>
        <v>0</v>
      </c>
      <c r="H77" s="291"/>
      <c r="I77" s="291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89">
        <f>COUNTIFS(ローデータ!$B$12:$B$1011,1,ローデータ!$G$12:$G$1011,$G$4,ローデータ!$H$12:$H$1011,$A$78,ローデータ!$K$12:$K$1011,C73)</f>
        <v>0</v>
      </c>
      <c r="D78" s="290"/>
      <c r="E78" s="289">
        <f>COUNTIFS(ローデータ!$B$12:$B$1011,1,ローデータ!$G$12:$G$1011,$G$4,ローデータ!$H$12:$H$1011,$A$78,ローデータ!$K$12:$K$1011,E73)</f>
        <v>0</v>
      </c>
      <c r="F78" s="290"/>
      <c r="G78" s="289">
        <f>COUNTIFS(ローデータ!$B$12:$B$1011,1,ローデータ!$G$12:$G$1011,$G$4,ローデータ!$H$12:$H$1011,$A$78,ローデータ!$K$12:$K$1011,G73)</f>
        <v>0</v>
      </c>
      <c r="H78" s="291"/>
      <c r="I78" s="291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89">
        <f>COUNTIFS(ローデータ!$B$12:$B$1011,1,ローデータ!$G$12:$G$1011,$G$4,ローデータ!$H$12:$H$1011,$A$79,ローデータ!$K$12:$K$1011,C73)</f>
        <v>0</v>
      </c>
      <c r="D79" s="290"/>
      <c r="E79" s="289">
        <f>COUNTIFS(ローデータ!$B$12:$B$1011,1,ローデータ!$G$12:$G$1011,$G$4,ローデータ!$H$12:$H$1011,$A$79,ローデータ!$K$12:$K$1011,E73)</f>
        <v>0</v>
      </c>
      <c r="F79" s="290"/>
      <c r="G79" s="289">
        <f>COUNTIFS(ローデータ!$B$12:$B$1011,1,ローデータ!$G$12:$G$1011,$G$4,ローデータ!$H$12:$H$1011,$A$79,ローデータ!$K$12:$K$1011,G73)</f>
        <v>0</v>
      </c>
      <c r="H79" s="291"/>
      <c r="I79" s="291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89">
        <f>COUNTIFS(ローデータ!$B$12:$B$1011,1,ローデータ!$G$12:$G$1011,$G$4,ローデータ!$H$12:$H$1011,$A$80,ローデータ!$K$12:$K$1011,C73)</f>
        <v>0</v>
      </c>
      <c r="D80" s="290"/>
      <c r="E80" s="289">
        <f>COUNTIFS(ローデータ!$B$12:$B$1011,1,ローデータ!$G$12:$G$1011,$G$4,ローデータ!$H$12:$H$1011,$A$80,ローデータ!$K$12:$K$1011,E73)</f>
        <v>0</v>
      </c>
      <c r="F80" s="290"/>
      <c r="G80" s="289">
        <f>COUNTIFS(ローデータ!$B$12:$B$1011,1,ローデータ!$G$12:$G$1011,$G$4,ローデータ!$H$12:$H$1011,$A$80,ローデータ!$K$12:$K$1011,G73)</f>
        <v>0</v>
      </c>
      <c r="H80" s="291"/>
      <c r="I80" s="291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9">
        <f>COUNTIFS(ローデータ!$B$12:$B$1011,1,ローデータ!$G$12:$G$1011,$G$4,ローデータ!$H$12:$H$1011,$A$81,ローデータ!$K$12:$K$1011,C73)</f>
        <v>0</v>
      </c>
      <c r="D81" s="290"/>
      <c r="E81" s="289">
        <f>COUNTIFS(ローデータ!$B$12:$B$1011,1,ローデータ!$G$12:$G$1011,$G$4,ローデータ!$H$12:$H$1011,$A$81,ローデータ!$K$12:$K$1011,E73)</f>
        <v>0</v>
      </c>
      <c r="F81" s="290"/>
      <c r="G81" s="289">
        <f>COUNTIFS(ローデータ!$B$12:$B$1011,1,ローデータ!$G$12:$G$1011,$G$4,ローデータ!$H$12:$H$1011,$A$81,ローデータ!$K$12:$K$1011,G73)</f>
        <v>0</v>
      </c>
      <c r="H81" s="291"/>
      <c r="I81" s="291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9">
        <f>COUNTIFS(ローデータ!$B$12:$B$1011,1,ローデータ!$G$12:$G$1011,$G$4,ローデータ!$H$12:$H$1011,$A$82,ローデータ!$K$12:$K$1011,C73)</f>
        <v>0</v>
      </c>
      <c r="D82" s="290"/>
      <c r="E82" s="289">
        <f>COUNTIFS(ローデータ!$B$12:$B$1011,1,ローデータ!$G$12:$G$1011,$G$4,ローデータ!$H$12:$H$1011,$A$82,ローデータ!$K$12:$K$1011,E73)</f>
        <v>0</v>
      </c>
      <c r="F82" s="290"/>
      <c r="G82" s="289">
        <f>COUNTIFS(ローデータ!$B$12:$B$1011,1,ローデータ!$G$12:$G$1011,$G$4,ローデータ!$H$12:$H$1011,$A$82,ローデータ!$K$12:$K$1011,G73)</f>
        <v>0</v>
      </c>
      <c r="H82" s="291"/>
      <c r="I82" s="291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29">
        <f>COUNTIFS(ローデータ!$B$12:$B$1011,1,ローデータ!$G$12:$G$1011,$G$4,ローデータ!$H$12:$H$1011,$A$83,ローデータ!$K$12:$K$1011,C73)</f>
        <v>0</v>
      </c>
      <c r="D83" s="330"/>
      <c r="E83" s="329">
        <f>COUNTIFS(ローデータ!$B$12:$B$1011,1,ローデータ!$G$12:$G$1011,$G$4,ローデータ!$H$12:$H$1011,$A$83,ローデータ!$K$12:$K$1011,E73)</f>
        <v>0</v>
      </c>
      <c r="F83" s="330"/>
      <c r="G83" s="331">
        <f>COUNTIFS(ローデータ!$B$12:$B$1011,1,ローデータ!$G$12:$G$1011,$G$4,ローデータ!$H$12:$H$1011,$A$83,ローデータ!$K$12:$K$1011,G73)</f>
        <v>0</v>
      </c>
      <c r="H83" s="331"/>
      <c r="I83" s="329"/>
      <c r="J83" s="105">
        <f t="shared" si="2"/>
        <v>0</v>
      </c>
    </row>
    <row r="84" spans="1:17" ht="14.1" customHeight="1" thickTop="1" x14ac:dyDescent="0.15">
      <c r="A84" s="311" t="s">
        <v>50</v>
      </c>
      <c r="B84" s="312"/>
      <c r="C84" s="332">
        <f>SUM(C75:D83)</f>
        <v>0</v>
      </c>
      <c r="D84" s="333"/>
      <c r="E84" s="332">
        <f>SUM(E75:F83)</f>
        <v>0</v>
      </c>
      <c r="F84" s="333"/>
      <c r="G84" s="334">
        <f>SUM(G75:I83)</f>
        <v>0</v>
      </c>
      <c r="H84" s="334"/>
      <c r="I84" s="33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3"/>
      <c r="B89" s="314"/>
      <c r="C89" s="319" t="s">
        <v>166</v>
      </c>
      <c r="D89" s="262"/>
      <c r="E89" s="262"/>
      <c r="F89" s="262"/>
      <c r="G89" s="263"/>
      <c r="H89" s="264" t="s">
        <v>50</v>
      </c>
      <c r="J89" s="335"/>
      <c r="K89" s="336"/>
      <c r="L89" s="293" t="s">
        <v>113</v>
      </c>
      <c r="M89" s="241"/>
      <c r="N89" s="241"/>
      <c r="O89" s="241"/>
      <c r="P89" s="242"/>
      <c r="Q89" s="267" t="s">
        <v>50</v>
      </c>
    </row>
    <row r="90" spans="1:17" ht="14.1" customHeight="1" x14ac:dyDescent="0.15">
      <c r="A90" s="315"/>
      <c r="B90" s="316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5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8" t="s">
        <v>65</v>
      </c>
      <c r="D91" s="248" t="s">
        <v>66</v>
      </c>
      <c r="E91" s="278" t="s">
        <v>101</v>
      </c>
      <c r="F91" s="280" t="s">
        <v>102</v>
      </c>
      <c r="G91" s="348" t="s">
        <v>103</v>
      </c>
      <c r="H91" s="265"/>
      <c r="J91" s="339"/>
      <c r="K91" s="340"/>
      <c r="L91" s="216"/>
      <c r="M91" s="218"/>
      <c r="N91" s="220"/>
      <c r="O91" s="218"/>
      <c r="P91" s="220"/>
      <c r="Q91" s="268"/>
    </row>
    <row r="92" spans="1:17" ht="14.1" customHeight="1" x14ac:dyDescent="0.15">
      <c r="A92" s="317"/>
      <c r="B92" s="318"/>
      <c r="C92" s="249"/>
      <c r="D92" s="249"/>
      <c r="E92" s="346"/>
      <c r="F92" s="347"/>
      <c r="G92" s="249"/>
      <c r="H92" s="266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64" t="s">
        <v>50</v>
      </c>
      <c r="G106" s="81"/>
      <c r="H106" s="335"/>
      <c r="I106" s="336"/>
      <c r="J106" s="293" t="s">
        <v>88</v>
      </c>
      <c r="K106" s="241"/>
      <c r="L106" s="241"/>
      <c r="M106" s="241"/>
      <c r="N106" s="241"/>
      <c r="O106" s="241"/>
      <c r="P106" s="242"/>
      <c r="Q106" s="296" t="s">
        <v>50</v>
      </c>
    </row>
    <row r="107" spans="1:17" ht="14.1" customHeight="1" x14ac:dyDescent="0.15">
      <c r="A107" s="315"/>
      <c r="B107" s="316"/>
      <c r="C107" s="144">
        <v>1</v>
      </c>
      <c r="D107" s="144">
        <v>2</v>
      </c>
      <c r="E107" s="144">
        <v>3</v>
      </c>
      <c r="F107" s="265"/>
      <c r="G107" s="78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43" t="s">
        <v>107</v>
      </c>
      <c r="O107" s="223" t="s">
        <v>36</v>
      </c>
      <c r="P107" s="243" t="s">
        <v>30</v>
      </c>
      <c r="Q107" s="344"/>
    </row>
    <row r="108" spans="1:17" ht="14.1" customHeight="1" x14ac:dyDescent="0.15">
      <c r="A108" s="317"/>
      <c r="B108" s="318"/>
      <c r="C108" s="147" t="s">
        <v>67</v>
      </c>
      <c r="D108" s="147" t="s">
        <v>66</v>
      </c>
      <c r="E108" s="147" t="s">
        <v>68</v>
      </c>
      <c r="F108" s="266"/>
      <c r="G108" s="78"/>
      <c r="H108" s="339"/>
      <c r="I108" s="340"/>
      <c r="J108" s="224"/>
      <c r="K108" s="224"/>
      <c r="L108" s="224"/>
      <c r="M108" s="224"/>
      <c r="N108" s="244"/>
      <c r="O108" s="224"/>
      <c r="P108" s="244"/>
      <c r="Q108" s="299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9" t="s">
        <v>50</v>
      </c>
      <c r="B118" s="350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49" t="s">
        <v>50</v>
      </c>
      <c r="I118" s="350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1"/>
      <c r="B123" s="351"/>
      <c r="C123" s="255" t="s">
        <v>16</v>
      </c>
      <c r="D123" s="256"/>
      <c r="E123" s="256"/>
      <c r="F123" s="256"/>
      <c r="G123" s="257"/>
      <c r="H123" s="352" t="s">
        <v>50</v>
      </c>
      <c r="I123" s="261" t="s">
        <v>13</v>
      </c>
      <c r="J123" s="262"/>
      <c r="K123" s="263"/>
      <c r="L123" s="264" t="s">
        <v>50</v>
      </c>
    </row>
    <row r="124" spans="1:17" ht="14.1" customHeight="1" x14ac:dyDescent="0.15">
      <c r="A124" s="351"/>
      <c r="B124" s="35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3"/>
      <c r="I124" s="52">
        <v>1</v>
      </c>
      <c r="J124" s="44">
        <v>2</v>
      </c>
      <c r="K124" s="44">
        <v>3</v>
      </c>
      <c r="L124" s="265"/>
    </row>
    <row r="125" spans="1:17" ht="14.1" customHeight="1" x14ac:dyDescent="0.15">
      <c r="A125" s="351"/>
      <c r="B125" s="351"/>
      <c r="C125" s="248" t="s">
        <v>65</v>
      </c>
      <c r="D125" s="248" t="s">
        <v>66</v>
      </c>
      <c r="E125" s="278" t="s">
        <v>101</v>
      </c>
      <c r="F125" s="28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65"/>
    </row>
    <row r="126" spans="1:17" ht="14.1" customHeight="1" x14ac:dyDescent="0.15">
      <c r="A126" s="351"/>
      <c r="B126" s="351"/>
      <c r="C126" s="249"/>
      <c r="D126" s="249"/>
      <c r="E126" s="346"/>
      <c r="F126" s="347"/>
      <c r="G126" s="249"/>
      <c r="H126" s="354"/>
      <c r="I126" s="364"/>
      <c r="J126" s="358"/>
      <c r="K126" s="358"/>
      <c r="L126" s="266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9" t="s">
        <v>50</v>
      </c>
      <c r="B136" s="350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9"/>
      <c r="B140" s="359"/>
      <c r="C140" s="234" t="s">
        <v>70</v>
      </c>
      <c r="D140" s="235"/>
      <c r="E140" s="235"/>
      <c r="F140" s="235"/>
      <c r="G140" s="236"/>
      <c r="H140" s="360" t="s">
        <v>50</v>
      </c>
      <c r="I140" s="240" t="s">
        <v>71</v>
      </c>
      <c r="J140" s="241"/>
      <c r="K140" s="241"/>
      <c r="L140" s="241"/>
      <c r="M140" s="241"/>
      <c r="N140" s="241"/>
      <c r="O140" s="242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80" t="s">
        <v>107</v>
      </c>
      <c r="N141" s="363" t="s">
        <v>36</v>
      </c>
      <c r="O141" s="280" t="s">
        <v>30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44"/>
      <c r="N142" s="224"/>
      <c r="O142" s="244"/>
      <c r="P142" s="214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6" t="s">
        <v>50</v>
      </c>
      <c r="B152" s="366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25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3">
        <v>1</v>
      </c>
      <c r="G157" s="242"/>
      <c r="H157" s="293">
        <v>2</v>
      </c>
      <c r="I157" s="242"/>
      <c r="J157" s="293">
        <v>3</v>
      </c>
      <c r="K157" s="241"/>
      <c r="L157" s="24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0" t="s">
        <v>85</v>
      </c>
      <c r="C159" s="378" t="s">
        <v>87</v>
      </c>
      <c r="D159" s="379"/>
      <c r="E159" s="380"/>
      <c r="F159" s="289">
        <f>COUNTIFS(ローデータ!$B$12:$B$1011,1,ローデータ!$G$12:$G$1011,$G$4,ローデータ!$I$12:$I$1011,$C$14,ローデータ!$K$12:$K$1011,F157)</f>
        <v>0</v>
      </c>
      <c r="G159" s="290"/>
      <c r="H159" s="289">
        <f>COUNTIFS(ローデータ!$B$12:$B$1011,1,ローデータ!$G$12:$G$1011,$G$4,ローデータ!$I$12:$I$1011,$C$14,ローデータ!$K$12:$K$1011,H157)</f>
        <v>0</v>
      </c>
      <c r="I159" s="290"/>
      <c r="J159" s="289">
        <f>COUNTIFS(ローデータ!$B$12:$B$1011,1,ローデータ!$G$12:$G$1011,$G$4,ローデータ!$I$12:$I$1011,$C$14,ローデータ!$K$12:$K$1011,J157)</f>
        <v>0</v>
      </c>
      <c r="K159" s="291"/>
      <c r="L159" s="290"/>
      <c r="M159" s="56">
        <f t="shared" ref="M159:M171" si="16">SUM(F159:L159)</f>
        <v>0</v>
      </c>
    </row>
    <row r="160" spans="1:16" ht="14.1" customHeight="1" x14ac:dyDescent="0.15">
      <c r="A160" s="376"/>
      <c r="B160" s="381" t="s">
        <v>86</v>
      </c>
      <c r="C160" s="146">
        <v>1</v>
      </c>
      <c r="D160" s="373" t="s">
        <v>75</v>
      </c>
      <c r="E160" s="374"/>
      <c r="F160" s="289">
        <f>COUNTIFS(ローデータ!$B$12:$B$1011,1,ローデータ!$G$12:$G$1011,$G$4,ローデータ!$I$12:$I$1011,$B$14,ローデータ!$J$12:$J$1011,C160,ローデータ!$K$12:$K$1011,$F$157)</f>
        <v>0</v>
      </c>
      <c r="G160" s="290"/>
      <c r="H160" s="289">
        <f>COUNTIFS(ローデータ!$B$12:$B$1011,1,ローデータ!$G$12:$G$1011,$G$4,ローデータ!$I$12:$I$1011,$B$14,ローデータ!$J$12:$J$1011,C160,ローデータ!$K$12:$K$1011,$H$157)</f>
        <v>0</v>
      </c>
      <c r="I160" s="290"/>
      <c r="J160" s="289">
        <f>COUNTIFS(ローデータ!$B$12:$B$1011,1,ローデータ!$G$12:$G$1011,$G$4,ローデータ!$I$12:$I$1011,$B$14,ローデータ!$J$12:$J$1011,C160,ローデータ!$K$12:$K$1011,$J$157)</f>
        <v>0</v>
      </c>
      <c r="K160" s="291"/>
      <c r="L160" s="290"/>
      <c r="M160" s="56">
        <f t="shared" si="16"/>
        <v>0</v>
      </c>
      <c r="N160" s="9"/>
    </row>
    <row r="161" spans="1:19" ht="14.1" customHeight="1" x14ac:dyDescent="0.15">
      <c r="A161" s="376"/>
      <c r="B161" s="382"/>
      <c r="C161" s="146">
        <v>2</v>
      </c>
      <c r="D161" s="373" t="s">
        <v>76</v>
      </c>
      <c r="E161" s="374"/>
      <c r="F161" s="289">
        <f>COUNTIFS(ローデータ!$B$12:$B$1011,1,ローデータ!$G$12:$G$1011,$G$4,ローデータ!$I$12:$I$1011,$B$14,ローデータ!$J$12:$J$1011,C161,ローデータ!$K$12:$K$1011,$F$157)</f>
        <v>0</v>
      </c>
      <c r="G161" s="290"/>
      <c r="H161" s="289">
        <f>COUNTIFS(ローデータ!$B$12:$B$1011,1,ローデータ!$G$12:$G$1011,$G$4,ローデータ!$I$12:$I$1011,$B$14,ローデータ!$J$12:$J$1011,C161,ローデータ!$K$12:$K$1011,$H$157)</f>
        <v>0</v>
      </c>
      <c r="I161" s="290"/>
      <c r="J161" s="289">
        <f>COUNTIFS(ローデータ!$B$12:$B$1011,1,ローデータ!$G$12:$G$1011,$G$4,ローデータ!$I$12:$I$1011,$B$14,ローデータ!$J$12:$J$1011,C161,ローデータ!$K$12:$K$1011,$J$157)</f>
        <v>0</v>
      </c>
      <c r="K161" s="291"/>
      <c r="L161" s="290"/>
      <c r="M161" s="56">
        <f t="shared" si="16"/>
        <v>0</v>
      </c>
    </row>
    <row r="162" spans="1:19" ht="14.1" customHeight="1" x14ac:dyDescent="0.15">
      <c r="A162" s="376"/>
      <c r="B162" s="382"/>
      <c r="C162" s="146">
        <v>3</v>
      </c>
      <c r="D162" s="373" t="s">
        <v>77</v>
      </c>
      <c r="E162" s="374"/>
      <c r="F162" s="289">
        <f>COUNTIFS(ローデータ!$B$12:$B$1011,1,ローデータ!$G$12:$G$1011,$G$4,ローデータ!$I$12:$I$1011,$B$14,ローデータ!$J$12:$J$1011,C162,ローデータ!$K$12:$K$1011,$F$157)</f>
        <v>0</v>
      </c>
      <c r="G162" s="290"/>
      <c r="H162" s="289">
        <f>COUNTIFS(ローデータ!$B$12:$B$1011,1,ローデータ!$G$12:$G$1011,$G$4,ローデータ!$I$12:$I$1011,$B$14,ローデータ!$J$12:$J$1011,C162,ローデータ!$K$12:$K$1011,$H$157)</f>
        <v>0</v>
      </c>
      <c r="I162" s="290"/>
      <c r="J162" s="289">
        <f>COUNTIFS(ローデータ!$B$12:$B$1011,1,ローデータ!$G$12:$G$1011,$G$4,ローデータ!$I$12:$I$1011,$B$14,ローデータ!$J$12:$J$1011,C162,ローデータ!$K$12:$K$1011,$J$157)</f>
        <v>0</v>
      </c>
      <c r="K162" s="291"/>
      <c r="L162" s="29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6">
        <v>4</v>
      </c>
      <c r="D163" s="373" t="s">
        <v>110</v>
      </c>
      <c r="E163" s="374"/>
      <c r="F163" s="289">
        <f>COUNTIFS(ローデータ!$B$12:$B$1011,1,ローデータ!$G$12:$G$1011,$G$4,ローデータ!$I$12:$I$1011,$B$14,ローデータ!$J$12:$J$1011,C163,ローデータ!$K$12:$K$1011,$F$157)</f>
        <v>0</v>
      </c>
      <c r="G163" s="290"/>
      <c r="H163" s="289">
        <f>COUNTIFS(ローデータ!$B$12:$B$1011,1,ローデータ!$G$12:$G$1011,$G$4,ローデータ!$I$12:$I$1011,$B$14,ローデータ!$J$12:$J$1011,C163,ローデータ!$K$12:$K$1011,$H$157)</f>
        <v>0</v>
      </c>
      <c r="I163" s="290"/>
      <c r="J163" s="289">
        <f>COUNTIFS(ローデータ!$B$12:$B$1011,1,ローデータ!$G$12:$G$1011,$G$4,ローデータ!$I$12:$I$1011,$B$14,ローデータ!$J$12:$J$1011,C163,ローデータ!$K$12:$K$1011,$J$157)</f>
        <v>0</v>
      </c>
      <c r="K163" s="291"/>
      <c r="L163" s="29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6">
        <v>5</v>
      </c>
      <c r="D164" s="373" t="s">
        <v>78</v>
      </c>
      <c r="E164" s="374"/>
      <c r="F164" s="289">
        <f>COUNTIFS(ローデータ!$B$12:$B$1011,1,ローデータ!$G$12:$G$1011,$G$4,ローデータ!$I$12:$I$1011,$B$14,ローデータ!$J$12:$J$1011,C164,ローデータ!$K$12:$K$1011,$F$157)</f>
        <v>0</v>
      </c>
      <c r="G164" s="290"/>
      <c r="H164" s="289">
        <f>COUNTIFS(ローデータ!$B$12:$B$1011,1,ローデータ!$G$12:$G$1011,$G$4,ローデータ!$I$12:$I$1011,$B$14,ローデータ!$J$12:$J$1011,C164,ローデータ!$K$12:$K$1011,$H$157)</f>
        <v>0</v>
      </c>
      <c r="I164" s="290"/>
      <c r="J164" s="289">
        <f>COUNTIFS(ローデータ!$B$12:$B$1011,1,ローデータ!$G$12:$G$1011,$G$4,ローデータ!$I$12:$I$1011,$B$14,ローデータ!$J$12:$J$1011,C164,ローデータ!$K$12:$K$1011,$J$157)</f>
        <v>0</v>
      </c>
      <c r="K164" s="291"/>
      <c r="L164" s="29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6">
        <v>6</v>
      </c>
      <c r="D165" s="373" t="s">
        <v>79</v>
      </c>
      <c r="E165" s="374"/>
      <c r="F165" s="289">
        <f>COUNTIFS(ローデータ!$B$12:$B$1011,1,ローデータ!$G$12:$G$1011,$G$4,ローデータ!$I$12:$I$1011,$B$14,ローデータ!$J$12:$J$1011,C165,ローデータ!$K$12:$K$1011,$F$157)</f>
        <v>0</v>
      </c>
      <c r="G165" s="290"/>
      <c r="H165" s="289">
        <f>COUNTIFS(ローデータ!$B$12:$B$1011,1,ローデータ!$G$12:$G$1011,$G$4,ローデータ!$I$12:$I$1011,$B$14,ローデータ!$J$12:$J$1011,C165,ローデータ!$K$12:$K$1011,$H$157)</f>
        <v>0</v>
      </c>
      <c r="I165" s="290"/>
      <c r="J165" s="289">
        <f>COUNTIFS(ローデータ!$B$12:$B$1011,1,ローデータ!$G$12:$G$1011,$G$4,ローデータ!$I$12:$I$1011,$B$14,ローデータ!$J$12:$J$1011,C165,ローデータ!$K$12:$K$1011,$J$157)</f>
        <v>0</v>
      </c>
      <c r="K165" s="291"/>
      <c r="L165" s="29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6">
        <v>7</v>
      </c>
      <c r="D166" s="373" t="s">
        <v>80</v>
      </c>
      <c r="E166" s="374"/>
      <c r="F166" s="289">
        <f>COUNTIFS(ローデータ!$B$12:$B$1011,1,ローデータ!$G$12:$G$1011,$G$4,ローデータ!$I$12:$I$1011,$B$14,ローデータ!$J$12:$J$1011,C166,ローデータ!$K$12:$K$1011,$F$157)</f>
        <v>0</v>
      </c>
      <c r="G166" s="290"/>
      <c r="H166" s="289">
        <f>COUNTIFS(ローデータ!$B$12:$B$1011,1,ローデータ!$G$12:$G$1011,$G$4,ローデータ!$I$12:$I$1011,$B$14,ローデータ!$J$12:$J$1011,C166,ローデータ!$K$12:$K$1011,$H$157)</f>
        <v>0</v>
      </c>
      <c r="I166" s="290"/>
      <c r="J166" s="289">
        <f>COUNTIFS(ローデータ!$B$12:$B$1011,1,ローデータ!$G$12:$G$1011,$G$4,ローデータ!$I$12:$I$1011,$B$14,ローデータ!$J$12:$J$1011,C166,ローデータ!$K$12:$K$1011,$J$157)</f>
        <v>0</v>
      </c>
      <c r="K166" s="291"/>
      <c r="L166" s="29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6">
        <v>8</v>
      </c>
      <c r="D167" s="373" t="s">
        <v>81</v>
      </c>
      <c r="E167" s="374"/>
      <c r="F167" s="289">
        <f>COUNTIFS(ローデータ!$B$12:$B$1011,1,ローデータ!$G$12:$G$1011,$G$4,ローデータ!$I$12:$I$1011,$B$14,ローデータ!$J$12:$J$1011,C167,ローデータ!$K$12:$K$1011,$F$157)</f>
        <v>0</v>
      </c>
      <c r="G167" s="290"/>
      <c r="H167" s="289">
        <f>COUNTIFS(ローデータ!$B$12:$B$1011,1,ローデータ!$G$12:$G$1011,$G$4,ローデータ!$I$12:$I$1011,$B$14,ローデータ!$J$12:$J$1011,C167,ローデータ!$K$12:$K$1011,$H$157)</f>
        <v>0</v>
      </c>
      <c r="I167" s="290"/>
      <c r="J167" s="289">
        <f>COUNTIFS(ローデータ!$B$12:$B$1011,1,ローデータ!$G$12:$G$1011,$G$4,ローデータ!$I$12:$I$1011,$B$14,ローデータ!$J$12:$J$1011,C167,ローデータ!$K$12:$K$1011,$J$157)</f>
        <v>0</v>
      </c>
      <c r="K167" s="291"/>
      <c r="L167" s="29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6">
        <v>9</v>
      </c>
      <c r="D168" s="373" t="s">
        <v>82</v>
      </c>
      <c r="E168" s="374"/>
      <c r="F168" s="289">
        <f>COUNTIFS(ローデータ!$B$12:$B$1011,1,ローデータ!$G$12:$G$1011,$G$4,ローデータ!$I$12:$I$1011,$B$14,ローデータ!$J$12:$J$1011,C168,ローデータ!$K$12:$K$1011,$F$157)</f>
        <v>0</v>
      </c>
      <c r="G168" s="290"/>
      <c r="H168" s="289">
        <f>COUNTIFS(ローデータ!$B$12:$B$1011,1,ローデータ!$G$12:$G$1011,$G$4,ローデータ!$I$12:$I$1011,$B$14,ローデータ!$J$12:$J$1011,C168,ローデータ!$K$12:$K$1011,$H$157)</f>
        <v>0</v>
      </c>
      <c r="I168" s="290"/>
      <c r="J168" s="289">
        <f>COUNTIFS(ローデータ!$B$12:$B$1011,1,ローデータ!$G$12:$G$1011,$G$4,ローデータ!$I$12:$I$1011,$B$14,ローデータ!$J$12:$J$1011,C168,ローデータ!$K$12:$K$1011,$J$157)</f>
        <v>0</v>
      </c>
      <c r="K168" s="291"/>
      <c r="L168" s="29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6">
        <v>10</v>
      </c>
      <c r="D169" s="373" t="s">
        <v>111</v>
      </c>
      <c r="E169" s="374"/>
      <c r="F169" s="289">
        <f>COUNTIFS(ローデータ!$B$12:$B$1011,1,ローデータ!$G$12:$G$1011,$G$4,ローデータ!$I$12:$I$1011,$B$14,ローデータ!$J$12:$J$1011,C169,ローデータ!$K$12:$K$1011,$F$157)</f>
        <v>0</v>
      </c>
      <c r="G169" s="290"/>
      <c r="H169" s="289">
        <f>COUNTIFS(ローデータ!$B$12:$B$1011,1,ローデータ!$G$12:$G$1011,$G$4,ローデータ!$I$12:$I$1011,$B$14,ローデータ!$J$12:$J$1011,C169,ローデータ!$K$12:$K$1011,$H$157)</f>
        <v>0</v>
      </c>
      <c r="I169" s="290"/>
      <c r="J169" s="289">
        <f>COUNTIFS(ローデータ!$B$12:$B$1011,1,ローデータ!$G$12:$G$1011,$G$4,ローデータ!$I$12:$I$1011,$B$14,ローデータ!$J$12:$J$1011,C169,ローデータ!$K$12:$K$1011,$J$157)</f>
        <v>0</v>
      </c>
      <c r="K169" s="291"/>
      <c r="L169" s="29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6">
        <v>11</v>
      </c>
      <c r="D170" s="373" t="s">
        <v>83</v>
      </c>
      <c r="E170" s="374"/>
      <c r="F170" s="289">
        <f>COUNTIFS(ローデータ!$B$12:$B$1011,1,ローデータ!$G$12:$G$1011,$G$4,ローデータ!$I$12:$I$1011,$B$14,ローデータ!$J$12:$J$1011,C170,ローデータ!$K$12:$K$1011,$F$157)</f>
        <v>0</v>
      </c>
      <c r="G170" s="290"/>
      <c r="H170" s="289">
        <f>COUNTIFS(ローデータ!$B$12:$B$1011,1,ローデータ!$G$12:$G$1011,$G$4,ローデータ!$I$12:$I$1011,$B$14,ローデータ!$J$12:$J$1011,C170,ローデータ!$K$12:$K$1011,$H$157)</f>
        <v>0</v>
      </c>
      <c r="I170" s="290"/>
      <c r="J170" s="289">
        <f>COUNTIFS(ローデータ!$B$12:$B$1011,1,ローデータ!$G$12:$G$1011,$G$4,ローデータ!$I$12:$I$1011,$B$14,ローデータ!$J$12:$J$1011,C170,ローデータ!$K$12:$K$1011,$J$157)</f>
        <v>0</v>
      </c>
      <c r="K170" s="291"/>
      <c r="L170" s="29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9">
        <f>SUM(F159:G170)</f>
        <v>0</v>
      </c>
      <c r="G171" s="290"/>
      <c r="H171" s="289">
        <f>SUM(H159:I170)</f>
        <v>0</v>
      </c>
      <c r="I171" s="290"/>
      <c r="J171" s="289">
        <f>SUM(J159:L170)</f>
        <v>0</v>
      </c>
      <c r="K171" s="291"/>
      <c r="L171" s="29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8" t="s">
        <v>65</v>
      </c>
      <c r="G177" s="248" t="s">
        <v>66</v>
      </c>
      <c r="H177" s="278" t="s">
        <v>101</v>
      </c>
      <c r="I177" s="28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9"/>
      <c r="G178" s="249"/>
      <c r="H178" s="346"/>
      <c r="I178" s="347"/>
      <c r="J178" s="249"/>
      <c r="K178" s="372"/>
      <c r="L178" s="9"/>
      <c r="M178" s="9"/>
    </row>
    <row r="179" spans="1:13" ht="14.1" customHeight="1" x14ac:dyDescent="0.15">
      <c r="A179" s="375" t="s">
        <v>73</v>
      </c>
      <c r="B179" s="118" t="s">
        <v>85</v>
      </c>
      <c r="C179" s="349" t="s">
        <v>87</v>
      </c>
      <c r="D179" s="384"/>
      <c r="E179" s="350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76"/>
      <c r="B180" s="381" t="s">
        <v>86</v>
      </c>
      <c r="C180" s="146">
        <v>1</v>
      </c>
      <c r="D180" s="373" t="s">
        <v>75</v>
      </c>
      <c r="E180" s="374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6"/>
      <c r="B181" s="382"/>
      <c r="C181" s="146">
        <v>2</v>
      </c>
      <c r="D181" s="373" t="s">
        <v>76</v>
      </c>
      <c r="E181" s="374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6"/>
      <c r="B182" s="382"/>
      <c r="C182" s="146">
        <v>3</v>
      </c>
      <c r="D182" s="373" t="s">
        <v>77</v>
      </c>
      <c r="E182" s="374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6"/>
      <c r="B183" s="382"/>
      <c r="C183" s="146">
        <v>4</v>
      </c>
      <c r="D183" s="373" t="s">
        <v>110</v>
      </c>
      <c r="E183" s="374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6"/>
      <c r="B184" s="382"/>
      <c r="C184" s="146">
        <v>5</v>
      </c>
      <c r="D184" s="373" t="s">
        <v>78</v>
      </c>
      <c r="E184" s="374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6"/>
      <c r="B185" s="382"/>
      <c r="C185" s="146">
        <v>6</v>
      </c>
      <c r="D185" s="373" t="s">
        <v>79</v>
      </c>
      <c r="E185" s="374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6"/>
      <c r="B186" s="382"/>
      <c r="C186" s="146">
        <v>7</v>
      </c>
      <c r="D186" s="373" t="s">
        <v>80</v>
      </c>
      <c r="E186" s="374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6"/>
      <c r="B187" s="382"/>
      <c r="C187" s="146">
        <v>8</v>
      </c>
      <c r="D187" s="373" t="s">
        <v>81</v>
      </c>
      <c r="E187" s="374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6"/>
      <c r="B188" s="382"/>
      <c r="C188" s="146">
        <v>9</v>
      </c>
      <c r="D188" s="373" t="s">
        <v>82</v>
      </c>
      <c r="E188" s="374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6"/>
      <c r="B189" s="382"/>
      <c r="C189" s="146">
        <v>10</v>
      </c>
      <c r="D189" s="373" t="s">
        <v>111</v>
      </c>
      <c r="E189" s="374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7"/>
      <c r="B190" s="383"/>
      <c r="C190" s="146">
        <v>11</v>
      </c>
      <c r="D190" s="373" t="s">
        <v>83</v>
      </c>
      <c r="E190" s="374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41" t="s">
        <v>113</v>
      </c>
      <c r="G194" s="241"/>
      <c r="H194" s="241"/>
      <c r="I194" s="241"/>
      <c r="J194" s="24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8" t="s">
        <v>85</v>
      </c>
      <c r="C198" s="349" t="s">
        <v>87</v>
      </c>
      <c r="D198" s="384"/>
      <c r="E198" s="350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76"/>
      <c r="B199" s="381" t="s">
        <v>86</v>
      </c>
      <c r="C199" s="146">
        <v>1</v>
      </c>
      <c r="D199" s="373" t="s">
        <v>75</v>
      </c>
      <c r="E199" s="374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6"/>
      <c r="B200" s="382"/>
      <c r="C200" s="146">
        <v>2</v>
      </c>
      <c r="D200" s="373" t="s">
        <v>76</v>
      </c>
      <c r="E200" s="374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6"/>
      <c r="B201" s="382"/>
      <c r="C201" s="146">
        <v>3</v>
      </c>
      <c r="D201" s="373" t="s">
        <v>77</v>
      </c>
      <c r="E201" s="374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6"/>
      <c r="B202" s="382"/>
      <c r="C202" s="146">
        <v>4</v>
      </c>
      <c r="D202" s="373" t="s">
        <v>110</v>
      </c>
      <c r="E202" s="374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6"/>
      <c r="B203" s="382"/>
      <c r="C203" s="146">
        <v>5</v>
      </c>
      <c r="D203" s="373" t="s">
        <v>78</v>
      </c>
      <c r="E203" s="374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6"/>
      <c r="B204" s="382"/>
      <c r="C204" s="146">
        <v>6</v>
      </c>
      <c r="D204" s="373" t="s">
        <v>79</v>
      </c>
      <c r="E204" s="374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6"/>
      <c r="B205" s="382"/>
      <c r="C205" s="146">
        <v>7</v>
      </c>
      <c r="D205" s="373" t="s">
        <v>80</v>
      </c>
      <c r="E205" s="374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6"/>
      <c r="B206" s="382"/>
      <c r="C206" s="146">
        <v>8</v>
      </c>
      <c r="D206" s="373" t="s">
        <v>81</v>
      </c>
      <c r="E206" s="374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6"/>
      <c r="B207" s="382"/>
      <c r="C207" s="146">
        <v>9</v>
      </c>
      <c r="D207" s="373" t="s">
        <v>82</v>
      </c>
      <c r="E207" s="374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6"/>
      <c r="B208" s="382"/>
      <c r="C208" s="146">
        <v>10</v>
      </c>
      <c r="D208" s="373" t="s">
        <v>111</v>
      </c>
      <c r="E208" s="374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7"/>
      <c r="B209" s="383"/>
      <c r="C209" s="146">
        <v>11</v>
      </c>
      <c r="D209" s="373" t="s">
        <v>83</v>
      </c>
      <c r="E209" s="374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4">
        <v>1</v>
      </c>
      <c r="G214" s="144">
        <v>2</v>
      </c>
      <c r="H214" s="14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47" t="s">
        <v>67</v>
      </c>
      <c r="G215" s="147" t="s">
        <v>66</v>
      </c>
      <c r="H215" s="147" t="s">
        <v>68</v>
      </c>
      <c r="I215" s="372"/>
    </row>
    <row r="216" spans="1:18" ht="14.1" customHeight="1" x14ac:dyDescent="0.15">
      <c r="A216" s="375" t="s">
        <v>73</v>
      </c>
      <c r="B216" s="118" t="s">
        <v>85</v>
      </c>
      <c r="C216" s="349" t="s">
        <v>87</v>
      </c>
      <c r="D216" s="384"/>
      <c r="E216" s="350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76"/>
      <c r="B217" s="381" t="s">
        <v>86</v>
      </c>
      <c r="C217" s="146">
        <v>1</v>
      </c>
      <c r="D217" s="373" t="s">
        <v>75</v>
      </c>
      <c r="E217" s="374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6"/>
      <c r="B218" s="382"/>
      <c r="C218" s="146">
        <v>2</v>
      </c>
      <c r="D218" s="373" t="s">
        <v>76</v>
      </c>
      <c r="E218" s="374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6"/>
      <c r="B219" s="382"/>
      <c r="C219" s="146">
        <v>3</v>
      </c>
      <c r="D219" s="373" t="s">
        <v>77</v>
      </c>
      <c r="E219" s="374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6"/>
      <c r="B220" s="382"/>
      <c r="C220" s="146">
        <v>4</v>
      </c>
      <c r="D220" s="373" t="s">
        <v>110</v>
      </c>
      <c r="E220" s="374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6"/>
      <c r="B221" s="382"/>
      <c r="C221" s="146">
        <v>5</v>
      </c>
      <c r="D221" s="373" t="s">
        <v>78</v>
      </c>
      <c r="E221" s="374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6"/>
      <c r="B222" s="382"/>
      <c r="C222" s="146">
        <v>6</v>
      </c>
      <c r="D222" s="373" t="s">
        <v>79</v>
      </c>
      <c r="E222" s="374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6"/>
      <c r="B223" s="382"/>
      <c r="C223" s="146">
        <v>7</v>
      </c>
      <c r="D223" s="373" t="s">
        <v>80</v>
      </c>
      <c r="E223" s="374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6"/>
      <c r="B224" s="382"/>
      <c r="C224" s="146">
        <v>8</v>
      </c>
      <c r="D224" s="373" t="s">
        <v>81</v>
      </c>
      <c r="E224" s="374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6"/>
      <c r="B225" s="382"/>
      <c r="C225" s="146">
        <v>9</v>
      </c>
      <c r="D225" s="373" t="s">
        <v>82</v>
      </c>
      <c r="E225" s="374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6"/>
      <c r="B226" s="382"/>
      <c r="C226" s="146">
        <v>10</v>
      </c>
      <c r="D226" s="373" t="s">
        <v>111</v>
      </c>
      <c r="E226" s="374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7"/>
      <c r="B227" s="383"/>
      <c r="C227" s="146">
        <v>11</v>
      </c>
      <c r="D227" s="373" t="s">
        <v>83</v>
      </c>
      <c r="E227" s="374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41" t="s">
        <v>88</v>
      </c>
      <c r="G231" s="241"/>
      <c r="H231" s="241"/>
      <c r="I231" s="241"/>
      <c r="J231" s="241"/>
      <c r="K231" s="241"/>
      <c r="L231" s="242"/>
      <c r="M231" s="250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80" t="s">
        <v>107</v>
      </c>
      <c r="K232" s="363" t="s">
        <v>36</v>
      </c>
      <c r="L232" s="280" t="s">
        <v>30</v>
      </c>
      <c r="M232" s="292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44"/>
      <c r="K233" s="224"/>
      <c r="L233" s="244"/>
      <c r="M233" s="251"/>
    </row>
    <row r="234" spans="1:14" ht="14.1" customHeight="1" x14ac:dyDescent="0.15">
      <c r="A234" s="375" t="s">
        <v>73</v>
      </c>
      <c r="B234" s="118" t="s">
        <v>85</v>
      </c>
      <c r="C234" s="349" t="s">
        <v>87</v>
      </c>
      <c r="D234" s="384"/>
      <c r="E234" s="350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76"/>
      <c r="B235" s="381" t="s">
        <v>86</v>
      </c>
      <c r="C235" s="146">
        <v>1</v>
      </c>
      <c r="D235" s="373" t="s">
        <v>75</v>
      </c>
      <c r="E235" s="374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6"/>
      <c r="B236" s="382"/>
      <c r="C236" s="146">
        <v>2</v>
      </c>
      <c r="D236" s="373" t="s">
        <v>76</v>
      </c>
      <c r="E236" s="374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6"/>
      <c r="B237" s="382"/>
      <c r="C237" s="146">
        <v>3</v>
      </c>
      <c r="D237" s="373" t="s">
        <v>77</v>
      </c>
      <c r="E237" s="374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6"/>
      <c r="B238" s="382"/>
      <c r="C238" s="146">
        <v>4</v>
      </c>
      <c r="D238" s="373" t="s">
        <v>110</v>
      </c>
      <c r="E238" s="374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6"/>
      <c r="B239" s="382"/>
      <c r="C239" s="146">
        <v>5</v>
      </c>
      <c r="D239" s="373" t="s">
        <v>78</v>
      </c>
      <c r="E239" s="374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6"/>
      <c r="B240" s="382"/>
      <c r="C240" s="146">
        <v>6</v>
      </c>
      <c r="D240" s="373" t="s">
        <v>79</v>
      </c>
      <c r="E240" s="374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6"/>
      <c r="B241" s="382"/>
      <c r="C241" s="146">
        <v>7</v>
      </c>
      <c r="D241" s="373" t="s">
        <v>80</v>
      </c>
      <c r="E241" s="374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6"/>
      <c r="B242" s="382"/>
      <c r="C242" s="146">
        <v>8</v>
      </c>
      <c r="D242" s="373" t="s">
        <v>81</v>
      </c>
      <c r="E242" s="374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6"/>
      <c r="B243" s="382"/>
      <c r="C243" s="146">
        <v>9</v>
      </c>
      <c r="D243" s="373" t="s">
        <v>82</v>
      </c>
      <c r="E243" s="374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6"/>
      <c r="B244" s="382"/>
      <c r="C244" s="146">
        <v>10</v>
      </c>
      <c r="D244" s="373" t="s">
        <v>111</v>
      </c>
      <c r="E244" s="374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7"/>
      <c r="B245" s="383"/>
      <c r="C245" s="146">
        <v>11</v>
      </c>
      <c r="D245" s="373" t="s">
        <v>83</v>
      </c>
      <c r="E245" s="374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55" t="s">
        <v>16</v>
      </c>
      <c r="G250" s="256"/>
      <c r="H250" s="256"/>
      <c r="I250" s="256"/>
      <c r="J250" s="257"/>
      <c r="K250" s="258" t="s">
        <v>50</v>
      </c>
      <c r="L250" s="261" t="s">
        <v>13</v>
      </c>
      <c r="M250" s="262"/>
      <c r="N250" s="263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9"/>
      <c r="L251" s="52">
        <v>1</v>
      </c>
      <c r="M251" s="44">
        <v>2</v>
      </c>
      <c r="N251" s="61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8" t="s">
        <v>65</v>
      </c>
      <c r="G252" s="248" t="s">
        <v>66</v>
      </c>
      <c r="H252" s="278" t="s">
        <v>101</v>
      </c>
      <c r="I252" s="280" t="s">
        <v>102</v>
      </c>
      <c r="J252" s="348" t="s">
        <v>103</v>
      </c>
      <c r="K252" s="259"/>
      <c r="L252" s="395" t="s">
        <v>67</v>
      </c>
      <c r="M252" s="247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9"/>
      <c r="G253" s="249"/>
      <c r="H253" s="346"/>
      <c r="I253" s="347"/>
      <c r="J253" s="249"/>
      <c r="K253" s="260"/>
      <c r="L253" s="396"/>
      <c r="M253" s="226"/>
      <c r="N253" s="398"/>
      <c r="O253" s="372"/>
    </row>
    <row r="254" spans="1:17" ht="14.1" customHeight="1" x14ac:dyDescent="0.15">
      <c r="A254" s="399" t="s">
        <v>73</v>
      </c>
      <c r="B254" s="118" t="s">
        <v>85</v>
      </c>
      <c r="C254" s="349" t="s">
        <v>87</v>
      </c>
      <c r="D254" s="384"/>
      <c r="E254" s="350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400"/>
      <c r="B255" s="402" t="s">
        <v>86</v>
      </c>
      <c r="C255" s="146">
        <v>1</v>
      </c>
      <c r="D255" s="373" t="s">
        <v>75</v>
      </c>
      <c r="E255" s="380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400"/>
      <c r="B256" s="382"/>
      <c r="C256" s="146">
        <v>2</v>
      </c>
      <c r="D256" s="373" t="s">
        <v>76</v>
      </c>
      <c r="E256" s="380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400"/>
      <c r="B257" s="382"/>
      <c r="C257" s="146">
        <v>3</v>
      </c>
      <c r="D257" s="373" t="s">
        <v>77</v>
      </c>
      <c r="E257" s="380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400"/>
      <c r="B258" s="382"/>
      <c r="C258" s="146">
        <v>4</v>
      </c>
      <c r="D258" s="373" t="s">
        <v>110</v>
      </c>
      <c r="E258" s="374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400"/>
      <c r="B259" s="382"/>
      <c r="C259" s="146">
        <v>5</v>
      </c>
      <c r="D259" s="373" t="s">
        <v>78</v>
      </c>
      <c r="E259" s="380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400"/>
      <c r="B260" s="382"/>
      <c r="C260" s="146">
        <v>6</v>
      </c>
      <c r="D260" s="373" t="s">
        <v>79</v>
      </c>
      <c r="E260" s="380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400"/>
      <c r="B261" s="382"/>
      <c r="C261" s="146">
        <v>7</v>
      </c>
      <c r="D261" s="373" t="s">
        <v>80</v>
      </c>
      <c r="E261" s="380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400"/>
      <c r="B262" s="382"/>
      <c r="C262" s="146">
        <v>8</v>
      </c>
      <c r="D262" s="373" t="s">
        <v>81</v>
      </c>
      <c r="E262" s="380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400"/>
      <c r="B263" s="382"/>
      <c r="C263" s="146">
        <v>9</v>
      </c>
      <c r="D263" s="373" t="s">
        <v>82</v>
      </c>
      <c r="E263" s="380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400"/>
      <c r="B264" s="382"/>
      <c r="C264" s="146">
        <v>10</v>
      </c>
      <c r="D264" s="373" t="s">
        <v>111</v>
      </c>
      <c r="E264" s="374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1"/>
      <c r="B265" s="383"/>
      <c r="C265" s="146">
        <v>11</v>
      </c>
      <c r="D265" s="373" t="s">
        <v>83</v>
      </c>
      <c r="E265" s="380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34" t="s">
        <v>70</v>
      </c>
      <c r="G269" s="235"/>
      <c r="H269" s="235"/>
      <c r="I269" s="235"/>
      <c r="J269" s="236"/>
      <c r="K269" s="237" t="s">
        <v>50</v>
      </c>
      <c r="L269" s="240" t="s">
        <v>71</v>
      </c>
      <c r="M269" s="241"/>
      <c r="N269" s="241"/>
      <c r="O269" s="241"/>
      <c r="P269" s="241"/>
      <c r="Q269" s="241"/>
      <c r="R269" s="242"/>
      <c r="S269" s="267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3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36</v>
      </c>
      <c r="R270" s="406" t="s">
        <v>30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39"/>
      <c r="L271" s="404"/>
      <c r="M271" s="405"/>
      <c r="N271" s="405"/>
      <c r="O271" s="405"/>
      <c r="P271" s="406"/>
      <c r="Q271" s="405"/>
      <c r="R271" s="406"/>
      <c r="S271" s="268"/>
    </row>
    <row r="272" spans="1:19" ht="14.1" customHeight="1" x14ac:dyDescent="0.15">
      <c r="A272" s="375" t="s">
        <v>73</v>
      </c>
      <c r="B272" s="118" t="s">
        <v>85</v>
      </c>
      <c r="C272" s="349" t="s">
        <v>87</v>
      </c>
      <c r="D272" s="384"/>
      <c r="E272" s="350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76"/>
      <c r="B273" s="381" t="s">
        <v>86</v>
      </c>
      <c r="C273" s="146">
        <v>1</v>
      </c>
      <c r="D273" s="373" t="s">
        <v>75</v>
      </c>
      <c r="E273" s="374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6"/>
      <c r="B274" s="382"/>
      <c r="C274" s="146">
        <v>2</v>
      </c>
      <c r="D274" s="373" t="s">
        <v>76</v>
      </c>
      <c r="E274" s="374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6"/>
      <c r="B275" s="382"/>
      <c r="C275" s="146">
        <v>3</v>
      </c>
      <c r="D275" s="373" t="s">
        <v>77</v>
      </c>
      <c r="E275" s="374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6"/>
      <c r="B276" s="382"/>
      <c r="C276" s="146">
        <v>4</v>
      </c>
      <c r="D276" s="408" t="s">
        <v>110</v>
      </c>
      <c r="E276" s="409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6"/>
      <c r="B277" s="382"/>
      <c r="C277" s="146">
        <v>5</v>
      </c>
      <c r="D277" s="373" t="s">
        <v>78</v>
      </c>
      <c r="E277" s="374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6"/>
      <c r="B278" s="382"/>
      <c r="C278" s="146">
        <v>6</v>
      </c>
      <c r="D278" s="373" t="s">
        <v>79</v>
      </c>
      <c r="E278" s="374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6"/>
      <c r="B279" s="382"/>
      <c r="C279" s="146">
        <v>7</v>
      </c>
      <c r="D279" s="373" t="s">
        <v>80</v>
      </c>
      <c r="E279" s="374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6"/>
      <c r="B280" s="382"/>
      <c r="C280" s="146">
        <v>8</v>
      </c>
      <c r="D280" s="373" t="s">
        <v>81</v>
      </c>
      <c r="E280" s="374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6"/>
      <c r="B281" s="382"/>
      <c r="C281" s="146">
        <v>9</v>
      </c>
      <c r="D281" s="373" t="s">
        <v>82</v>
      </c>
      <c r="E281" s="374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6"/>
      <c r="B282" s="382"/>
      <c r="C282" s="146">
        <v>10</v>
      </c>
      <c r="D282" s="373" t="s">
        <v>111</v>
      </c>
      <c r="E282" s="374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7"/>
      <c r="B283" s="383"/>
      <c r="C283" s="146">
        <v>11</v>
      </c>
      <c r="D283" s="373" t="s">
        <v>83</v>
      </c>
      <c r="E283" s="374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6">
        <v>1</v>
      </c>
      <c r="L3" s="418" t="s">
        <v>54</v>
      </c>
      <c r="M3" s="419"/>
      <c r="N3" s="419"/>
      <c r="O3" s="420"/>
      <c r="P3" s="151">
        <v>2</v>
      </c>
      <c r="Q3" s="418" t="s">
        <v>55</v>
      </c>
      <c r="R3" s="419"/>
      <c r="S3" s="419"/>
      <c r="T3" s="420"/>
      <c r="U3" s="151">
        <v>3</v>
      </c>
      <c r="V3" s="418" t="s">
        <v>56</v>
      </c>
      <c r="W3" s="419"/>
      <c r="X3" s="419"/>
      <c r="Y3" s="420"/>
      <c r="Z3" s="151">
        <v>4</v>
      </c>
      <c r="AA3" s="418" t="s">
        <v>57</v>
      </c>
      <c r="AB3" s="419"/>
      <c r="AC3" s="419"/>
      <c r="AD3" s="420"/>
      <c r="AE3" s="151">
        <v>5</v>
      </c>
      <c r="AF3" s="418" t="s">
        <v>58</v>
      </c>
      <c r="AG3" s="419"/>
      <c r="AH3" s="419"/>
      <c r="AI3" s="420"/>
      <c r="AJ3" s="151">
        <v>6</v>
      </c>
      <c r="AK3" s="418" t="s">
        <v>134</v>
      </c>
      <c r="AL3" s="419"/>
      <c r="AM3" s="419"/>
      <c r="AN3" s="420"/>
      <c r="AO3" s="151">
        <v>7</v>
      </c>
      <c r="AP3" s="418" t="s">
        <v>135</v>
      </c>
      <c r="AQ3" s="419"/>
      <c r="AR3" s="419"/>
      <c r="AS3" s="420"/>
      <c r="AT3" s="151">
        <v>8</v>
      </c>
      <c r="AU3" s="418" t="s">
        <v>61</v>
      </c>
      <c r="AV3" s="419"/>
      <c r="AW3" s="419"/>
      <c r="AX3" s="420"/>
      <c r="AY3" s="15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6"/>
      <c r="B5" s="383" t="s">
        <v>29</v>
      </c>
      <c r="C5" s="383"/>
      <c r="D5" s="383"/>
      <c r="E5" s="383"/>
      <c r="F5" s="383"/>
      <c r="G5" s="383"/>
      <c r="H5" s="383"/>
      <c r="I5" s="383"/>
      <c r="J5" s="383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6"/>
      <c r="B6" s="366"/>
      <c r="C6" s="366"/>
      <c r="D6" s="366"/>
      <c r="E6" s="366" t="s">
        <v>29</v>
      </c>
      <c r="F6" s="366"/>
      <c r="G6" s="366"/>
      <c r="H6" s="366"/>
      <c r="I6" s="366"/>
      <c r="J6" s="366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29</v>
      </c>
      <c r="I7" s="366"/>
      <c r="J7" s="366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6"/>
      <c r="B8" s="366" t="s">
        <v>29</v>
      </c>
      <c r="C8" s="366"/>
      <c r="D8" s="366"/>
      <c r="E8" s="366" t="s">
        <v>29</v>
      </c>
      <c r="F8" s="366"/>
      <c r="G8" s="366"/>
      <c r="H8" s="366"/>
      <c r="I8" s="366"/>
      <c r="J8" s="366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6"/>
      <c r="B9" s="366" t="s">
        <v>29</v>
      </c>
      <c r="C9" s="366"/>
      <c r="D9" s="366"/>
      <c r="E9" s="366"/>
      <c r="F9" s="366"/>
      <c r="G9" s="366"/>
      <c r="H9" s="366" t="s">
        <v>29</v>
      </c>
      <c r="I9" s="366"/>
      <c r="J9" s="366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6"/>
      <c r="B10" s="366"/>
      <c r="C10" s="366"/>
      <c r="D10" s="366"/>
      <c r="E10" s="366" t="s">
        <v>29</v>
      </c>
      <c r="F10" s="366"/>
      <c r="G10" s="366"/>
      <c r="H10" s="366" t="s">
        <v>29</v>
      </c>
      <c r="I10" s="366"/>
      <c r="J10" s="366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6"/>
      <c r="B11" s="366" t="s">
        <v>29</v>
      </c>
      <c r="C11" s="366"/>
      <c r="D11" s="366"/>
      <c r="E11" s="366" t="s">
        <v>29</v>
      </c>
      <c r="F11" s="366"/>
      <c r="G11" s="366"/>
      <c r="H11" s="366" t="s">
        <v>29</v>
      </c>
      <c r="I11" s="366"/>
      <c r="J11" s="366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6">
        <v>1</v>
      </c>
      <c r="L13" s="418" t="s">
        <v>54</v>
      </c>
      <c r="M13" s="419"/>
      <c r="N13" s="419"/>
      <c r="O13" s="420"/>
      <c r="P13" s="151">
        <v>2</v>
      </c>
      <c r="Q13" s="418" t="s">
        <v>55</v>
      </c>
      <c r="R13" s="419"/>
      <c r="S13" s="419"/>
      <c r="T13" s="420"/>
      <c r="U13" s="151">
        <v>3</v>
      </c>
      <c r="V13" s="418" t="s">
        <v>56</v>
      </c>
      <c r="W13" s="419"/>
      <c r="X13" s="419"/>
      <c r="Y13" s="420"/>
      <c r="Z13" s="151">
        <v>4</v>
      </c>
      <c r="AA13" s="418" t="s">
        <v>57</v>
      </c>
      <c r="AB13" s="419"/>
      <c r="AC13" s="419"/>
      <c r="AD13" s="420"/>
      <c r="AE13" s="151">
        <v>5</v>
      </c>
      <c r="AF13" s="418" t="s">
        <v>58</v>
      </c>
      <c r="AG13" s="419"/>
      <c r="AH13" s="419"/>
      <c r="AI13" s="420"/>
      <c r="AJ13" s="151">
        <v>6</v>
      </c>
      <c r="AK13" s="418" t="s">
        <v>134</v>
      </c>
      <c r="AL13" s="419"/>
      <c r="AM13" s="419"/>
      <c r="AN13" s="420"/>
      <c r="AO13" s="151">
        <v>7</v>
      </c>
      <c r="AP13" s="418" t="s">
        <v>135</v>
      </c>
      <c r="AQ13" s="419"/>
      <c r="AR13" s="419"/>
      <c r="AS13" s="420"/>
      <c r="AT13" s="151">
        <v>8</v>
      </c>
      <c r="AU13" s="418" t="s">
        <v>61</v>
      </c>
      <c r="AV13" s="419"/>
      <c r="AW13" s="419"/>
      <c r="AX13" s="420"/>
      <c r="AY13" s="15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3"/>
      <c r="B15" s="383" t="s">
        <v>29</v>
      </c>
      <c r="C15" s="383"/>
      <c r="D15" s="383"/>
      <c r="E15" s="383"/>
      <c r="F15" s="383"/>
      <c r="G15" s="383"/>
      <c r="H15" s="383"/>
      <c r="I15" s="383"/>
      <c r="J15" s="383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3"/>
      <c r="B16" s="366"/>
      <c r="C16" s="366"/>
      <c r="D16" s="366"/>
      <c r="E16" s="366" t="s">
        <v>29</v>
      </c>
      <c r="F16" s="366"/>
      <c r="G16" s="366"/>
      <c r="H16" s="366"/>
      <c r="I16" s="366"/>
      <c r="J16" s="366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29</v>
      </c>
      <c r="I17" s="366"/>
      <c r="J17" s="366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3"/>
      <c r="B18" s="366" t="s">
        <v>29</v>
      </c>
      <c r="C18" s="366"/>
      <c r="D18" s="366"/>
      <c r="E18" s="366" t="s">
        <v>29</v>
      </c>
      <c r="F18" s="366"/>
      <c r="G18" s="366"/>
      <c r="H18" s="366"/>
      <c r="I18" s="366"/>
      <c r="J18" s="366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3"/>
      <c r="B19" s="366" t="s">
        <v>29</v>
      </c>
      <c r="C19" s="366"/>
      <c r="D19" s="366"/>
      <c r="E19" s="366"/>
      <c r="F19" s="366"/>
      <c r="G19" s="366"/>
      <c r="H19" s="366" t="s">
        <v>29</v>
      </c>
      <c r="I19" s="366"/>
      <c r="J19" s="366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3"/>
      <c r="B20" s="366"/>
      <c r="C20" s="366"/>
      <c r="D20" s="366"/>
      <c r="E20" s="366" t="s">
        <v>29</v>
      </c>
      <c r="F20" s="366"/>
      <c r="G20" s="366"/>
      <c r="H20" s="366" t="s">
        <v>29</v>
      </c>
      <c r="I20" s="366"/>
      <c r="J20" s="366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3"/>
      <c r="B21" s="366" t="s">
        <v>29</v>
      </c>
      <c r="C21" s="366"/>
      <c r="D21" s="366"/>
      <c r="E21" s="366" t="s">
        <v>29</v>
      </c>
      <c r="F21" s="366"/>
      <c r="G21" s="366"/>
      <c r="H21" s="366" t="s">
        <v>29</v>
      </c>
      <c r="I21" s="366"/>
      <c r="J21" s="366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6">
        <v>1</v>
      </c>
      <c r="L23" s="418" t="s">
        <v>54</v>
      </c>
      <c r="M23" s="419"/>
      <c r="N23" s="419"/>
      <c r="O23" s="420"/>
      <c r="P23" s="151">
        <v>2</v>
      </c>
      <c r="Q23" s="418" t="s">
        <v>55</v>
      </c>
      <c r="R23" s="419"/>
      <c r="S23" s="419"/>
      <c r="T23" s="420"/>
      <c r="U23" s="151">
        <v>3</v>
      </c>
      <c r="V23" s="418" t="s">
        <v>56</v>
      </c>
      <c r="W23" s="419"/>
      <c r="X23" s="419"/>
      <c r="Y23" s="420"/>
      <c r="Z23" s="151">
        <v>4</v>
      </c>
      <c r="AA23" s="418" t="s">
        <v>57</v>
      </c>
      <c r="AB23" s="419"/>
      <c r="AC23" s="419"/>
      <c r="AD23" s="420"/>
      <c r="AE23" s="151">
        <v>5</v>
      </c>
      <c r="AF23" s="418" t="s">
        <v>58</v>
      </c>
      <c r="AG23" s="419"/>
      <c r="AH23" s="419"/>
      <c r="AI23" s="420"/>
      <c r="AJ23" s="151">
        <v>6</v>
      </c>
      <c r="AK23" s="418" t="s">
        <v>134</v>
      </c>
      <c r="AL23" s="419"/>
      <c r="AM23" s="419"/>
      <c r="AN23" s="420"/>
      <c r="AO23" s="151">
        <v>7</v>
      </c>
      <c r="AP23" s="418" t="s">
        <v>135</v>
      </c>
      <c r="AQ23" s="419"/>
      <c r="AR23" s="419"/>
      <c r="AS23" s="420"/>
      <c r="AT23" s="151">
        <v>8</v>
      </c>
      <c r="AU23" s="418" t="s">
        <v>61</v>
      </c>
      <c r="AV23" s="419"/>
      <c r="AW23" s="419"/>
      <c r="AX23" s="420"/>
      <c r="AY23" s="15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6"/>
      <c r="B25" s="383" t="s">
        <v>29</v>
      </c>
      <c r="C25" s="383"/>
      <c r="D25" s="383"/>
      <c r="E25" s="383"/>
      <c r="F25" s="383"/>
      <c r="G25" s="383"/>
      <c r="H25" s="383"/>
      <c r="I25" s="383"/>
      <c r="J25" s="383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6"/>
      <c r="B26" s="366"/>
      <c r="C26" s="366"/>
      <c r="D26" s="366"/>
      <c r="E26" s="366" t="s">
        <v>29</v>
      </c>
      <c r="F26" s="366"/>
      <c r="G26" s="366"/>
      <c r="H26" s="366"/>
      <c r="I26" s="366"/>
      <c r="J26" s="366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29</v>
      </c>
      <c r="I27" s="366"/>
      <c r="J27" s="366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6"/>
      <c r="B28" s="366" t="s">
        <v>29</v>
      </c>
      <c r="C28" s="366"/>
      <c r="D28" s="366"/>
      <c r="E28" s="366" t="s">
        <v>29</v>
      </c>
      <c r="F28" s="366"/>
      <c r="G28" s="366"/>
      <c r="H28" s="366"/>
      <c r="I28" s="366"/>
      <c r="J28" s="366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6"/>
      <c r="B29" s="366" t="s">
        <v>29</v>
      </c>
      <c r="C29" s="366"/>
      <c r="D29" s="366"/>
      <c r="E29" s="366"/>
      <c r="F29" s="366"/>
      <c r="G29" s="366"/>
      <c r="H29" s="366" t="s">
        <v>29</v>
      </c>
      <c r="I29" s="366"/>
      <c r="J29" s="366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6"/>
      <c r="B30" s="366"/>
      <c r="C30" s="366"/>
      <c r="D30" s="366"/>
      <c r="E30" s="366" t="s">
        <v>29</v>
      </c>
      <c r="F30" s="366"/>
      <c r="G30" s="366"/>
      <c r="H30" s="366" t="s">
        <v>29</v>
      </c>
      <c r="I30" s="366"/>
      <c r="J30" s="366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7"/>
      <c r="B31" s="366" t="s">
        <v>29</v>
      </c>
      <c r="C31" s="366"/>
      <c r="D31" s="366"/>
      <c r="E31" s="366" t="s">
        <v>29</v>
      </c>
      <c r="F31" s="366"/>
      <c r="G31" s="366"/>
      <c r="H31" s="366" t="s">
        <v>29</v>
      </c>
      <c r="I31" s="366"/>
      <c r="J31" s="366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6">
        <v>1</v>
      </c>
      <c r="L33" s="418" t="s">
        <v>54</v>
      </c>
      <c r="M33" s="419"/>
      <c r="N33" s="419"/>
      <c r="O33" s="420"/>
      <c r="P33" s="151">
        <v>2</v>
      </c>
      <c r="Q33" s="418" t="s">
        <v>55</v>
      </c>
      <c r="R33" s="419"/>
      <c r="S33" s="419"/>
      <c r="T33" s="420"/>
      <c r="U33" s="151">
        <v>3</v>
      </c>
      <c r="V33" s="418" t="s">
        <v>56</v>
      </c>
      <c r="W33" s="419"/>
      <c r="X33" s="419"/>
      <c r="Y33" s="420"/>
      <c r="Z33" s="151">
        <v>4</v>
      </c>
      <c r="AA33" s="418" t="s">
        <v>57</v>
      </c>
      <c r="AB33" s="419"/>
      <c r="AC33" s="419"/>
      <c r="AD33" s="420"/>
      <c r="AE33" s="151">
        <v>5</v>
      </c>
      <c r="AF33" s="418" t="s">
        <v>58</v>
      </c>
      <c r="AG33" s="419"/>
      <c r="AH33" s="419"/>
      <c r="AI33" s="420"/>
      <c r="AJ33" s="151">
        <v>6</v>
      </c>
      <c r="AK33" s="418" t="s">
        <v>134</v>
      </c>
      <c r="AL33" s="419"/>
      <c r="AM33" s="419"/>
      <c r="AN33" s="420"/>
      <c r="AO33" s="151">
        <v>7</v>
      </c>
      <c r="AP33" s="418" t="s">
        <v>135</v>
      </c>
      <c r="AQ33" s="419"/>
      <c r="AR33" s="419"/>
      <c r="AS33" s="420"/>
      <c r="AT33" s="151">
        <v>8</v>
      </c>
      <c r="AU33" s="418" t="s">
        <v>61</v>
      </c>
      <c r="AV33" s="419"/>
      <c r="AW33" s="419"/>
      <c r="AX33" s="420"/>
      <c r="AY33" s="15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6"/>
      <c r="B35" s="383" t="s">
        <v>29</v>
      </c>
      <c r="C35" s="383"/>
      <c r="D35" s="383"/>
      <c r="E35" s="383"/>
      <c r="F35" s="383"/>
      <c r="G35" s="383"/>
      <c r="H35" s="383"/>
      <c r="I35" s="383"/>
      <c r="J35" s="383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6"/>
      <c r="B36" s="366"/>
      <c r="C36" s="366"/>
      <c r="D36" s="366"/>
      <c r="E36" s="366" t="s">
        <v>29</v>
      </c>
      <c r="F36" s="366"/>
      <c r="G36" s="366"/>
      <c r="H36" s="366"/>
      <c r="I36" s="366"/>
      <c r="J36" s="366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29</v>
      </c>
      <c r="I37" s="366"/>
      <c r="J37" s="366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6"/>
      <c r="B38" s="366" t="s">
        <v>29</v>
      </c>
      <c r="C38" s="366"/>
      <c r="D38" s="366"/>
      <c r="E38" s="366" t="s">
        <v>29</v>
      </c>
      <c r="F38" s="366"/>
      <c r="G38" s="366"/>
      <c r="H38" s="366"/>
      <c r="I38" s="366"/>
      <c r="J38" s="366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6"/>
      <c r="B39" s="366" t="s">
        <v>29</v>
      </c>
      <c r="C39" s="366"/>
      <c r="D39" s="366"/>
      <c r="E39" s="366"/>
      <c r="F39" s="366"/>
      <c r="G39" s="366"/>
      <c r="H39" s="366" t="s">
        <v>29</v>
      </c>
      <c r="I39" s="366"/>
      <c r="J39" s="366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6"/>
      <c r="B40" s="366"/>
      <c r="C40" s="366"/>
      <c r="D40" s="366"/>
      <c r="E40" s="366" t="s">
        <v>29</v>
      </c>
      <c r="F40" s="366"/>
      <c r="G40" s="366"/>
      <c r="H40" s="366" t="s">
        <v>29</v>
      </c>
      <c r="I40" s="366"/>
      <c r="J40" s="366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7"/>
      <c r="B41" s="366" t="s">
        <v>29</v>
      </c>
      <c r="C41" s="366"/>
      <c r="D41" s="366"/>
      <c r="E41" s="366" t="s">
        <v>29</v>
      </c>
      <c r="F41" s="366"/>
      <c r="G41" s="366"/>
      <c r="H41" s="366" t="s">
        <v>29</v>
      </c>
      <c r="I41" s="366"/>
      <c r="J41" s="366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6">
        <v>1</v>
      </c>
      <c r="L43" s="418" t="s">
        <v>54</v>
      </c>
      <c r="M43" s="419"/>
      <c r="N43" s="419"/>
      <c r="O43" s="420"/>
      <c r="P43" s="151">
        <v>2</v>
      </c>
      <c r="Q43" s="418" t="s">
        <v>55</v>
      </c>
      <c r="R43" s="419"/>
      <c r="S43" s="419"/>
      <c r="T43" s="420"/>
      <c r="U43" s="151">
        <v>3</v>
      </c>
      <c r="V43" s="418" t="s">
        <v>56</v>
      </c>
      <c r="W43" s="419"/>
      <c r="X43" s="419"/>
      <c r="Y43" s="420"/>
      <c r="Z43" s="151">
        <v>4</v>
      </c>
      <c r="AA43" s="418" t="s">
        <v>57</v>
      </c>
      <c r="AB43" s="419"/>
      <c r="AC43" s="419"/>
      <c r="AD43" s="420"/>
      <c r="AE43" s="151">
        <v>5</v>
      </c>
      <c r="AF43" s="418" t="s">
        <v>58</v>
      </c>
      <c r="AG43" s="419"/>
      <c r="AH43" s="419"/>
      <c r="AI43" s="420"/>
      <c r="AJ43" s="151">
        <v>6</v>
      </c>
      <c r="AK43" s="418" t="s">
        <v>134</v>
      </c>
      <c r="AL43" s="419"/>
      <c r="AM43" s="419"/>
      <c r="AN43" s="420"/>
      <c r="AO43" s="151">
        <v>7</v>
      </c>
      <c r="AP43" s="418" t="s">
        <v>135</v>
      </c>
      <c r="AQ43" s="419"/>
      <c r="AR43" s="419"/>
      <c r="AS43" s="420"/>
      <c r="AT43" s="151">
        <v>8</v>
      </c>
      <c r="AU43" s="418" t="s">
        <v>61</v>
      </c>
      <c r="AV43" s="419"/>
      <c r="AW43" s="419"/>
      <c r="AX43" s="420"/>
      <c r="AY43" s="15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6"/>
      <c r="B45" s="383" t="s">
        <v>29</v>
      </c>
      <c r="C45" s="383"/>
      <c r="D45" s="383"/>
      <c r="E45" s="383"/>
      <c r="F45" s="383"/>
      <c r="G45" s="383"/>
      <c r="H45" s="383"/>
      <c r="I45" s="383"/>
      <c r="J45" s="383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6"/>
      <c r="B46" s="366"/>
      <c r="C46" s="366"/>
      <c r="D46" s="366"/>
      <c r="E46" s="366" t="s">
        <v>29</v>
      </c>
      <c r="F46" s="366"/>
      <c r="G46" s="366"/>
      <c r="H46" s="366"/>
      <c r="I46" s="366"/>
      <c r="J46" s="366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29</v>
      </c>
      <c r="I47" s="366"/>
      <c r="J47" s="366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6"/>
      <c r="B48" s="366" t="s">
        <v>29</v>
      </c>
      <c r="C48" s="366"/>
      <c r="D48" s="366"/>
      <c r="E48" s="366" t="s">
        <v>29</v>
      </c>
      <c r="F48" s="366"/>
      <c r="G48" s="366"/>
      <c r="H48" s="366"/>
      <c r="I48" s="366"/>
      <c r="J48" s="366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6"/>
      <c r="B49" s="366" t="s">
        <v>29</v>
      </c>
      <c r="C49" s="366"/>
      <c r="D49" s="366"/>
      <c r="E49" s="366"/>
      <c r="F49" s="366"/>
      <c r="G49" s="366"/>
      <c r="H49" s="366" t="s">
        <v>29</v>
      </c>
      <c r="I49" s="366"/>
      <c r="J49" s="366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6"/>
      <c r="B50" s="366"/>
      <c r="C50" s="366"/>
      <c r="D50" s="366"/>
      <c r="E50" s="366" t="s">
        <v>29</v>
      </c>
      <c r="F50" s="366"/>
      <c r="G50" s="366"/>
      <c r="H50" s="366" t="s">
        <v>29</v>
      </c>
      <c r="I50" s="366"/>
      <c r="J50" s="366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6"/>
      <c r="B51" s="366" t="s">
        <v>29</v>
      </c>
      <c r="C51" s="366"/>
      <c r="D51" s="366"/>
      <c r="E51" s="366" t="s">
        <v>29</v>
      </c>
      <c r="F51" s="366"/>
      <c r="G51" s="366"/>
      <c r="H51" s="366" t="s">
        <v>29</v>
      </c>
      <c r="I51" s="366"/>
      <c r="J51" s="366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6">
        <v>1</v>
      </c>
      <c r="L53" s="418" t="s">
        <v>54</v>
      </c>
      <c r="M53" s="419"/>
      <c r="N53" s="419"/>
      <c r="O53" s="420"/>
      <c r="P53" s="151">
        <v>2</v>
      </c>
      <c r="Q53" s="418" t="s">
        <v>55</v>
      </c>
      <c r="R53" s="419"/>
      <c r="S53" s="419"/>
      <c r="T53" s="420"/>
      <c r="U53" s="151">
        <v>3</v>
      </c>
      <c r="V53" s="418" t="s">
        <v>56</v>
      </c>
      <c r="W53" s="419"/>
      <c r="X53" s="419"/>
      <c r="Y53" s="420"/>
      <c r="Z53" s="151">
        <v>4</v>
      </c>
      <c r="AA53" s="418" t="s">
        <v>57</v>
      </c>
      <c r="AB53" s="419"/>
      <c r="AC53" s="419"/>
      <c r="AD53" s="420"/>
      <c r="AE53" s="151">
        <v>5</v>
      </c>
      <c r="AF53" s="418" t="s">
        <v>58</v>
      </c>
      <c r="AG53" s="419"/>
      <c r="AH53" s="419"/>
      <c r="AI53" s="420"/>
      <c r="AJ53" s="151">
        <v>6</v>
      </c>
      <c r="AK53" s="418" t="s">
        <v>134</v>
      </c>
      <c r="AL53" s="419"/>
      <c r="AM53" s="419"/>
      <c r="AN53" s="420"/>
      <c r="AO53" s="151">
        <v>7</v>
      </c>
      <c r="AP53" s="418" t="s">
        <v>135</v>
      </c>
      <c r="AQ53" s="419"/>
      <c r="AR53" s="419"/>
      <c r="AS53" s="420"/>
      <c r="AT53" s="151">
        <v>8</v>
      </c>
      <c r="AU53" s="418" t="s">
        <v>61</v>
      </c>
      <c r="AV53" s="419"/>
      <c r="AW53" s="419"/>
      <c r="AX53" s="420"/>
      <c r="AY53" s="15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3"/>
      <c r="B55" s="383" t="s">
        <v>29</v>
      </c>
      <c r="C55" s="383"/>
      <c r="D55" s="383"/>
      <c r="E55" s="383"/>
      <c r="F55" s="383"/>
      <c r="G55" s="383"/>
      <c r="H55" s="383"/>
      <c r="I55" s="383"/>
      <c r="J55" s="383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3"/>
      <c r="B56" s="366"/>
      <c r="C56" s="366"/>
      <c r="D56" s="366"/>
      <c r="E56" s="366" t="s">
        <v>29</v>
      </c>
      <c r="F56" s="366"/>
      <c r="G56" s="366"/>
      <c r="H56" s="366"/>
      <c r="I56" s="366"/>
      <c r="J56" s="366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29</v>
      </c>
      <c r="I57" s="366"/>
      <c r="J57" s="366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3"/>
      <c r="B58" s="366" t="s">
        <v>29</v>
      </c>
      <c r="C58" s="366"/>
      <c r="D58" s="366"/>
      <c r="E58" s="366" t="s">
        <v>29</v>
      </c>
      <c r="F58" s="366"/>
      <c r="G58" s="366"/>
      <c r="H58" s="366"/>
      <c r="I58" s="366"/>
      <c r="J58" s="366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3"/>
      <c r="B59" s="366" t="s">
        <v>29</v>
      </c>
      <c r="C59" s="366"/>
      <c r="D59" s="366"/>
      <c r="E59" s="366"/>
      <c r="F59" s="366"/>
      <c r="G59" s="366"/>
      <c r="H59" s="366" t="s">
        <v>29</v>
      </c>
      <c r="I59" s="366"/>
      <c r="J59" s="366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3"/>
      <c r="B60" s="366"/>
      <c r="C60" s="366"/>
      <c r="D60" s="366"/>
      <c r="E60" s="366" t="s">
        <v>29</v>
      </c>
      <c r="F60" s="366"/>
      <c r="G60" s="366"/>
      <c r="H60" s="366" t="s">
        <v>29</v>
      </c>
      <c r="I60" s="366"/>
      <c r="J60" s="366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3"/>
      <c r="B61" s="366" t="s">
        <v>29</v>
      </c>
      <c r="C61" s="366"/>
      <c r="D61" s="366"/>
      <c r="E61" s="366" t="s">
        <v>29</v>
      </c>
      <c r="F61" s="366"/>
      <c r="G61" s="366"/>
      <c r="H61" s="366" t="s">
        <v>29</v>
      </c>
      <c r="I61" s="366"/>
      <c r="J61" s="366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6">
        <v>1</v>
      </c>
      <c r="L63" s="418" t="s">
        <v>54</v>
      </c>
      <c r="M63" s="419"/>
      <c r="N63" s="419"/>
      <c r="O63" s="420"/>
      <c r="P63" s="151">
        <v>2</v>
      </c>
      <c r="Q63" s="418" t="s">
        <v>55</v>
      </c>
      <c r="R63" s="419"/>
      <c r="S63" s="419"/>
      <c r="T63" s="420"/>
      <c r="U63" s="151">
        <v>3</v>
      </c>
      <c r="V63" s="418" t="s">
        <v>56</v>
      </c>
      <c r="W63" s="419"/>
      <c r="X63" s="419"/>
      <c r="Y63" s="420"/>
      <c r="Z63" s="151">
        <v>4</v>
      </c>
      <c r="AA63" s="418" t="s">
        <v>57</v>
      </c>
      <c r="AB63" s="419"/>
      <c r="AC63" s="419"/>
      <c r="AD63" s="420"/>
      <c r="AE63" s="151">
        <v>5</v>
      </c>
      <c r="AF63" s="418" t="s">
        <v>58</v>
      </c>
      <c r="AG63" s="419"/>
      <c r="AH63" s="419"/>
      <c r="AI63" s="420"/>
      <c r="AJ63" s="151">
        <v>6</v>
      </c>
      <c r="AK63" s="418" t="s">
        <v>134</v>
      </c>
      <c r="AL63" s="419"/>
      <c r="AM63" s="419"/>
      <c r="AN63" s="420"/>
      <c r="AO63" s="151">
        <v>7</v>
      </c>
      <c r="AP63" s="418" t="s">
        <v>135</v>
      </c>
      <c r="AQ63" s="419"/>
      <c r="AR63" s="419"/>
      <c r="AS63" s="420"/>
      <c r="AT63" s="151">
        <v>8</v>
      </c>
      <c r="AU63" s="418" t="s">
        <v>61</v>
      </c>
      <c r="AV63" s="419"/>
      <c r="AW63" s="419"/>
      <c r="AX63" s="420"/>
      <c r="AY63" s="15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6"/>
      <c r="B65" s="383" t="s">
        <v>29</v>
      </c>
      <c r="C65" s="383"/>
      <c r="D65" s="383"/>
      <c r="E65" s="383"/>
      <c r="F65" s="383"/>
      <c r="G65" s="383"/>
      <c r="H65" s="383"/>
      <c r="I65" s="383"/>
      <c r="J65" s="383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6"/>
      <c r="B66" s="366"/>
      <c r="C66" s="366"/>
      <c r="D66" s="366"/>
      <c r="E66" s="366" t="s">
        <v>29</v>
      </c>
      <c r="F66" s="366"/>
      <c r="G66" s="366"/>
      <c r="H66" s="366"/>
      <c r="I66" s="366"/>
      <c r="J66" s="366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29</v>
      </c>
      <c r="I67" s="366"/>
      <c r="J67" s="366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6"/>
      <c r="B68" s="366" t="s">
        <v>29</v>
      </c>
      <c r="C68" s="366"/>
      <c r="D68" s="366"/>
      <c r="E68" s="366" t="s">
        <v>29</v>
      </c>
      <c r="F68" s="366"/>
      <c r="G68" s="366"/>
      <c r="H68" s="366"/>
      <c r="I68" s="366"/>
      <c r="J68" s="366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6"/>
      <c r="B69" s="366" t="s">
        <v>29</v>
      </c>
      <c r="C69" s="366"/>
      <c r="D69" s="366"/>
      <c r="E69" s="366"/>
      <c r="F69" s="366"/>
      <c r="G69" s="366"/>
      <c r="H69" s="366" t="s">
        <v>29</v>
      </c>
      <c r="I69" s="366"/>
      <c r="J69" s="366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6"/>
      <c r="B70" s="366"/>
      <c r="C70" s="366"/>
      <c r="D70" s="366"/>
      <c r="E70" s="366" t="s">
        <v>29</v>
      </c>
      <c r="F70" s="366"/>
      <c r="G70" s="366"/>
      <c r="H70" s="366" t="s">
        <v>29</v>
      </c>
      <c r="I70" s="366"/>
      <c r="J70" s="366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7"/>
      <c r="B71" s="366" t="s">
        <v>29</v>
      </c>
      <c r="C71" s="366"/>
      <c r="D71" s="366"/>
      <c r="E71" s="366" t="s">
        <v>29</v>
      </c>
      <c r="F71" s="366"/>
      <c r="G71" s="366"/>
      <c r="H71" s="366" t="s">
        <v>29</v>
      </c>
      <c r="I71" s="366"/>
      <c r="J71" s="366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6">
        <v>1</v>
      </c>
      <c r="L73" s="418" t="s">
        <v>54</v>
      </c>
      <c r="M73" s="419"/>
      <c r="N73" s="419"/>
      <c r="O73" s="420"/>
      <c r="P73" s="151">
        <v>2</v>
      </c>
      <c r="Q73" s="418" t="s">
        <v>55</v>
      </c>
      <c r="R73" s="419"/>
      <c r="S73" s="419"/>
      <c r="T73" s="420"/>
      <c r="U73" s="151">
        <v>3</v>
      </c>
      <c r="V73" s="418" t="s">
        <v>56</v>
      </c>
      <c r="W73" s="419"/>
      <c r="X73" s="419"/>
      <c r="Y73" s="420"/>
      <c r="Z73" s="151">
        <v>4</v>
      </c>
      <c r="AA73" s="418" t="s">
        <v>57</v>
      </c>
      <c r="AB73" s="419"/>
      <c r="AC73" s="419"/>
      <c r="AD73" s="420"/>
      <c r="AE73" s="151">
        <v>5</v>
      </c>
      <c r="AF73" s="418" t="s">
        <v>58</v>
      </c>
      <c r="AG73" s="419"/>
      <c r="AH73" s="419"/>
      <c r="AI73" s="420"/>
      <c r="AJ73" s="151">
        <v>6</v>
      </c>
      <c r="AK73" s="418" t="s">
        <v>134</v>
      </c>
      <c r="AL73" s="419"/>
      <c r="AM73" s="419"/>
      <c r="AN73" s="420"/>
      <c r="AO73" s="151">
        <v>7</v>
      </c>
      <c r="AP73" s="418" t="s">
        <v>135</v>
      </c>
      <c r="AQ73" s="419"/>
      <c r="AR73" s="419"/>
      <c r="AS73" s="420"/>
      <c r="AT73" s="151">
        <v>8</v>
      </c>
      <c r="AU73" s="418" t="s">
        <v>61</v>
      </c>
      <c r="AV73" s="419"/>
      <c r="AW73" s="419"/>
      <c r="AX73" s="420"/>
      <c r="AY73" s="15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6"/>
      <c r="B75" s="383" t="s">
        <v>29</v>
      </c>
      <c r="C75" s="383"/>
      <c r="D75" s="383"/>
      <c r="E75" s="383"/>
      <c r="F75" s="383"/>
      <c r="G75" s="383"/>
      <c r="H75" s="383"/>
      <c r="I75" s="383"/>
      <c r="J75" s="383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6"/>
      <c r="B76" s="366"/>
      <c r="C76" s="366"/>
      <c r="D76" s="366"/>
      <c r="E76" s="366" t="s">
        <v>29</v>
      </c>
      <c r="F76" s="366"/>
      <c r="G76" s="366"/>
      <c r="H76" s="366"/>
      <c r="I76" s="366"/>
      <c r="J76" s="366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29</v>
      </c>
      <c r="I77" s="366"/>
      <c r="J77" s="366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6"/>
      <c r="B78" s="366" t="s">
        <v>29</v>
      </c>
      <c r="C78" s="366"/>
      <c r="D78" s="366"/>
      <c r="E78" s="366" t="s">
        <v>29</v>
      </c>
      <c r="F78" s="366"/>
      <c r="G78" s="366"/>
      <c r="H78" s="366"/>
      <c r="I78" s="366"/>
      <c r="J78" s="366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6"/>
      <c r="B79" s="366" t="s">
        <v>29</v>
      </c>
      <c r="C79" s="366"/>
      <c r="D79" s="366"/>
      <c r="E79" s="366"/>
      <c r="F79" s="366"/>
      <c r="G79" s="366"/>
      <c r="H79" s="366" t="s">
        <v>29</v>
      </c>
      <c r="I79" s="366"/>
      <c r="J79" s="366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6"/>
      <c r="B80" s="366"/>
      <c r="C80" s="366"/>
      <c r="D80" s="366"/>
      <c r="E80" s="366" t="s">
        <v>29</v>
      </c>
      <c r="F80" s="366"/>
      <c r="G80" s="366"/>
      <c r="H80" s="366" t="s">
        <v>29</v>
      </c>
      <c r="I80" s="366"/>
      <c r="J80" s="366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7"/>
      <c r="B81" s="366" t="s">
        <v>29</v>
      </c>
      <c r="C81" s="366"/>
      <c r="D81" s="366"/>
      <c r="E81" s="366" t="s">
        <v>29</v>
      </c>
      <c r="F81" s="366"/>
      <c r="G81" s="366"/>
      <c r="H81" s="366" t="s">
        <v>29</v>
      </c>
      <c r="I81" s="366"/>
      <c r="J81" s="366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6">
        <v>1</v>
      </c>
      <c r="L84" s="418" t="s">
        <v>54</v>
      </c>
      <c r="M84" s="419"/>
      <c r="N84" s="419"/>
      <c r="O84" s="420"/>
      <c r="P84" s="151">
        <v>2</v>
      </c>
      <c r="Q84" s="418" t="s">
        <v>55</v>
      </c>
      <c r="R84" s="419"/>
      <c r="S84" s="419"/>
      <c r="T84" s="420"/>
      <c r="U84" s="151">
        <v>3</v>
      </c>
      <c r="V84" s="418" t="s">
        <v>56</v>
      </c>
      <c r="W84" s="419"/>
      <c r="X84" s="419"/>
      <c r="Y84" s="420"/>
      <c r="Z84" s="151">
        <v>4</v>
      </c>
      <c r="AA84" s="418" t="s">
        <v>57</v>
      </c>
      <c r="AB84" s="419"/>
      <c r="AC84" s="419"/>
      <c r="AD84" s="420"/>
      <c r="AE84" s="151">
        <v>5</v>
      </c>
      <c r="AF84" s="418" t="s">
        <v>58</v>
      </c>
      <c r="AG84" s="419"/>
      <c r="AH84" s="419"/>
      <c r="AI84" s="420"/>
      <c r="AJ84" s="151">
        <v>6</v>
      </c>
      <c r="AK84" s="418" t="s">
        <v>134</v>
      </c>
      <c r="AL84" s="419"/>
      <c r="AM84" s="419"/>
      <c r="AN84" s="420"/>
      <c r="AO84" s="151">
        <v>7</v>
      </c>
      <c r="AP84" s="418" t="s">
        <v>135</v>
      </c>
      <c r="AQ84" s="419"/>
      <c r="AR84" s="419"/>
      <c r="AS84" s="420"/>
      <c r="AT84" s="151">
        <v>8</v>
      </c>
      <c r="AU84" s="418" t="s">
        <v>61</v>
      </c>
      <c r="AV84" s="419"/>
      <c r="AW84" s="419"/>
      <c r="AX84" s="420"/>
      <c r="AY84" s="15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6"/>
      <c r="B86" s="383" t="s">
        <v>29</v>
      </c>
      <c r="C86" s="383"/>
      <c r="D86" s="383"/>
      <c r="E86" s="383"/>
      <c r="F86" s="383"/>
      <c r="G86" s="383"/>
      <c r="H86" s="383"/>
      <c r="I86" s="383"/>
      <c r="J86" s="383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6"/>
      <c r="B87" s="366"/>
      <c r="C87" s="366"/>
      <c r="D87" s="366"/>
      <c r="E87" s="366" t="s">
        <v>29</v>
      </c>
      <c r="F87" s="366"/>
      <c r="G87" s="366"/>
      <c r="H87" s="366"/>
      <c r="I87" s="366"/>
      <c r="J87" s="366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29</v>
      </c>
      <c r="I88" s="366"/>
      <c r="J88" s="366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6"/>
      <c r="B89" s="366" t="s">
        <v>29</v>
      </c>
      <c r="C89" s="366"/>
      <c r="D89" s="366"/>
      <c r="E89" s="366" t="s">
        <v>29</v>
      </c>
      <c r="F89" s="366"/>
      <c r="G89" s="366"/>
      <c r="H89" s="366"/>
      <c r="I89" s="366"/>
      <c r="J89" s="366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6"/>
      <c r="B90" s="366" t="s">
        <v>29</v>
      </c>
      <c r="C90" s="366"/>
      <c r="D90" s="366"/>
      <c r="E90" s="366"/>
      <c r="F90" s="366"/>
      <c r="G90" s="366"/>
      <c r="H90" s="366" t="s">
        <v>29</v>
      </c>
      <c r="I90" s="366"/>
      <c r="J90" s="366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6"/>
      <c r="B91" s="366"/>
      <c r="C91" s="366"/>
      <c r="D91" s="366"/>
      <c r="E91" s="366" t="s">
        <v>29</v>
      </c>
      <c r="F91" s="366"/>
      <c r="G91" s="366"/>
      <c r="H91" s="366" t="s">
        <v>29</v>
      </c>
      <c r="I91" s="366"/>
      <c r="J91" s="366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6"/>
      <c r="B92" s="366" t="s">
        <v>29</v>
      </c>
      <c r="C92" s="366"/>
      <c r="D92" s="366"/>
      <c r="E92" s="366" t="s">
        <v>29</v>
      </c>
      <c r="F92" s="366"/>
      <c r="G92" s="366"/>
      <c r="H92" s="366" t="s">
        <v>29</v>
      </c>
      <c r="I92" s="366"/>
      <c r="J92" s="366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6">
        <v>1</v>
      </c>
      <c r="L94" s="418" t="s">
        <v>54</v>
      </c>
      <c r="M94" s="419"/>
      <c r="N94" s="419"/>
      <c r="O94" s="420"/>
      <c r="P94" s="151">
        <v>2</v>
      </c>
      <c r="Q94" s="418" t="s">
        <v>55</v>
      </c>
      <c r="R94" s="419"/>
      <c r="S94" s="419"/>
      <c r="T94" s="420"/>
      <c r="U94" s="151">
        <v>3</v>
      </c>
      <c r="V94" s="418" t="s">
        <v>56</v>
      </c>
      <c r="W94" s="419"/>
      <c r="X94" s="419"/>
      <c r="Y94" s="420"/>
      <c r="Z94" s="151">
        <v>4</v>
      </c>
      <c r="AA94" s="418" t="s">
        <v>57</v>
      </c>
      <c r="AB94" s="419"/>
      <c r="AC94" s="419"/>
      <c r="AD94" s="420"/>
      <c r="AE94" s="151">
        <v>5</v>
      </c>
      <c r="AF94" s="418" t="s">
        <v>58</v>
      </c>
      <c r="AG94" s="419"/>
      <c r="AH94" s="419"/>
      <c r="AI94" s="420"/>
      <c r="AJ94" s="151">
        <v>6</v>
      </c>
      <c r="AK94" s="418" t="s">
        <v>134</v>
      </c>
      <c r="AL94" s="419"/>
      <c r="AM94" s="419"/>
      <c r="AN94" s="420"/>
      <c r="AO94" s="151">
        <v>7</v>
      </c>
      <c r="AP94" s="418" t="s">
        <v>135</v>
      </c>
      <c r="AQ94" s="419"/>
      <c r="AR94" s="419"/>
      <c r="AS94" s="420"/>
      <c r="AT94" s="151">
        <v>8</v>
      </c>
      <c r="AU94" s="418" t="s">
        <v>61</v>
      </c>
      <c r="AV94" s="419"/>
      <c r="AW94" s="419"/>
      <c r="AX94" s="420"/>
      <c r="AY94" s="15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3"/>
      <c r="B96" s="383" t="s">
        <v>29</v>
      </c>
      <c r="C96" s="383"/>
      <c r="D96" s="383"/>
      <c r="E96" s="383"/>
      <c r="F96" s="383"/>
      <c r="G96" s="383"/>
      <c r="H96" s="383"/>
      <c r="I96" s="383"/>
      <c r="J96" s="383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3"/>
      <c r="B97" s="366"/>
      <c r="C97" s="366"/>
      <c r="D97" s="366"/>
      <c r="E97" s="366" t="s">
        <v>29</v>
      </c>
      <c r="F97" s="366"/>
      <c r="G97" s="366"/>
      <c r="H97" s="366"/>
      <c r="I97" s="366"/>
      <c r="J97" s="366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29</v>
      </c>
      <c r="I98" s="366"/>
      <c r="J98" s="366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3"/>
      <c r="B99" s="366" t="s">
        <v>29</v>
      </c>
      <c r="C99" s="366"/>
      <c r="D99" s="366"/>
      <c r="E99" s="366" t="s">
        <v>29</v>
      </c>
      <c r="F99" s="366"/>
      <c r="G99" s="366"/>
      <c r="H99" s="366"/>
      <c r="I99" s="366"/>
      <c r="J99" s="366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3"/>
      <c r="B100" s="366" t="s">
        <v>29</v>
      </c>
      <c r="C100" s="366"/>
      <c r="D100" s="366"/>
      <c r="E100" s="366"/>
      <c r="F100" s="366"/>
      <c r="G100" s="366"/>
      <c r="H100" s="366" t="s">
        <v>29</v>
      </c>
      <c r="I100" s="366"/>
      <c r="J100" s="366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29</v>
      </c>
      <c r="F101" s="366"/>
      <c r="G101" s="366"/>
      <c r="H101" s="366" t="s">
        <v>29</v>
      </c>
      <c r="I101" s="366"/>
      <c r="J101" s="366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3"/>
      <c r="B102" s="366" t="s">
        <v>29</v>
      </c>
      <c r="C102" s="366"/>
      <c r="D102" s="366"/>
      <c r="E102" s="366" t="s">
        <v>29</v>
      </c>
      <c r="F102" s="366"/>
      <c r="G102" s="366"/>
      <c r="H102" s="366" t="s">
        <v>29</v>
      </c>
      <c r="I102" s="366"/>
      <c r="J102" s="366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8" t="s">
        <v>54</v>
      </c>
      <c r="M104" s="419"/>
      <c r="N104" s="419"/>
      <c r="O104" s="420"/>
      <c r="P104" s="151">
        <v>2</v>
      </c>
      <c r="Q104" s="418" t="s">
        <v>55</v>
      </c>
      <c r="R104" s="419"/>
      <c r="S104" s="419"/>
      <c r="T104" s="420"/>
      <c r="U104" s="151">
        <v>3</v>
      </c>
      <c r="V104" s="418" t="s">
        <v>56</v>
      </c>
      <c r="W104" s="419"/>
      <c r="X104" s="419"/>
      <c r="Y104" s="420"/>
      <c r="Z104" s="151">
        <v>4</v>
      </c>
      <c r="AA104" s="418" t="s">
        <v>57</v>
      </c>
      <c r="AB104" s="419"/>
      <c r="AC104" s="419"/>
      <c r="AD104" s="420"/>
      <c r="AE104" s="151">
        <v>5</v>
      </c>
      <c r="AF104" s="418" t="s">
        <v>58</v>
      </c>
      <c r="AG104" s="419"/>
      <c r="AH104" s="419"/>
      <c r="AI104" s="420"/>
      <c r="AJ104" s="151">
        <v>6</v>
      </c>
      <c r="AK104" s="418" t="s">
        <v>134</v>
      </c>
      <c r="AL104" s="419"/>
      <c r="AM104" s="419"/>
      <c r="AN104" s="420"/>
      <c r="AO104" s="151">
        <v>7</v>
      </c>
      <c r="AP104" s="418" t="s">
        <v>135</v>
      </c>
      <c r="AQ104" s="419"/>
      <c r="AR104" s="419"/>
      <c r="AS104" s="420"/>
      <c r="AT104" s="151">
        <v>8</v>
      </c>
      <c r="AU104" s="418" t="s">
        <v>61</v>
      </c>
      <c r="AV104" s="419"/>
      <c r="AW104" s="419"/>
      <c r="AX104" s="420"/>
      <c r="AY104" s="15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7"/>
      <c r="B106" s="429" t="s">
        <v>29</v>
      </c>
      <c r="C106" s="429"/>
      <c r="D106" s="429"/>
      <c r="E106" s="429"/>
      <c r="F106" s="429"/>
      <c r="G106" s="429"/>
      <c r="H106" s="429"/>
      <c r="I106" s="429"/>
      <c r="J106" s="429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7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7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8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8" t="s">
        <v>54</v>
      </c>
      <c r="M114" s="419"/>
      <c r="N114" s="419"/>
      <c r="O114" s="420"/>
      <c r="P114" s="151">
        <v>2</v>
      </c>
      <c r="Q114" s="418" t="s">
        <v>55</v>
      </c>
      <c r="R114" s="419"/>
      <c r="S114" s="419"/>
      <c r="T114" s="420"/>
      <c r="U114" s="151">
        <v>3</v>
      </c>
      <c r="V114" s="418" t="s">
        <v>56</v>
      </c>
      <c r="W114" s="419"/>
      <c r="X114" s="419"/>
      <c r="Y114" s="420"/>
      <c r="Z114" s="151">
        <v>4</v>
      </c>
      <c r="AA114" s="418" t="s">
        <v>57</v>
      </c>
      <c r="AB114" s="419"/>
      <c r="AC114" s="419"/>
      <c r="AD114" s="420"/>
      <c r="AE114" s="151">
        <v>5</v>
      </c>
      <c r="AF114" s="418" t="s">
        <v>58</v>
      </c>
      <c r="AG114" s="419"/>
      <c r="AH114" s="419"/>
      <c r="AI114" s="420"/>
      <c r="AJ114" s="151">
        <v>6</v>
      </c>
      <c r="AK114" s="418" t="s">
        <v>134</v>
      </c>
      <c r="AL114" s="419"/>
      <c r="AM114" s="419"/>
      <c r="AN114" s="420"/>
      <c r="AO114" s="151">
        <v>7</v>
      </c>
      <c r="AP114" s="418" t="s">
        <v>135</v>
      </c>
      <c r="AQ114" s="419"/>
      <c r="AR114" s="419"/>
      <c r="AS114" s="420"/>
      <c r="AT114" s="151">
        <v>8</v>
      </c>
      <c r="AU114" s="418" t="s">
        <v>61</v>
      </c>
      <c r="AV114" s="419"/>
      <c r="AW114" s="419"/>
      <c r="AX114" s="420"/>
      <c r="AY114" s="15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7"/>
      <c r="B116" s="429" t="s">
        <v>29</v>
      </c>
      <c r="C116" s="429"/>
      <c r="D116" s="429"/>
      <c r="E116" s="429"/>
      <c r="F116" s="429"/>
      <c r="G116" s="429"/>
      <c r="H116" s="429"/>
      <c r="I116" s="429"/>
      <c r="J116" s="429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7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7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8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9" t="str">
        <f>ローデータ!B2</f>
        <v>北区</v>
      </c>
      <c r="C2" s="291"/>
      <c r="D2" s="291"/>
      <c r="E2" s="290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67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4"/>
      <c r="H3" s="304"/>
      <c r="K3" s="304"/>
      <c r="L3" s="304"/>
    </row>
    <row r="4" spans="1:19" ht="14.1" customHeight="1" x14ac:dyDescent="0.15">
      <c r="A4" s="268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19</v>
      </c>
      <c r="H4" s="147" t="s">
        <v>53</v>
      </c>
      <c r="K4" s="300">
        <f>COUNTIFS(ローデータ!B12:B1011,1,ローデータ!G12:G1011,$G$4)</f>
        <v>0</v>
      </c>
      <c r="L4" s="30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1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7" t="s">
        <v>50</v>
      </c>
    </row>
    <row r="9" spans="1:19" ht="14.1" customHeight="1" x14ac:dyDescent="0.15">
      <c r="A9" s="233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8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1"/>
      <c r="B14" s="144">
        <v>1</v>
      </c>
      <c r="C14" s="144">
        <v>2</v>
      </c>
      <c r="D14" s="267" t="s">
        <v>50</v>
      </c>
      <c r="F14" s="231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0" t="s">
        <v>50</v>
      </c>
    </row>
    <row r="15" spans="1:19" ht="14.1" customHeight="1" x14ac:dyDescent="0.15">
      <c r="A15" s="233"/>
      <c r="B15" s="147" t="s">
        <v>63</v>
      </c>
      <c r="C15" s="147" t="s">
        <v>64</v>
      </c>
      <c r="D15" s="268"/>
      <c r="F15" s="232"/>
      <c r="G15" s="278" t="s">
        <v>95</v>
      </c>
      <c r="H15" s="248" t="s">
        <v>76</v>
      </c>
      <c r="I15" s="248" t="s">
        <v>77</v>
      </c>
      <c r="J15" s="278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73" t="s">
        <v>111</v>
      </c>
      <c r="Q15" s="248" t="s">
        <v>83</v>
      </c>
      <c r="R15" s="292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92"/>
    </row>
    <row r="17" spans="1:19" ht="14.1" customHeight="1" x14ac:dyDescent="0.15">
      <c r="A17" s="152"/>
      <c r="B17" s="9"/>
      <c r="C17" s="9"/>
      <c r="D17" s="9"/>
      <c r="F17" s="233"/>
      <c r="G17" s="282"/>
      <c r="H17" s="249"/>
      <c r="I17" s="249"/>
      <c r="J17" s="282"/>
      <c r="K17" s="249"/>
      <c r="L17" s="249"/>
      <c r="M17" s="249"/>
      <c r="N17" s="249"/>
      <c r="O17" s="249"/>
      <c r="P17" s="274"/>
      <c r="Q17" s="249"/>
      <c r="R17" s="251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1"/>
      <c r="B21" s="293">
        <v>1</v>
      </c>
      <c r="C21" s="242"/>
      <c r="D21" s="293">
        <v>2</v>
      </c>
      <c r="E21" s="242"/>
      <c r="F21" s="293">
        <v>3</v>
      </c>
      <c r="G21" s="241"/>
      <c r="H21" s="242"/>
      <c r="I21" s="26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301" t="s">
        <v>72</v>
      </c>
      <c r="C22" s="302"/>
      <c r="D22" s="301" t="s">
        <v>74</v>
      </c>
      <c r="E22" s="302"/>
      <c r="F22" s="301" t="s">
        <v>84</v>
      </c>
      <c r="G22" s="303"/>
      <c r="H22" s="302"/>
      <c r="I22" s="26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9">
        <f>COUNTIFS(ローデータ!$B$12:$B$1011,1,ローデータ!$G$12:$G$1011,$G$4,ローデータ!$K$12:$K$1011,B21)</f>
        <v>0</v>
      </c>
      <c r="C23" s="290"/>
      <c r="D23" s="289">
        <f>COUNTIFS(ローデータ!$B$12:$B$1011,1,ローデータ!$G$12:$G$1011,$G$4,ローデータ!$K$12:$K$1011,D21)</f>
        <v>0</v>
      </c>
      <c r="E23" s="290"/>
      <c r="F23" s="289">
        <f>COUNTIFS(ローデータ!$B$12:$B$1011,1,ローデータ!$G$12:$G$1011,$G$4,ローデータ!$K$12:$K$1011,F21)</f>
        <v>0</v>
      </c>
      <c r="G23" s="291"/>
      <c r="H23" s="29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1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0" t="s">
        <v>50</v>
      </c>
      <c r="I27" s="269"/>
      <c r="J27" s="285" t="s">
        <v>96</v>
      </c>
      <c r="K27" s="287" t="s">
        <v>97</v>
      </c>
      <c r="L27" s="283" t="s">
        <v>98</v>
      </c>
      <c r="M27" s="287" t="s">
        <v>99</v>
      </c>
      <c r="N27" s="283" t="s">
        <v>100</v>
      </c>
      <c r="O27" s="277" t="s">
        <v>50</v>
      </c>
    </row>
    <row r="28" spans="1:19" ht="14.1" customHeight="1" x14ac:dyDescent="0.15">
      <c r="A28" s="232"/>
      <c r="B28" s="248" t="s">
        <v>65</v>
      </c>
      <c r="C28" s="248" t="s">
        <v>66</v>
      </c>
      <c r="D28" s="278" t="s">
        <v>101</v>
      </c>
      <c r="E28" s="280" t="s">
        <v>102</v>
      </c>
      <c r="F28" s="281" t="s">
        <v>103</v>
      </c>
      <c r="G28" s="292"/>
      <c r="H28" s="39"/>
      <c r="I28" s="270"/>
      <c r="J28" s="286"/>
      <c r="K28" s="288"/>
      <c r="L28" s="284"/>
      <c r="M28" s="288"/>
      <c r="N28" s="284"/>
      <c r="O28" s="277"/>
    </row>
    <row r="29" spans="1:19" ht="14.1" customHeight="1" x14ac:dyDescent="0.15">
      <c r="A29" s="233"/>
      <c r="B29" s="249"/>
      <c r="C29" s="249"/>
      <c r="D29" s="279"/>
      <c r="E29" s="244"/>
      <c r="F29" s="282"/>
      <c r="G29" s="251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1"/>
      <c r="B34" s="144">
        <v>1</v>
      </c>
      <c r="C34" s="144">
        <v>2</v>
      </c>
      <c r="D34" s="144">
        <v>3</v>
      </c>
      <c r="E34" s="267" t="s">
        <v>50</v>
      </c>
      <c r="F34" s="39"/>
      <c r="I34" s="269"/>
      <c r="J34" s="271" t="s">
        <v>104</v>
      </c>
      <c r="K34" s="229" t="s">
        <v>105</v>
      </c>
      <c r="L34" s="229" t="s">
        <v>98</v>
      </c>
      <c r="M34" s="229" t="s">
        <v>106</v>
      </c>
      <c r="N34" s="245" t="s">
        <v>107</v>
      </c>
      <c r="O34" s="229" t="s">
        <v>36</v>
      </c>
      <c r="P34" s="245" t="s">
        <v>30</v>
      </c>
      <c r="Q34" s="250" t="s">
        <v>50</v>
      </c>
    </row>
    <row r="35" spans="1:17" ht="14.1" customHeight="1" x14ac:dyDescent="0.15">
      <c r="A35" s="233"/>
      <c r="B35" s="147" t="s">
        <v>67</v>
      </c>
      <c r="C35" s="147" t="s">
        <v>66</v>
      </c>
      <c r="D35" s="147" t="s">
        <v>68</v>
      </c>
      <c r="E35" s="268"/>
      <c r="G35" s="39"/>
      <c r="I35" s="270"/>
      <c r="J35" s="272"/>
      <c r="K35" s="230"/>
      <c r="L35" s="230"/>
      <c r="M35" s="230"/>
      <c r="N35" s="246"/>
      <c r="O35" s="230"/>
      <c r="P35" s="246"/>
      <c r="Q35" s="251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2"/>
      <c r="B40" s="255" t="s">
        <v>16</v>
      </c>
      <c r="C40" s="256"/>
      <c r="D40" s="256"/>
      <c r="E40" s="256"/>
      <c r="F40" s="257"/>
      <c r="G40" s="258" t="s">
        <v>50</v>
      </c>
      <c r="H40" s="261" t="s">
        <v>13</v>
      </c>
      <c r="I40" s="262"/>
      <c r="J40" s="263"/>
      <c r="K40" s="264" t="s">
        <v>50</v>
      </c>
    </row>
    <row r="41" spans="1:17" ht="14.1" customHeight="1" x14ac:dyDescent="0.15">
      <c r="A41" s="253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9"/>
      <c r="H41" s="64">
        <v>1</v>
      </c>
      <c r="I41" s="63">
        <v>2</v>
      </c>
      <c r="J41" s="63">
        <v>3</v>
      </c>
      <c r="K41" s="265"/>
      <c r="M41" s="39"/>
      <c r="N41" s="39"/>
      <c r="O41" s="39"/>
      <c r="P41" s="39"/>
    </row>
    <row r="42" spans="1:17" ht="14.1" customHeight="1" x14ac:dyDescent="0.15">
      <c r="A42" s="253"/>
      <c r="B42" s="248" t="s">
        <v>65</v>
      </c>
      <c r="C42" s="248" t="s">
        <v>66</v>
      </c>
      <c r="D42" s="273" t="s">
        <v>101</v>
      </c>
      <c r="E42" s="275" t="s">
        <v>102</v>
      </c>
      <c r="F42" s="225" t="s">
        <v>103</v>
      </c>
      <c r="G42" s="259"/>
      <c r="H42" s="227" t="s">
        <v>67</v>
      </c>
      <c r="I42" s="247" t="s">
        <v>66</v>
      </c>
      <c r="J42" s="247" t="s">
        <v>68</v>
      </c>
      <c r="K42" s="265"/>
      <c r="M42" s="39"/>
      <c r="N42" s="39"/>
      <c r="O42" s="39"/>
      <c r="P42" s="39"/>
    </row>
    <row r="43" spans="1:17" ht="14.1" customHeight="1" x14ac:dyDescent="0.15">
      <c r="A43" s="254"/>
      <c r="B43" s="249"/>
      <c r="C43" s="249"/>
      <c r="D43" s="274"/>
      <c r="E43" s="276"/>
      <c r="F43" s="226"/>
      <c r="G43" s="260"/>
      <c r="H43" s="228"/>
      <c r="I43" s="226"/>
      <c r="J43" s="226"/>
      <c r="K43" s="266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1"/>
      <c r="B47" s="234" t="s">
        <v>165</v>
      </c>
      <c r="C47" s="235"/>
      <c r="D47" s="235"/>
      <c r="E47" s="235"/>
      <c r="F47" s="236"/>
      <c r="G47" s="237" t="s">
        <v>50</v>
      </c>
      <c r="H47" s="240" t="s">
        <v>71</v>
      </c>
      <c r="I47" s="241"/>
      <c r="J47" s="241"/>
      <c r="K47" s="241"/>
      <c r="L47" s="241"/>
      <c r="M47" s="241"/>
      <c r="N47" s="242"/>
      <c r="O47" s="212" t="s">
        <v>50</v>
      </c>
    </row>
    <row r="48" spans="1:17" ht="14.1" customHeight="1" x14ac:dyDescent="0.15">
      <c r="A48" s="232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38"/>
      <c r="H48" s="221" t="s">
        <v>104</v>
      </c>
      <c r="I48" s="223" t="s">
        <v>105</v>
      </c>
      <c r="J48" s="223" t="s">
        <v>98</v>
      </c>
      <c r="K48" s="223" t="s">
        <v>106</v>
      </c>
      <c r="L48" s="243" t="s">
        <v>107</v>
      </c>
      <c r="M48" s="223" t="s">
        <v>36</v>
      </c>
      <c r="N48" s="243" t="s">
        <v>30</v>
      </c>
      <c r="O48" s="213"/>
    </row>
    <row r="49" spans="1:15" ht="14.1" customHeight="1" x14ac:dyDescent="0.15">
      <c r="A49" s="233"/>
      <c r="B49" s="216"/>
      <c r="C49" s="218"/>
      <c r="D49" s="220"/>
      <c r="E49" s="218"/>
      <c r="F49" s="220"/>
      <c r="G49" s="239"/>
      <c r="H49" s="222"/>
      <c r="I49" s="224"/>
      <c r="J49" s="224"/>
      <c r="K49" s="224"/>
      <c r="L49" s="244"/>
      <c r="M49" s="224"/>
      <c r="N49" s="244"/>
      <c r="O49" s="214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3"/>
      <c r="B54" s="314"/>
      <c r="C54" s="69" t="s">
        <v>85</v>
      </c>
      <c r="D54" s="319" t="s">
        <v>86</v>
      </c>
      <c r="E54" s="262"/>
      <c r="F54" s="262"/>
      <c r="G54" s="262"/>
      <c r="H54" s="262"/>
      <c r="I54" s="262"/>
      <c r="J54" s="262"/>
      <c r="K54" s="262"/>
      <c r="L54" s="262"/>
      <c r="M54" s="262"/>
      <c r="N54" s="320"/>
      <c r="O54" s="264" t="s">
        <v>50</v>
      </c>
    </row>
    <row r="55" spans="1:15" ht="14.1" customHeight="1" x14ac:dyDescent="0.15">
      <c r="A55" s="315"/>
      <c r="B55" s="316"/>
      <c r="C55" s="267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5"/>
    </row>
    <row r="56" spans="1:15" ht="14.1" customHeight="1" x14ac:dyDescent="0.15">
      <c r="A56" s="315"/>
      <c r="B56" s="316"/>
      <c r="C56" s="321"/>
      <c r="D56" s="278" t="s">
        <v>95</v>
      </c>
      <c r="E56" s="248" t="s">
        <v>76</v>
      </c>
      <c r="F56" s="248" t="s">
        <v>77</v>
      </c>
      <c r="G56" s="278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73" t="s">
        <v>111</v>
      </c>
      <c r="N56" s="308" t="s">
        <v>83</v>
      </c>
      <c r="O56" s="265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65"/>
    </row>
    <row r="58" spans="1:15" ht="14.1" customHeight="1" x14ac:dyDescent="0.15">
      <c r="A58" s="317"/>
      <c r="B58" s="318"/>
      <c r="C58" s="268"/>
      <c r="D58" s="282"/>
      <c r="E58" s="249"/>
      <c r="F58" s="249"/>
      <c r="G58" s="282"/>
      <c r="H58" s="249"/>
      <c r="I58" s="249"/>
      <c r="J58" s="249"/>
      <c r="K58" s="249"/>
      <c r="L58" s="249"/>
      <c r="M58" s="274"/>
      <c r="N58" s="310"/>
      <c r="O58" s="266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1" t="s">
        <v>50</v>
      </c>
      <c r="B68" s="312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3"/>
      <c r="B72" s="314"/>
      <c r="C72" s="322" t="s">
        <v>25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3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48">
        <v>1</v>
      </c>
      <c r="B75" s="50" t="s">
        <v>54</v>
      </c>
      <c r="C75" s="289">
        <f>COUNTIFS(ローデータ!$B$12:$B$1011,1,ローデータ!$G$12:$G$1011,$G$4,ローデータ!$H$12:$H$1011,$A$75,ローデータ!$K$12:$K$1011,C73)</f>
        <v>0</v>
      </c>
      <c r="D75" s="290"/>
      <c r="E75" s="289">
        <f>COUNTIFS(ローデータ!$B$12:$B$1011,1,ローデータ!$G$12:$G$1011,$G$4,ローデータ!$H$12:$H$1011,$A$75,ローデータ!$K$12:$K$1011,E73)</f>
        <v>0</v>
      </c>
      <c r="F75" s="290"/>
      <c r="G75" s="289">
        <f>COUNTIFS(ローデータ!$B$12:$B$1011,1,ローデータ!$G$12:$G$1011,$G$4,ローデータ!$H$12:$H$1011,$A$75,ローデータ!$K$12:$K$1011,G73)</f>
        <v>0</v>
      </c>
      <c r="H75" s="291"/>
      <c r="I75" s="291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9">
        <f>COUNTIFS(ローデータ!$B$12:$B$1011,1,ローデータ!$G$12:$G$1011,$G$4,ローデータ!$H$12:$H$1011,$A$76,ローデータ!$K$12:$K$1011,C73)</f>
        <v>0</v>
      </c>
      <c r="D76" s="290"/>
      <c r="E76" s="289">
        <f>COUNTIFS(ローデータ!$B$12:$B$1011,1,ローデータ!$G$12:$G$1011,$G$4,ローデータ!$H$12:$H$1011,$A$76,ローデータ!$K$12:$K$1011,E73)</f>
        <v>0</v>
      </c>
      <c r="F76" s="290"/>
      <c r="G76" s="289">
        <f>COUNTIFS(ローデータ!$B$12:$B$1011,1,ローデータ!$G$12:$G$1011,$G$4,ローデータ!$H$12:$H$1011,$A$76,ローデータ!$K$12:$K$1011,G73)</f>
        <v>0</v>
      </c>
      <c r="H76" s="291"/>
      <c r="I76" s="291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89">
        <f>COUNTIFS(ローデータ!$B$12:$B$1011,1,ローデータ!$G$12:$G$1011,$G$4,ローデータ!$H$12:$H$1011,$A$77,ローデータ!$K$12:$K$1011,C73)</f>
        <v>0</v>
      </c>
      <c r="D77" s="290"/>
      <c r="E77" s="289">
        <f>COUNTIFS(ローデータ!$B$12:$B$1011,1,ローデータ!$G$12:$G$1011,$G$4,ローデータ!$H$12:$H$1011,$A$77,ローデータ!$K$12:$K$1011,E73)</f>
        <v>0</v>
      </c>
      <c r="F77" s="290"/>
      <c r="G77" s="289">
        <f>COUNTIFS(ローデータ!$B$12:$B$1011,1,ローデータ!$G$12:$G$1011,$G$4,ローデータ!$H$12:$H$1011,$A$77,ローデータ!$K$12:$K$1011,G73)</f>
        <v>0</v>
      </c>
      <c r="H77" s="291"/>
      <c r="I77" s="291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89">
        <f>COUNTIFS(ローデータ!$B$12:$B$1011,1,ローデータ!$G$12:$G$1011,$G$4,ローデータ!$H$12:$H$1011,$A$78,ローデータ!$K$12:$K$1011,C73)</f>
        <v>0</v>
      </c>
      <c r="D78" s="290"/>
      <c r="E78" s="289">
        <f>COUNTIFS(ローデータ!$B$12:$B$1011,1,ローデータ!$G$12:$G$1011,$G$4,ローデータ!$H$12:$H$1011,$A$78,ローデータ!$K$12:$K$1011,E73)</f>
        <v>0</v>
      </c>
      <c r="F78" s="290"/>
      <c r="G78" s="289">
        <f>COUNTIFS(ローデータ!$B$12:$B$1011,1,ローデータ!$G$12:$G$1011,$G$4,ローデータ!$H$12:$H$1011,$A$78,ローデータ!$K$12:$K$1011,G73)</f>
        <v>0</v>
      </c>
      <c r="H78" s="291"/>
      <c r="I78" s="291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89">
        <f>COUNTIFS(ローデータ!$B$12:$B$1011,1,ローデータ!$G$12:$G$1011,$G$4,ローデータ!$H$12:$H$1011,$A$79,ローデータ!$K$12:$K$1011,C73)</f>
        <v>0</v>
      </c>
      <c r="D79" s="290"/>
      <c r="E79" s="289">
        <f>COUNTIFS(ローデータ!$B$12:$B$1011,1,ローデータ!$G$12:$G$1011,$G$4,ローデータ!$H$12:$H$1011,$A$79,ローデータ!$K$12:$K$1011,E73)</f>
        <v>0</v>
      </c>
      <c r="F79" s="290"/>
      <c r="G79" s="289">
        <f>COUNTIFS(ローデータ!$B$12:$B$1011,1,ローデータ!$G$12:$G$1011,$G$4,ローデータ!$H$12:$H$1011,$A$79,ローデータ!$K$12:$K$1011,G73)</f>
        <v>0</v>
      </c>
      <c r="H79" s="291"/>
      <c r="I79" s="291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89">
        <f>COUNTIFS(ローデータ!$B$12:$B$1011,1,ローデータ!$G$12:$G$1011,$G$4,ローデータ!$H$12:$H$1011,$A$80,ローデータ!$K$12:$K$1011,C73)</f>
        <v>0</v>
      </c>
      <c r="D80" s="290"/>
      <c r="E80" s="289">
        <f>COUNTIFS(ローデータ!$B$12:$B$1011,1,ローデータ!$G$12:$G$1011,$G$4,ローデータ!$H$12:$H$1011,$A$80,ローデータ!$K$12:$K$1011,E73)</f>
        <v>0</v>
      </c>
      <c r="F80" s="290"/>
      <c r="G80" s="289">
        <f>COUNTIFS(ローデータ!$B$12:$B$1011,1,ローデータ!$G$12:$G$1011,$G$4,ローデータ!$H$12:$H$1011,$A$80,ローデータ!$K$12:$K$1011,G73)</f>
        <v>0</v>
      </c>
      <c r="H80" s="291"/>
      <c r="I80" s="291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9">
        <f>COUNTIFS(ローデータ!$B$12:$B$1011,1,ローデータ!$G$12:$G$1011,$G$4,ローデータ!$H$12:$H$1011,$A$81,ローデータ!$K$12:$K$1011,C73)</f>
        <v>0</v>
      </c>
      <c r="D81" s="290"/>
      <c r="E81" s="289">
        <f>COUNTIFS(ローデータ!$B$12:$B$1011,1,ローデータ!$G$12:$G$1011,$G$4,ローデータ!$H$12:$H$1011,$A$81,ローデータ!$K$12:$K$1011,E73)</f>
        <v>0</v>
      </c>
      <c r="F81" s="290"/>
      <c r="G81" s="289">
        <f>COUNTIFS(ローデータ!$B$12:$B$1011,1,ローデータ!$G$12:$G$1011,$G$4,ローデータ!$H$12:$H$1011,$A$81,ローデータ!$K$12:$K$1011,G73)</f>
        <v>0</v>
      </c>
      <c r="H81" s="291"/>
      <c r="I81" s="291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9">
        <f>COUNTIFS(ローデータ!$B$12:$B$1011,1,ローデータ!$G$12:$G$1011,$G$4,ローデータ!$H$12:$H$1011,$A$82,ローデータ!$K$12:$K$1011,C73)</f>
        <v>0</v>
      </c>
      <c r="D82" s="290"/>
      <c r="E82" s="289">
        <f>COUNTIFS(ローデータ!$B$12:$B$1011,1,ローデータ!$G$12:$G$1011,$G$4,ローデータ!$H$12:$H$1011,$A$82,ローデータ!$K$12:$K$1011,E73)</f>
        <v>0</v>
      </c>
      <c r="F82" s="290"/>
      <c r="G82" s="289">
        <f>COUNTIFS(ローデータ!$B$12:$B$1011,1,ローデータ!$G$12:$G$1011,$G$4,ローデータ!$H$12:$H$1011,$A$82,ローデータ!$K$12:$K$1011,G73)</f>
        <v>0</v>
      </c>
      <c r="H82" s="291"/>
      <c r="I82" s="291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29">
        <f>COUNTIFS(ローデータ!$B$12:$B$1011,1,ローデータ!$G$12:$G$1011,$G$4,ローデータ!$H$12:$H$1011,$A$83,ローデータ!$K$12:$K$1011,C73)</f>
        <v>0</v>
      </c>
      <c r="D83" s="330"/>
      <c r="E83" s="329">
        <f>COUNTIFS(ローデータ!$B$12:$B$1011,1,ローデータ!$G$12:$G$1011,$G$4,ローデータ!$H$12:$H$1011,$A$83,ローデータ!$K$12:$K$1011,E73)</f>
        <v>0</v>
      </c>
      <c r="F83" s="330"/>
      <c r="G83" s="331">
        <f>COUNTIFS(ローデータ!$B$12:$B$1011,1,ローデータ!$G$12:$G$1011,$G$4,ローデータ!$H$12:$H$1011,$A$83,ローデータ!$K$12:$K$1011,G73)</f>
        <v>0</v>
      </c>
      <c r="H83" s="331"/>
      <c r="I83" s="329"/>
      <c r="J83" s="105">
        <f t="shared" si="2"/>
        <v>0</v>
      </c>
    </row>
    <row r="84" spans="1:17" ht="14.1" customHeight="1" thickTop="1" x14ac:dyDescent="0.15">
      <c r="A84" s="311" t="s">
        <v>50</v>
      </c>
      <c r="B84" s="312"/>
      <c r="C84" s="332">
        <f>SUM(C75:D83)</f>
        <v>0</v>
      </c>
      <c r="D84" s="333"/>
      <c r="E84" s="332">
        <f>SUM(E75:F83)</f>
        <v>0</v>
      </c>
      <c r="F84" s="333"/>
      <c r="G84" s="334">
        <f>SUM(G75:I83)</f>
        <v>0</v>
      </c>
      <c r="H84" s="334"/>
      <c r="I84" s="33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3"/>
      <c r="B89" s="314"/>
      <c r="C89" s="319" t="s">
        <v>166</v>
      </c>
      <c r="D89" s="262"/>
      <c r="E89" s="262"/>
      <c r="F89" s="262"/>
      <c r="G89" s="263"/>
      <c r="H89" s="264" t="s">
        <v>50</v>
      </c>
      <c r="J89" s="335"/>
      <c r="K89" s="336"/>
      <c r="L89" s="293" t="s">
        <v>113</v>
      </c>
      <c r="M89" s="241"/>
      <c r="N89" s="241"/>
      <c r="O89" s="241"/>
      <c r="P89" s="242"/>
      <c r="Q89" s="267" t="s">
        <v>50</v>
      </c>
    </row>
    <row r="90" spans="1:17" ht="14.1" customHeight="1" x14ac:dyDescent="0.15">
      <c r="A90" s="315"/>
      <c r="B90" s="316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5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8" t="s">
        <v>65</v>
      </c>
      <c r="D91" s="248" t="s">
        <v>66</v>
      </c>
      <c r="E91" s="278" t="s">
        <v>101</v>
      </c>
      <c r="F91" s="280" t="s">
        <v>102</v>
      </c>
      <c r="G91" s="348" t="s">
        <v>103</v>
      </c>
      <c r="H91" s="265"/>
      <c r="J91" s="339"/>
      <c r="K91" s="340"/>
      <c r="L91" s="216"/>
      <c r="M91" s="218"/>
      <c r="N91" s="220"/>
      <c r="O91" s="218"/>
      <c r="P91" s="220"/>
      <c r="Q91" s="268"/>
    </row>
    <row r="92" spans="1:17" ht="14.1" customHeight="1" x14ac:dyDescent="0.15">
      <c r="A92" s="317"/>
      <c r="B92" s="318"/>
      <c r="C92" s="249"/>
      <c r="D92" s="249"/>
      <c r="E92" s="346"/>
      <c r="F92" s="347"/>
      <c r="G92" s="249"/>
      <c r="H92" s="266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64" t="s">
        <v>50</v>
      </c>
      <c r="G106" s="81"/>
      <c r="H106" s="335"/>
      <c r="I106" s="336"/>
      <c r="J106" s="293" t="s">
        <v>88</v>
      </c>
      <c r="K106" s="241"/>
      <c r="L106" s="241"/>
      <c r="M106" s="241"/>
      <c r="N106" s="241"/>
      <c r="O106" s="241"/>
      <c r="P106" s="242"/>
      <c r="Q106" s="296" t="s">
        <v>50</v>
      </c>
    </row>
    <row r="107" spans="1:17" ht="14.1" customHeight="1" x14ac:dyDescent="0.15">
      <c r="A107" s="315"/>
      <c r="B107" s="316"/>
      <c r="C107" s="144">
        <v>1</v>
      </c>
      <c r="D107" s="144">
        <v>2</v>
      </c>
      <c r="E107" s="144">
        <v>3</v>
      </c>
      <c r="F107" s="265"/>
      <c r="G107" s="78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43" t="s">
        <v>107</v>
      </c>
      <c r="O107" s="223" t="s">
        <v>36</v>
      </c>
      <c r="P107" s="243" t="s">
        <v>30</v>
      </c>
      <c r="Q107" s="344"/>
    </row>
    <row r="108" spans="1:17" ht="14.1" customHeight="1" x14ac:dyDescent="0.15">
      <c r="A108" s="317"/>
      <c r="B108" s="318"/>
      <c r="C108" s="147" t="s">
        <v>67</v>
      </c>
      <c r="D108" s="147" t="s">
        <v>66</v>
      </c>
      <c r="E108" s="147" t="s">
        <v>68</v>
      </c>
      <c r="F108" s="266"/>
      <c r="G108" s="78"/>
      <c r="H108" s="339"/>
      <c r="I108" s="340"/>
      <c r="J108" s="224"/>
      <c r="K108" s="224"/>
      <c r="L108" s="224"/>
      <c r="M108" s="224"/>
      <c r="N108" s="244"/>
      <c r="O108" s="224"/>
      <c r="P108" s="244"/>
      <c r="Q108" s="299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9" t="s">
        <v>50</v>
      </c>
      <c r="B118" s="350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49" t="s">
        <v>50</v>
      </c>
      <c r="I118" s="350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1"/>
      <c r="B123" s="351"/>
      <c r="C123" s="255" t="s">
        <v>16</v>
      </c>
      <c r="D123" s="256"/>
      <c r="E123" s="256"/>
      <c r="F123" s="256"/>
      <c r="G123" s="257"/>
      <c r="H123" s="352" t="s">
        <v>50</v>
      </c>
      <c r="I123" s="261" t="s">
        <v>13</v>
      </c>
      <c r="J123" s="262"/>
      <c r="K123" s="263"/>
      <c r="L123" s="264" t="s">
        <v>50</v>
      </c>
    </row>
    <row r="124" spans="1:17" ht="14.1" customHeight="1" x14ac:dyDescent="0.15">
      <c r="A124" s="351"/>
      <c r="B124" s="35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3"/>
      <c r="I124" s="52">
        <v>1</v>
      </c>
      <c r="J124" s="44">
        <v>2</v>
      </c>
      <c r="K124" s="44">
        <v>3</v>
      </c>
      <c r="L124" s="265"/>
    </row>
    <row r="125" spans="1:17" ht="14.1" customHeight="1" x14ac:dyDescent="0.15">
      <c r="A125" s="351"/>
      <c r="B125" s="351"/>
      <c r="C125" s="248" t="s">
        <v>65</v>
      </c>
      <c r="D125" s="248" t="s">
        <v>66</v>
      </c>
      <c r="E125" s="278" t="s">
        <v>101</v>
      </c>
      <c r="F125" s="28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65"/>
    </row>
    <row r="126" spans="1:17" ht="14.1" customHeight="1" x14ac:dyDescent="0.15">
      <c r="A126" s="351"/>
      <c r="B126" s="351"/>
      <c r="C126" s="249"/>
      <c r="D126" s="249"/>
      <c r="E126" s="346"/>
      <c r="F126" s="347"/>
      <c r="G126" s="249"/>
      <c r="H126" s="354"/>
      <c r="I126" s="364"/>
      <c r="J126" s="358"/>
      <c r="K126" s="358"/>
      <c r="L126" s="266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9" t="s">
        <v>50</v>
      </c>
      <c r="B136" s="350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9"/>
      <c r="B140" s="359"/>
      <c r="C140" s="234" t="s">
        <v>70</v>
      </c>
      <c r="D140" s="235"/>
      <c r="E140" s="235"/>
      <c r="F140" s="235"/>
      <c r="G140" s="236"/>
      <c r="H140" s="360" t="s">
        <v>50</v>
      </c>
      <c r="I140" s="240" t="s">
        <v>71</v>
      </c>
      <c r="J140" s="241"/>
      <c r="K140" s="241"/>
      <c r="L140" s="241"/>
      <c r="M140" s="241"/>
      <c r="N140" s="241"/>
      <c r="O140" s="242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80" t="s">
        <v>107</v>
      </c>
      <c r="N141" s="363" t="s">
        <v>36</v>
      </c>
      <c r="O141" s="280" t="s">
        <v>30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44"/>
      <c r="N142" s="224"/>
      <c r="O142" s="244"/>
      <c r="P142" s="214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6" t="s">
        <v>50</v>
      </c>
      <c r="B152" s="366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25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3">
        <v>1</v>
      </c>
      <c r="G157" s="242"/>
      <c r="H157" s="293">
        <v>2</v>
      </c>
      <c r="I157" s="242"/>
      <c r="J157" s="293">
        <v>3</v>
      </c>
      <c r="K157" s="241"/>
      <c r="L157" s="24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0" t="s">
        <v>85</v>
      </c>
      <c r="C159" s="378" t="s">
        <v>87</v>
      </c>
      <c r="D159" s="379"/>
      <c r="E159" s="380"/>
      <c r="F159" s="289">
        <f>COUNTIFS(ローデータ!$B$12:$B$1011,1,ローデータ!$G$12:$G$1011,$G$4,ローデータ!$I$12:$I$1011,$C$14,ローデータ!$K$12:$K$1011,F157)</f>
        <v>0</v>
      </c>
      <c r="G159" s="290"/>
      <c r="H159" s="289">
        <f>COUNTIFS(ローデータ!$B$12:$B$1011,1,ローデータ!$G$12:$G$1011,$G$4,ローデータ!$I$12:$I$1011,$C$14,ローデータ!$K$12:$K$1011,H157)</f>
        <v>0</v>
      </c>
      <c r="I159" s="290"/>
      <c r="J159" s="289">
        <f>COUNTIFS(ローデータ!$B$12:$B$1011,1,ローデータ!$G$12:$G$1011,$G$4,ローデータ!$I$12:$I$1011,$C$14,ローデータ!$K$12:$K$1011,J157)</f>
        <v>0</v>
      </c>
      <c r="K159" s="291"/>
      <c r="L159" s="290"/>
      <c r="M159" s="56">
        <f t="shared" ref="M159:M171" si="16">SUM(F159:L159)</f>
        <v>0</v>
      </c>
    </row>
    <row r="160" spans="1:16" ht="14.1" customHeight="1" x14ac:dyDescent="0.15">
      <c r="A160" s="376"/>
      <c r="B160" s="381" t="s">
        <v>86</v>
      </c>
      <c r="C160" s="146">
        <v>1</v>
      </c>
      <c r="D160" s="373" t="s">
        <v>75</v>
      </c>
      <c r="E160" s="374"/>
      <c r="F160" s="289">
        <f>COUNTIFS(ローデータ!$B$12:$B$1011,1,ローデータ!$G$12:$G$1011,$G$4,ローデータ!$I$12:$I$1011,$B$14,ローデータ!$J$12:$J$1011,C160,ローデータ!$K$12:$K$1011,$F$157)</f>
        <v>0</v>
      </c>
      <c r="G160" s="290"/>
      <c r="H160" s="289">
        <f>COUNTIFS(ローデータ!$B$12:$B$1011,1,ローデータ!$G$12:$G$1011,$G$4,ローデータ!$I$12:$I$1011,$B$14,ローデータ!$J$12:$J$1011,C160,ローデータ!$K$12:$K$1011,$H$157)</f>
        <v>0</v>
      </c>
      <c r="I160" s="290"/>
      <c r="J160" s="289">
        <f>COUNTIFS(ローデータ!$B$12:$B$1011,1,ローデータ!$G$12:$G$1011,$G$4,ローデータ!$I$12:$I$1011,$B$14,ローデータ!$J$12:$J$1011,C160,ローデータ!$K$12:$K$1011,$J$157)</f>
        <v>0</v>
      </c>
      <c r="K160" s="291"/>
      <c r="L160" s="290"/>
      <c r="M160" s="56">
        <f t="shared" si="16"/>
        <v>0</v>
      </c>
      <c r="N160" s="9"/>
    </row>
    <row r="161" spans="1:19" ht="14.1" customHeight="1" x14ac:dyDescent="0.15">
      <c r="A161" s="376"/>
      <c r="B161" s="382"/>
      <c r="C161" s="146">
        <v>2</v>
      </c>
      <c r="D161" s="373" t="s">
        <v>76</v>
      </c>
      <c r="E161" s="374"/>
      <c r="F161" s="289">
        <f>COUNTIFS(ローデータ!$B$12:$B$1011,1,ローデータ!$G$12:$G$1011,$G$4,ローデータ!$I$12:$I$1011,$B$14,ローデータ!$J$12:$J$1011,C161,ローデータ!$K$12:$K$1011,$F$157)</f>
        <v>0</v>
      </c>
      <c r="G161" s="290"/>
      <c r="H161" s="289">
        <f>COUNTIFS(ローデータ!$B$12:$B$1011,1,ローデータ!$G$12:$G$1011,$G$4,ローデータ!$I$12:$I$1011,$B$14,ローデータ!$J$12:$J$1011,C161,ローデータ!$K$12:$K$1011,$H$157)</f>
        <v>0</v>
      </c>
      <c r="I161" s="290"/>
      <c r="J161" s="289">
        <f>COUNTIFS(ローデータ!$B$12:$B$1011,1,ローデータ!$G$12:$G$1011,$G$4,ローデータ!$I$12:$I$1011,$B$14,ローデータ!$J$12:$J$1011,C161,ローデータ!$K$12:$K$1011,$J$157)</f>
        <v>0</v>
      </c>
      <c r="K161" s="291"/>
      <c r="L161" s="290"/>
      <c r="M161" s="56">
        <f t="shared" si="16"/>
        <v>0</v>
      </c>
    </row>
    <row r="162" spans="1:19" ht="14.1" customHeight="1" x14ac:dyDescent="0.15">
      <c r="A162" s="376"/>
      <c r="B162" s="382"/>
      <c r="C162" s="146">
        <v>3</v>
      </c>
      <c r="D162" s="373" t="s">
        <v>77</v>
      </c>
      <c r="E162" s="374"/>
      <c r="F162" s="289">
        <f>COUNTIFS(ローデータ!$B$12:$B$1011,1,ローデータ!$G$12:$G$1011,$G$4,ローデータ!$I$12:$I$1011,$B$14,ローデータ!$J$12:$J$1011,C162,ローデータ!$K$12:$K$1011,$F$157)</f>
        <v>0</v>
      </c>
      <c r="G162" s="290"/>
      <c r="H162" s="289">
        <f>COUNTIFS(ローデータ!$B$12:$B$1011,1,ローデータ!$G$12:$G$1011,$G$4,ローデータ!$I$12:$I$1011,$B$14,ローデータ!$J$12:$J$1011,C162,ローデータ!$K$12:$K$1011,$H$157)</f>
        <v>0</v>
      </c>
      <c r="I162" s="290"/>
      <c r="J162" s="289">
        <f>COUNTIFS(ローデータ!$B$12:$B$1011,1,ローデータ!$G$12:$G$1011,$G$4,ローデータ!$I$12:$I$1011,$B$14,ローデータ!$J$12:$J$1011,C162,ローデータ!$K$12:$K$1011,$J$157)</f>
        <v>0</v>
      </c>
      <c r="K162" s="291"/>
      <c r="L162" s="29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6">
        <v>4</v>
      </c>
      <c r="D163" s="373" t="s">
        <v>110</v>
      </c>
      <c r="E163" s="374"/>
      <c r="F163" s="289">
        <f>COUNTIFS(ローデータ!$B$12:$B$1011,1,ローデータ!$G$12:$G$1011,$G$4,ローデータ!$I$12:$I$1011,$B$14,ローデータ!$J$12:$J$1011,C163,ローデータ!$K$12:$K$1011,$F$157)</f>
        <v>0</v>
      </c>
      <c r="G163" s="290"/>
      <c r="H163" s="289">
        <f>COUNTIFS(ローデータ!$B$12:$B$1011,1,ローデータ!$G$12:$G$1011,$G$4,ローデータ!$I$12:$I$1011,$B$14,ローデータ!$J$12:$J$1011,C163,ローデータ!$K$12:$K$1011,$H$157)</f>
        <v>0</v>
      </c>
      <c r="I163" s="290"/>
      <c r="J163" s="289">
        <f>COUNTIFS(ローデータ!$B$12:$B$1011,1,ローデータ!$G$12:$G$1011,$G$4,ローデータ!$I$12:$I$1011,$B$14,ローデータ!$J$12:$J$1011,C163,ローデータ!$K$12:$K$1011,$J$157)</f>
        <v>0</v>
      </c>
      <c r="K163" s="291"/>
      <c r="L163" s="29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6">
        <v>5</v>
      </c>
      <c r="D164" s="373" t="s">
        <v>78</v>
      </c>
      <c r="E164" s="374"/>
      <c r="F164" s="289">
        <f>COUNTIFS(ローデータ!$B$12:$B$1011,1,ローデータ!$G$12:$G$1011,$G$4,ローデータ!$I$12:$I$1011,$B$14,ローデータ!$J$12:$J$1011,C164,ローデータ!$K$12:$K$1011,$F$157)</f>
        <v>0</v>
      </c>
      <c r="G164" s="290"/>
      <c r="H164" s="289">
        <f>COUNTIFS(ローデータ!$B$12:$B$1011,1,ローデータ!$G$12:$G$1011,$G$4,ローデータ!$I$12:$I$1011,$B$14,ローデータ!$J$12:$J$1011,C164,ローデータ!$K$12:$K$1011,$H$157)</f>
        <v>0</v>
      </c>
      <c r="I164" s="290"/>
      <c r="J164" s="289">
        <f>COUNTIFS(ローデータ!$B$12:$B$1011,1,ローデータ!$G$12:$G$1011,$G$4,ローデータ!$I$12:$I$1011,$B$14,ローデータ!$J$12:$J$1011,C164,ローデータ!$K$12:$K$1011,$J$157)</f>
        <v>0</v>
      </c>
      <c r="K164" s="291"/>
      <c r="L164" s="29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6">
        <v>6</v>
      </c>
      <c r="D165" s="373" t="s">
        <v>79</v>
      </c>
      <c r="E165" s="374"/>
      <c r="F165" s="289">
        <f>COUNTIFS(ローデータ!$B$12:$B$1011,1,ローデータ!$G$12:$G$1011,$G$4,ローデータ!$I$12:$I$1011,$B$14,ローデータ!$J$12:$J$1011,C165,ローデータ!$K$12:$K$1011,$F$157)</f>
        <v>0</v>
      </c>
      <c r="G165" s="290"/>
      <c r="H165" s="289">
        <f>COUNTIFS(ローデータ!$B$12:$B$1011,1,ローデータ!$G$12:$G$1011,$G$4,ローデータ!$I$12:$I$1011,$B$14,ローデータ!$J$12:$J$1011,C165,ローデータ!$K$12:$K$1011,$H$157)</f>
        <v>0</v>
      </c>
      <c r="I165" s="290"/>
      <c r="J165" s="289">
        <f>COUNTIFS(ローデータ!$B$12:$B$1011,1,ローデータ!$G$12:$G$1011,$G$4,ローデータ!$I$12:$I$1011,$B$14,ローデータ!$J$12:$J$1011,C165,ローデータ!$K$12:$K$1011,$J$157)</f>
        <v>0</v>
      </c>
      <c r="K165" s="291"/>
      <c r="L165" s="29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6">
        <v>7</v>
      </c>
      <c r="D166" s="373" t="s">
        <v>80</v>
      </c>
      <c r="E166" s="374"/>
      <c r="F166" s="289">
        <f>COUNTIFS(ローデータ!$B$12:$B$1011,1,ローデータ!$G$12:$G$1011,$G$4,ローデータ!$I$12:$I$1011,$B$14,ローデータ!$J$12:$J$1011,C166,ローデータ!$K$12:$K$1011,$F$157)</f>
        <v>0</v>
      </c>
      <c r="G166" s="290"/>
      <c r="H166" s="289">
        <f>COUNTIFS(ローデータ!$B$12:$B$1011,1,ローデータ!$G$12:$G$1011,$G$4,ローデータ!$I$12:$I$1011,$B$14,ローデータ!$J$12:$J$1011,C166,ローデータ!$K$12:$K$1011,$H$157)</f>
        <v>0</v>
      </c>
      <c r="I166" s="290"/>
      <c r="J166" s="289">
        <f>COUNTIFS(ローデータ!$B$12:$B$1011,1,ローデータ!$G$12:$G$1011,$G$4,ローデータ!$I$12:$I$1011,$B$14,ローデータ!$J$12:$J$1011,C166,ローデータ!$K$12:$K$1011,$J$157)</f>
        <v>0</v>
      </c>
      <c r="K166" s="291"/>
      <c r="L166" s="29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6">
        <v>8</v>
      </c>
      <c r="D167" s="373" t="s">
        <v>81</v>
      </c>
      <c r="E167" s="374"/>
      <c r="F167" s="289">
        <f>COUNTIFS(ローデータ!$B$12:$B$1011,1,ローデータ!$G$12:$G$1011,$G$4,ローデータ!$I$12:$I$1011,$B$14,ローデータ!$J$12:$J$1011,C167,ローデータ!$K$12:$K$1011,$F$157)</f>
        <v>0</v>
      </c>
      <c r="G167" s="290"/>
      <c r="H167" s="289">
        <f>COUNTIFS(ローデータ!$B$12:$B$1011,1,ローデータ!$G$12:$G$1011,$G$4,ローデータ!$I$12:$I$1011,$B$14,ローデータ!$J$12:$J$1011,C167,ローデータ!$K$12:$K$1011,$H$157)</f>
        <v>0</v>
      </c>
      <c r="I167" s="290"/>
      <c r="J167" s="289">
        <f>COUNTIFS(ローデータ!$B$12:$B$1011,1,ローデータ!$G$12:$G$1011,$G$4,ローデータ!$I$12:$I$1011,$B$14,ローデータ!$J$12:$J$1011,C167,ローデータ!$K$12:$K$1011,$J$157)</f>
        <v>0</v>
      </c>
      <c r="K167" s="291"/>
      <c r="L167" s="29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6">
        <v>9</v>
      </c>
      <c r="D168" s="373" t="s">
        <v>82</v>
      </c>
      <c r="E168" s="374"/>
      <c r="F168" s="289">
        <f>COUNTIFS(ローデータ!$B$12:$B$1011,1,ローデータ!$G$12:$G$1011,$G$4,ローデータ!$I$12:$I$1011,$B$14,ローデータ!$J$12:$J$1011,C168,ローデータ!$K$12:$K$1011,$F$157)</f>
        <v>0</v>
      </c>
      <c r="G168" s="290"/>
      <c r="H168" s="289">
        <f>COUNTIFS(ローデータ!$B$12:$B$1011,1,ローデータ!$G$12:$G$1011,$G$4,ローデータ!$I$12:$I$1011,$B$14,ローデータ!$J$12:$J$1011,C168,ローデータ!$K$12:$K$1011,$H$157)</f>
        <v>0</v>
      </c>
      <c r="I168" s="290"/>
      <c r="J168" s="289">
        <f>COUNTIFS(ローデータ!$B$12:$B$1011,1,ローデータ!$G$12:$G$1011,$G$4,ローデータ!$I$12:$I$1011,$B$14,ローデータ!$J$12:$J$1011,C168,ローデータ!$K$12:$K$1011,$J$157)</f>
        <v>0</v>
      </c>
      <c r="K168" s="291"/>
      <c r="L168" s="29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6">
        <v>10</v>
      </c>
      <c r="D169" s="373" t="s">
        <v>111</v>
      </c>
      <c r="E169" s="374"/>
      <c r="F169" s="289">
        <f>COUNTIFS(ローデータ!$B$12:$B$1011,1,ローデータ!$G$12:$G$1011,$G$4,ローデータ!$I$12:$I$1011,$B$14,ローデータ!$J$12:$J$1011,C169,ローデータ!$K$12:$K$1011,$F$157)</f>
        <v>0</v>
      </c>
      <c r="G169" s="290"/>
      <c r="H169" s="289">
        <f>COUNTIFS(ローデータ!$B$12:$B$1011,1,ローデータ!$G$12:$G$1011,$G$4,ローデータ!$I$12:$I$1011,$B$14,ローデータ!$J$12:$J$1011,C169,ローデータ!$K$12:$K$1011,$H$157)</f>
        <v>0</v>
      </c>
      <c r="I169" s="290"/>
      <c r="J169" s="289">
        <f>COUNTIFS(ローデータ!$B$12:$B$1011,1,ローデータ!$G$12:$G$1011,$G$4,ローデータ!$I$12:$I$1011,$B$14,ローデータ!$J$12:$J$1011,C169,ローデータ!$K$12:$K$1011,$J$157)</f>
        <v>0</v>
      </c>
      <c r="K169" s="291"/>
      <c r="L169" s="29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6">
        <v>11</v>
      </c>
      <c r="D170" s="373" t="s">
        <v>83</v>
      </c>
      <c r="E170" s="374"/>
      <c r="F170" s="289">
        <f>COUNTIFS(ローデータ!$B$12:$B$1011,1,ローデータ!$G$12:$G$1011,$G$4,ローデータ!$I$12:$I$1011,$B$14,ローデータ!$J$12:$J$1011,C170,ローデータ!$K$12:$K$1011,$F$157)</f>
        <v>0</v>
      </c>
      <c r="G170" s="290"/>
      <c r="H170" s="289">
        <f>COUNTIFS(ローデータ!$B$12:$B$1011,1,ローデータ!$G$12:$G$1011,$G$4,ローデータ!$I$12:$I$1011,$B$14,ローデータ!$J$12:$J$1011,C170,ローデータ!$K$12:$K$1011,$H$157)</f>
        <v>0</v>
      </c>
      <c r="I170" s="290"/>
      <c r="J170" s="289">
        <f>COUNTIFS(ローデータ!$B$12:$B$1011,1,ローデータ!$G$12:$G$1011,$G$4,ローデータ!$I$12:$I$1011,$B$14,ローデータ!$J$12:$J$1011,C170,ローデータ!$K$12:$K$1011,$J$157)</f>
        <v>0</v>
      </c>
      <c r="K170" s="291"/>
      <c r="L170" s="29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9">
        <f>SUM(F159:G170)</f>
        <v>0</v>
      </c>
      <c r="G171" s="290"/>
      <c r="H171" s="289">
        <f>SUM(H159:I170)</f>
        <v>0</v>
      </c>
      <c r="I171" s="290"/>
      <c r="J171" s="289">
        <f>SUM(J159:L170)</f>
        <v>0</v>
      </c>
      <c r="K171" s="291"/>
      <c r="L171" s="29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8" t="s">
        <v>65</v>
      </c>
      <c r="G177" s="248" t="s">
        <v>66</v>
      </c>
      <c r="H177" s="278" t="s">
        <v>101</v>
      </c>
      <c r="I177" s="28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9"/>
      <c r="G178" s="249"/>
      <c r="H178" s="346"/>
      <c r="I178" s="347"/>
      <c r="J178" s="249"/>
      <c r="K178" s="372"/>
      <c r="L178" s="9"/>
      <c r="M178" s="9"/>
    </row>
    <row r="179" spans="1:13" ht="14.1" customHeight="1" x14ac:dyDescent="0.15">
      <c r="A179" s="375" t="s">
        <v>73</v>
      </c>
      <c r="B179" s="118" t="s">
        <v>85</v>
      </c>
      <c r="C179" s="349" t="s">
        <v>87</v>
      </c>
      <c r="D179" s="384"/>
      <c r="E179" s="350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76"/>
      <c r="B180" s="381" t="s">
        <v>86</v>
      </c>
      <c r="C180" s="146">
        <v>1</v>
      </c>
      <c r="D180" s="373" t="s">
        <v>75</v>
      </c>
      <c r="E180" s="374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6"/>
      <c r="B181" s="382"/>
      <c r="C181" s="146">
        <v>2</v>
      </c>
      <c r="D181" s="373" t="s">
        <v>76</v>
      </c>
      <c r="E181" s="374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6"/>
      <c r="B182" s="382"/>
      <c r="C182" s="146">
        <v>3</v>
      </c>
      <c r="D182" s="373" t="s">
        <v>77</v>
      </c>
      <c r="E182" s="374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6"/>
      <c r="B183" s="382"/>
      <c r="C183" s="146">
        <v>4</v>
      </c>
      <c r="D183" s="373" t="s">
        <v>110</v>
      </c>
      <c r="E183" s="374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6"/>
      <c r="B184" s="382"/>
      <c r="C184" s="146">
        <v>5</v>
      </c>
      <c r="D184" s="373" t="s">
        <v>78</v>
      </c>
      <c r="E184" s="374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6"/>
      <c r="B185" s="382"/>
      <c r="C185" s="146">
        <v>6</v>
      </c>
      <c r="D185" s="373" t="s">
        <v>79</v>
      </c>
      <c r="E185" s="374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6"/>
      <c r="B186" s="382"/>
      <c r="C186" s="146">
        <v>7</v>
      </c>
      <c r="D186" s="373" t="s">
        <v>80</v>
      </c>
      <c r="E186" s="374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6"/>
      <c r="B187" s="382"/>
      <c r="C187" s="146">
        <v>8</v>
      </c>
      <c r="D187" s="373" t="s">
        <v>81</v>
      </c>
      <c r="E187" s="374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6"/>
      <c r="B188" s="382"/>
      <c r="C188" s="146">
        <v>9</v>
      </c>
      <c r="D188" s="373" t="s">
        <v>82</v>
      </c>
      <c r="E188" s="374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6"/>
      <c r="B189" s="382"/>
      <c r="C189" s="146">
        <v>10</v>
      </c>
      <c r="D189" s="373" t="s">
        <v>111</v>
      </c>
      <c r="E189" s="374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7"/>
      <c r="B190" s="383"/>
      <c r="C190" s="146">
        <v>11</v>
      </c>
      <c r="D190" s="373" t="s">
        <v>83</v>
      </c>
      <c r="E190" s="374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41" t="s">
        <v>113</v>
      </c>
      <c r="G194" s="241"/>
      <c r="H194" s="241"/>
      <c r="I194" s="241"/>
      <c r="J194" s="24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8" t="s">
        <v>85</v>
      </c>
      <c r="C198" s="349" t="s">
        <v>87</v>
      </c>
      <c r="D198" s="384"/>
      <c r="E198" s="350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76"/>
      <c r="B199" s="381" t="s">
        <v>86</v>
      </c>
      <c r="C199" s="146">
        <v>1</v>
      </c>
      <c r="D199" s="373" t="s">
        <v>75</v>
      </c>
      <c r="E199" s="374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6"/>
      <c r="B200" s="382"/>
      <c r="C200" s="146">
        <v>2</v>
      </c>
      <c r="D200" s="373" t="s">
        <v>76</v>
      </c>
      <c r="E200" s="374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6"/>
      <c r="B201" s="382"/>
      <c r="C201" s="146">
        <v>3</v>
      </c>
      <c r="D201" s="373" t="s">
        <v>77</v>
      </c>
      <c r="E201" s="374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6"/>
      <c r="B202" s="382"/>
      <c r="C202" s="146">
        <v>4</v>
      </c>
      <c r="D202" s="373" t="s">
        <v>110</v>
      </c>
      <c r="E202" s="374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6"/>
      <c r="B203" s="382"/>
      <c r="C203" s="146">
        <v>5</v>
      </c>
      <c r="D203" s="373" t="s">
        <v>78</v>
      </c>
      <c r="E203" s="374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6"/>
      <c r="B204" s="382"/>
      <c r="C204" s="146">
        <v>6</v>
      </c>
      <c r="D204" s="373" t="s">
        <v>79</v>
      </c>
      <c r="E204" s="374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6"/>
      <c r="B205" s="382"/>
      <c r="C205" s="146">
        <v>7</v>
      </c>
      <c r="D205" s="373" t="s">
        <v>80</v>
      </c>
      <c r="E205" s="374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6"/>
      <c r="B206" s="382"/>
      <c r="C206" s="146">
        <v>8</v>
      </c>
      <c r="D206" s="373" t="s">
        <v>81</v>
      </c>
      <c r="E206" s="374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6"/>
      <c r="B207" s="382"/>
      <c r="C207" s="146">
        <v>9</v>
      </c>
      <c r="D207" s="373" t="s">
        <v>82</v>
      </c>
      <c r="E207" s="374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6"/>
      <c r="B208" s="382"/>
      <c r="C208" s="146">
        <v>10</v>
      </c>
      <c r="D208" s="373" t="s">
        <v>111</v>
      </c>
      <c r="E208" s="374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7"/>
      <c r="B209" s="383"/>
      <c r="C209" s="146">
        <v>11</v>
      </c>
      <c r="D209" s="373" t="s">
        <v>83</v>
      </c>
      <c r="E209" s="374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4">
        <v>1</v>
      </c>
      <c r="G214" s="144">
        <v>2</v>
      </c>
      <c r="H214" s="14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47" t="s">
        <v>67</v>
      </c>
      <c r="G215" s="147" t="s">
        <v>66</v>
      </c>
      <c r="H215" s="147" t="s">
        <v>68</v>
      </c>
      <c r="I215" s="372"/>
    </row>
    <row r="216" spans="1:18" ht="14.1" customHeight="1" x14ac:dyDescent="0.15">
      <c r="A216" s="375" t="s">
        <v>73</v>
      </c>
      <c r="B216" s="118" t="s">
        <v>85</v>
      </c>
      <c r="C216" s="349" t="s">
        <v>87</v>
      </c>
      <c r="D216" s="384"/>
      <c r="E216" s="350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76"/>
      <c r="B217" s="381" t="s">
        <v>86</v>
      </c>
      <c r="C217" s="146">
        <v>1</v>
      </c>
      <c r="D217" s="373" t="s">
        <v>75</v>
      </c>
      <c r="E217" s="374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6"/>
      <c r="B218" s="382"/>
      <c r="C218" s="146">
        <v>2</v>
      </c>
      <c r="D218" s="373" t="s">
        <v>76</v>
      </c>
      <c r="E218" s="374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6"/>
      <c r="B219" s="382"/>
      <c r="C219" s="146">
        <v>3</v>
      </c>
      <c r="D219" s="373" t="s">
        <v>77</v>
      </c>
      <c r="E219" s="374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6"/>
      <c r="B220" s="382"/>
      <c r="C220" s="146">
        <v>4</v>
      </c>
      <c r="D220" s="373" t="s">
        <v>110</v>
      </c>
      <c r="E220" s="374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6"/>
      <c r="B221" s="382"/>
      <c r="C221" s="146">
        <v>5</v>
      </c>
      <c r="D221" s="373" t="s">
        <v>78</v>
      </c>
      <c r="E221" s="374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6"/>
      <c r="B222" s="382"/>
      <c r="C222" s="146">
        <v>6</v>
      </c>
      <c r="D222" s="373" t="s">
        <v>79</v>
      </c>
      <c r="E222" s="374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6"/>
      <c r="B223" s="382"/>
      <c r="C223" s="146">
        <v>7</v>
      </c>
      <c r="D223" s="373" t="s">
        <v>80</v>
      </c>
      <c r="E223" s="374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6"/>
      <c r="B224" s="382"/>
      <c r="C224" s="146">
        <v>8</v>
      </c>
      <c r="D224" s="373" t="s">
        <v>81</v>
      </c>
      <c r="E224" s="374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6"/>
      <c r="B225" s="382"/>
      <c r="C225" s="146">
        <v>9</v>
      </c>
      <c r="D225" s="373" t="s">
        <v>82</v>
      </c>
      <c r="E225" s="374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6"/>
      <c r="B226" s="382"/>
      <c r="C226" s="146">
        <v>10</v>
      </c>
      <c r="D226" s="373" t="s">
        <v>111</v>
      </c>
      <c r="E226" s="374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7"/>
      <c r="B227" s="383"/>
      <c r="C227" s="146">
        <v>11</v>
      </c>
      <c r="D227" s="373" t="s">
        <v>83</v>
      </c>
      <c r="E227" s="374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41" t="s">
        <v>88</v>
      </c>
      <c r="G231" s="241"/>
      <c r="H231" s="241"/>
      <c r="I231" s="241"/>
      <c r="J231" s="241"/>
      <c r="K231" s="241"/>
      <c r="L231" s="242"/>
      <c r="M231" s="250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80" t="s">
        <v>107</v>
      </c>
      <c r="K232" s="363" t="s">
        <v>36</v>
      </c>
      <c r="L232" s="280" t="s">
        <v>30</v>
      </c>
      <c r="M232" s="292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44"/>
      <c r="K233" s="224"/>
      <c r="L233" s="244"/>
      <c r="M233" s="251"/>
    </row>
    <row r="234" spans="1:14" ht="14.1" customHeight="1" x14ac:dyDescent="0.15">
      <c r="A234" s="375" t="s">
        <v>73</v>
      </c>
      <c r="B234" s="118" t="s">
        <v>85</v>
      </c>
      <c r="C234" s="349" t="s">
        <v>87</v>
      </c>
      <c r="D234" s="384"/>
      <c r="E234" s="350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76"/>
      <c r="B235" s="381" t="s">
        <v>86</v>
      </c>
      <c r="C235" s="146">
        <v>1</v>
      </c>
      <c r="D235" s="373" t="s">
        <v>75</v>
      </c>
      <c r="E235" s="374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6"/>
      <c r="B236" s="382"/>
      <c r="C236" s="146">
        <v>2</v>
      </c>
      <c r="D236" s="373" t="s">
        <v>76</v>
      </c>
      <c r="E236" s="374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6"/>
      <c r="B237" s="382"/>
      <c r="C237" s="146">
        <v>3</v>
      </c>
      <c r="D237" s="373" t="s">
        <v>77</v>
      </c>
      <c r="E237" s="374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6"/>
      <c r="B238" s="382"/>
      <c r="C238" s="146">
        <v>4</v>
      </c>
      <c r="D238" s="373" t="s">
        <v>110</v>
      </c>
      <c r="E238" s="374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6"/>
      <c r="B239" s="382"/>
      <c r="C239" s="146">
        <v>5</v>
      </c>
      <c r="D239" s="373" t="s">
        <v>78</v>
      </c>
      <c r="E239" s="374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6"/>
      <c r="B240" s="382"/>
      <c r="C240" s="146">
        <v>6</v>
      </c>
      <c r="D240" s="373" t="s">
        <v>79</v>
      </c>
      <c r="E240" s="374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6"/>
      <c r="B241" s="382"/>
      <c r="C241" s="146">
        <v>7</v>
      </c>
      <c r="D241" s="373" t="s">
        <v>80</v>
      </c>
      <c r="E241" s="374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6"/>
      <c r="B242" s="382"/>
      <c r="C242" s="146">
        <v>8</v>
      </c>
      <c r="D242" s="373" t="s">
        <v>81</v>
      </c>
      <c r="E242" s="374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6"/>
      <c r="B243" s="382"/>
      <c r="C243" s="146">
        <v>9</v>
      </c>
      <c r="D243" s="373" t="s">
        <v>82</v>
      </c>
      <c r="E243" s="374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6"/>
      <c r="B244" s="382"/>
      <c r="C244" s="146">
        <v>10</v>
      </c>
      <c r="D244" s="373" t="s">
        <v>111</v>
      </c>
      <c r="E244" s="374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7"/>
      <c r="B245" s="383"/>
      <c r="C245" s="146">
        <v>11</v>
      </c>
      <c r="D245" s="373" t="s">
        <v>83</v>
      </c>
      <c r="E245" s="374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55" t="s">
        <v>16</v>
      </c>
      <c r="G250" s="256"/>
      <c r="H250" s="256"/>
      <c r="I250" s="256"/>
      <c r="J250" s="257"/>
      <c r="K250" s="258" t="s">
        <v>50</v>
      </c>
      <c r="L250" s="261" t="s">
        <v>13</v>
      </c>
      <c r="M250" s="262"/>
      <c r="N250" s="263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9"/>
      <c r="L251" s="52">
        <v>1</v>
      </c>
      <c r="M251" s="44">
        <v>2</v>
      </c>
      <c r="N251" s="61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8" t="s">
        <v>65</v>
      </c>
      <c r="G252" s="248" t="s">
        <v>66</v>
      </c>
      <c r="H252" s="278" t="s">
        <v>101</v>
      </c>
      <c r="I252" s="280" t="s">
        <v>102</v>
      </c>
      <c r="J252" s="348" t="s">
        <v>103</v>
      </c>
      <c r="K252" s="259"/>
      <c r="L252" s="395" t="s">
        <v>67</v>
      </c>
      <c r="M252" s="247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9"/>
      <c r="G253" s="249"/>
      <c r="H253" s="346"/>
      <c r="I253" s="347"/>
      <c r="J253" s="249"/>
      <c r="K253" s="260"/>
      <c r="L253" s="396"/>
      <c r="M253" s="226"/>
      <c r="N253" s="398"/>
      <c r="O253" s="372"/>
    </row>
    <row r="254" spans="1:17" ht="14.1" customHeight="1" x14ac:dyDescent="0.15">
      <c r="A254" s="399" t="s">
        <v>73</v>
      </c>
      <c r="B254" s="118" t="s">
        <v>85</v>
      </c>
      <c r="C254" s="349" t="s">
        <v>87</v>
      </c>
      <c r="D254" s="384"/>
      <c r="E254" s="350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400"/>
      <c r="B255" s="402" t="s">
        <v>86</v>
      </c>
      <c r="C255" s="146">
        <v>1</v>
      </c>
      <c r="D255" s="373" t="s">
        <v>75</v>
      </c>
      <c r="E255" s="380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400"/>
      <c r="B256" s="382"/>
      <c r="C256" s="146">
        <v>2</v>
      </c>
      <c r="D256" s="373" t="s">
        <v>76</v>
      </c>
      <c r="E256" s="380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400"/>
      <c r="B257" s="382"/>
      <c r="C257" s="146">
        <v>3</v>
      </c>
      <c r="D257" s="373" t="s">
        <v>77</v>
      </c>
      <c r="E257" s="380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400"/>
      <c r="B258" s="382"/>
      <c r="C258" s="146">
        <v>4</v>
      </c>
      <c r="D258" s="373" t="s">
        <v>110</v>
      </c>
      <c r="E258" s="374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400"/>
      <c r="B259" s="382"/>
      <c r="C259" s="146">
        <v>5</v>
      </c>
      <c r="D259" s="373" t="s">
        <v>78</v>
      </c>
      <c r="E259" s="380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400"/>
      <c r="B260" s="382"/>
      <c r="C260" s="146">
        <v>6</v>
      </c>
      <c r="D260" s="373" t="s">
        <v>79</v>
      </c>
      <c r="E260" s="380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400"/>
      <c r="B261" s="382"/>
      <c r="C261" s="146">
        <v>7</v>
      </c>
      <c r="D261" s="373" t="s">
        <v>80</v>
      </c>
      <c r="E261" s="380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400"/>
      <c r="B262" s="382"/>
      <c r="C262" s="146">
        <v>8</v>
      </c>
      <c r="D262" s="373" t="s">
        <v>81</v>
      </c>
      <c r="E262" s="380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400"/>
      <c r="B263" s="382"/>
      <c r="C263" s="146">
        <v>9</v>
      </c>
      <c r="D263" s="373" t="s">
        <v>82</v>
      </c>
      <c r="E263" s="380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400"/>
      <c r="B264" s="382"/>
      <c r="C264" s="146">
        <v>10</v>
      </c>
      <c r="D264" s="373" t="s">
        <v>111</v>
      </c>
      <c r="E264" s="374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1"/>
      <c r="B265" s="383"/>
      <c r="C265" s="146">
        <v>11</v>
      </c>
      <c r="D265" s="373" t="s">
        <v>83</v>
      </c>
      <c r="E265" s="380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34" t="s">
        <v>70</v>
      </c>
      <c r="G269" s="235"/>
      <c r="H269" s="235"/>
      <c r="I269" s="235"/>
      <c r="J269" s="236"/>
      <c r="K269" s="237" t="s">
        <v>50</v>
      </c>
      <c r="L269" s="240" t="s">
        <v>71</v>
      </c>
      <c r="M269" s="241"/>
      <c r="N269" s="241"/>
      <c r="O269" s="241"/>
      <c r="P269" s="241"/>
      <c r="Q269" s="241"/>
      <c r="R269" s="242"/>
      <c r="S269" s="267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3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36</v>
      </c>
      <c r="R270" s="406" t="s">
        <v>30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39"/>
      <c r="L271" s="404"/>
      <c r="M271" s="405"/>
      <c r="N271" s="405"/>
      <c r="O271" s="405"/>
      <c r="P271" s="406"/>
      <c r="Q271" s="405"/>
      <c r="R271" s="406"/>
      <c r="S271" s="268"/>
    </row>
    <row r="272" spans="1:19" ht="14.1" customHeight="1" x14ac:dyDescent="0.15">
      <c r="A272" s="375" t="s">
        <v>73</v>
      </c>
      <c r="B272" s="118" t="s">
        <v>85</v>
      </c>
      <c r="C272" s="349" t="s">
        <v>87</v>
      </c>
      <c r="D272" s="384"/>
      <c r="E272" s="350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76"/>
      <c r="B273" s="381" t="s">
        <v>86</v>
      </c>
      <c r="C273" s="146">
        <v>1</v>
      </c>
      <c r="D273" s="373" t="s">
        <v>75</v>
      </c>
      <c r="E273" s="374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6"/>
      <c r="B274" s="382"/>
      <c r="C274" s="146">
        <v>2</v>
      </c>
      <c r="D274" s="373" t="s">
        <v>76</v>
      </c>
      <c r="E274" s="374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6"/>
      <c r="B275" s="382"/>
      <c r="C275" s="146">
        <v>3</v>
      </c>
      <c r="D275" s="373" t="s">
        <v>77</v>
      </c>
      <c r="E275" s="374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6"/>
      <c r="B276" s="382"/>
      <c r="C276" s="146">
        <v>4</v>
      </c>
      <c r="D276" s="408" t="s">
        <v>110</v>
      </c>
      <c r="E276" s="409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6"/>
      <c r="B277" s="382"/>
      <c r="C277" s="146">
        <v>5</v>
      </c>
      <c r="D277" s="373" t="s">
        <v>78</v>
      </c>
      <c r="E277" s="374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6"/>
      <c r="B278" s="382"/>
      <c r="C278" s="146">
        <v>6</v>
      </c>
      <c r="D278" s="373" t="s">
        <v>79</v>
      </c>
      <c r="E278" s="374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6"/>
      <c r="B279" s="382"/>
      <c r="C279" s="146">
        <v>7</v>
      </c>
      <c r="D279" s="373" t="s">
        <v>80</v>
      </c>
      <c r="E279" s="374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6"/>
      <c r="B280" s="382"/>
      <c r="C280" s="146">
        <v>8</v>
      </c>
      <c r="D280" s="373" t="s">
        <v>81</v>
      </c>
      <c r="E280" s="374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6"/>
      <c r="B281" s="382"/>
      <c r="C281" s="146">
        <v>9</v>
      </c>
      <c r="D281" s="373" t="s">
        <v>82</v>
      </c>
      <c r="E281" s="374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6"/>
      <c r="B282" s="382"/>
      <c r="C282" s="146">
        <v>10</v>
      </c>
      <c r="D282" s="373" t="s">
        <v>111</v>
      </c>
      <c r="E282" s="374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7"/>
      <c r="B283" s="383"/>
      <c r="C283" s="146">
        <v>11</v>
      </c>
      <c r="D283" s="373" t="s">
        <v>83</v>
      </c>
      <c r="E283" s="374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6">
        <v>1</v>
      </c>
      <c r="L3" s="418" t="s">
        <v>54</v>
      </c>
      <c r="M3" s="419"/>
      <c r="N3" s="419"/>
      <c r="O3" s="420"/>
      <c r="P3" s="151">
        <v>2</v>
      </c>
      <c r="Q3" s="418" t="s">
        <v>55</v>
      </c>
      <c r="R3" s="419"/>
      <c r="S3" s="419"/>
      <c r="T3" s="420"/>
      <c r="U3" s="151">
        <v>3</v>
      </c>
      <c r="V3" s="418" t="s">
        <v>56</v>
      </c>
      <c r="W3" s="419"/>
      <c r="X3" s="419"/>
      <c r="Y3" s="420"/>
      <c r="Z3" s="151">
        <v>4</v>
      </c>
      <c r="AA3" s="418" t="s">
        <v>57</v>
      </c>
      <c r="AB3" s="419"/>
      <c r="AC3" s="419"/>
      <c r="AD3" s="420"/>
      <c r="AE3" s="151">
        <v>5</v>
      </c>
      <c r="AF3" s="418" t="s">
        <v>58</v>
      </c>
      <c r="AG3" s="419"/>
      <c r="AH3" s="419"/>
      <c r="AI3" s="420"/>
      <c r="AJ3" s="151">
        <v>6</v>
      </c>
      <c r="AK3" s="418" t="s">
        <v>134</v>
      </c>
      <c r="AL3" s="419"/>
      <c r="AM3" s="419"/>
      <c r="AN3" s="420"/>
      <c r="AO3" s="151">
        <v>7</v>
      </c>
      <c r="AP3" s="418" t="s">
        <v>135</v>
      </c>
      <c r="AQ3" s="419"/>
      <c r="AR3" s="419"/>
      <c r="AS3" s="420"/>
      <c r="AT3" s="151">
        <v>8</v>
      </c>
      <c r="AU3" s="418" t="s">
        <v>61</v>
      </c>
      <c r="AV3" s="419"/>
      <c r="AW3" s="419"/>
      <c r="AX3" s="420"/>
      <c r="AY3" s="15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6"/>
      <c r="B5" s="383" t="s">
        <v>29</v>
      </c>
      <c r="C5" s="383"/>
      <c r="D5" s="383"/>
      <c r="E5" s="383"/>
      <c r="F5" s="383"/>
      <c r="G5" s="383"/>
      <c r="H5" s="383"/>
      <c r="I5" s="383"/>
      <c r="J5" s="383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6"/>
      <c r="B6" s="366"/>
      <c r="C6" s="366"/>
      <c r="D6" s="366"/>
      <c r="E6" s="366" t="s">
        <v>29</v>
      </c>
      <c r="F6" s="366"/>
      <c r="G6" s="366"/>
      <c r="H6" s="366"/>
      <c r="I6" s="366"/>
      <c r="J6" s="366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29</v>
      </c>
      <c r="I7" s="366"/>
      <c r="J7" s="366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6"/>
      <c r="B8" s="366" t="s">
        <v>29</v>
      </c>
      <c r="C8" s="366"/>
      <c r="D8" s="366"/>
      <c r="E8" s="366" t="s">
        <v>29</v>
      </c>
      <c r="F8" s="366"/>
      <c r="G8" s="366"/>
      <c r="H8" s="366"/>
      <c r="I8" s="366"/>
      <c r="J8" s="366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6"/>
      <c r="B9" s="366" t="s">
        <v>29</v>
      </c>
      <c r="C9" s="366"/>
      <c r="D9" s="366"/>
      <c r="E9" s="366"/>
      <c r="F9" s="366"/>
      <c r="G9" s="366"/>
      <c r="H9" s="366" t="s">
        <v>29</v>
      </c>
      <c r="I9" s="366"/>
      <c r="J9" s="366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6"/>
      <c r="B10" s="366"/>
      <c r="C10" s="366"/>
      <c r="D10" s="366"/>
      <c r="E10" s="366" t="s">
        <v>29</v>
      </c>
      <c r="F10" s="366"/>
      <c r="G10" s="366"/>
      <c r="H10" s="366" t="s">
        <v>29</v>
      </c>
      <c r="I10" s="366"/>
      <c r="J10" s="366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6"/>
      <c r="B11" s="366" t="s">
        <v>29</v>
      </c>
      <c r="C11" s="366"/>
      <c r="D11" s="366"/>
      <c r="E11" s="366" t="s">
        <v>29</v>
      </c>
      <c r="F11" s="366"/>
      <c r="G11" s="366"/>
      <c r="H11" s="366" t="s">
        <v>29</v>
      </c>
      <c r="I11" s="366"/>
      <c r="J11" s="366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6">
        <v>1</v>
      </c>
      <c r="L13" s="418" t="s">
        <v>54</v>
      </c>
      <c r="M13" s="419"/>
      <c r="N13" s="419"/>
      <c r="O13" s="420"/>
      <c r="P13" s="151">
        <v>2</v>
      </c>
      <c r="Q13" s="418" t="s">
        <v>55</v>
      </c>
      <c r="R13" s="419"/>
      <c r="S13" s="419"/>
      <c r="T13" s="420"/>
      <c r="U13" s="151">
        <v>3</v>
      </c>
      <c r="V13" s="418" t="s">
        <v>56</v>
      </c>
      <c r="W13" s="419"/>
      <c r="X13" s="419"/>
      <c r="Y13" s="420"/>
      <c r="Z13" s="151">
        <v>4</v>
      </c>
      <c r="AA13" s="418" t="s">
        <v>57</v>
      </c>
      <c r="AB13" s="419"/>
      <c r="AC13" s="419"/>
      <c r="AD13" s="420"/>
      <c r="AE13" s="151">
        <v>5</v>
      </c>
      <c r="AF13" s="418" t="s">
        <v>58</v>
      </c>
      <c r="AG13" s="419"/>
      <c r="AH13" s="419"/>
      <c r="AI13" s="420"/>
      <c r="AJ13" s="151">
        <v>6</v>
      </c>
      <c r="AK13" s="418" t="s">
        <v>134</v>
      </c>
      <c r="AL13" s="419"/>
      <c r="AM13" s="419"/>
      <c r="AN13" s="420"/>
      <c r="AO13" s="151">
        <v>7</v>
      </c>
      <c r="AP13" s="418" t="s">
        <v>135</v>
      </c>
      <c r="AQ13" s="419"/>
      <c r="AR13" s="419"/>
      <c r="AS13" s="420"/>
      <c r="AT13" s="151">
        <v>8</v>
      </c>
      <c r="AU13" s="418" t="s">
        <v>61</v>
      </c>
      <c r="AV13" s="419"/>
      <c r="AW13" s="419"/>
      <c r="AX13" s="420"/>
      <c r="AY13" s="15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3"/>
      <c r="B15" s="383" t="s">
        <v>29</v>
      </c>
      <c r="C15" s="383"/>
      <c r="D15" s="383"/>
      <c r="E15" s="383"/>
      <c r="F15" s="383"/>
      <c r="G15" s="383"/>
      <c r="H15" s="383"/>
      <c r="I15" s="383"/>
      <c r="J15" s="383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3"/>
      <c r="B16" s="366"/>
      <c r="C16" s="366"/>
      <c r="D16" s="366"/>
      <c r="E16" s="366" t="s">
        <v>29</v>
      </c>
      <c r="F16" s="366"/>
      <c r="G16" s="366"/>
      <c r="H16" s="366"/>
      <c r="I16" s="366"/>
      <c r="J16" s="366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29</v>
      </c>
      <c r="I17" s="366"/>
      <c r="J17" s="366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3"/>
      <c r="B18" s="366" t="s">
        <v>29</v>
      </c>
      <c r="C18" s="366"/>
      <c r="D18" s="366"/>
      <c r="E18" s="366" t="s">
        <v>29</v>
      </c>
      <c r="F18" s="366"/>
      <c r="G18" s="366"/>
      <c r="H18" s="366"/>
      <c r="I18" s="366"/>
      <c r="J18" s="366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3"/>
      <c r="B19" s="366" t="s">
        <v>29</v>
      </c>
      <c r="C19" s="366"/>
      <c r="D19" s="366"/>
      <c r="E19" s="366"/>
      <c r="F19" s="366"/>
      <c r="G19" s="366"/>
      <c r="H19" s="366" t="s">
        <v>29</v>
      </c>
      <c r="I19" s="366"/>
      <c r="J19" s="366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3"/>
      <c r="B20" s="366"/>
      <c r="C20" s="366"/>
      <c r="D20" s="366"/>
      <c r="E20" s="366" t="s">
        <v>29</v>
      </c>
      <c r="F20" s="366"/>
      <c r="G20" s="366"/>
      <c r="H20" s="366" t="s">
        <v>29</v>
      </c>
      <c r="I20" s="366"/>
      <c r="J20" s="366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3"/>
      <c r="B21" s="366" t="s">
        <v>29</v>
      </c>
      <c r="C21" s="366"/>
      <c r="D21" s="366"/>
      <c r="E21" s="366" t="s">
        <v>29</v>
      </c>
      <c r="F21" s="366"/>
      <c r="G21" s="366"/>
      <c r="H21" s="366" t="s">
        <v>29</v>
      </c>
      <c r="I21" s="366"/>
      <c r="J21" s="366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6">
        <v>1</v>
      </c>
      <c r="L23" s="418" t="s">
        <v>54</v>
      </c>
      <c r="M23" s="419"/>
      <c r="N23" s="419"/>
      <c r="O23" s="420"/>
      <c r="P23" s="151">
        <v>2</v>
      </c>
      <c r="Q23" s="418" t="s">
        <v>55</v>
      </c>
      <c r="R23" s="419"/>
      <c r="S23" s="419"/>
      <c r="T23" s="420"/>
      <c r="U23" s="151">
        <v>3</v>
      </c>
      <c r="V23" s="418" t="s">
        <v>56</v>
      </c>
      <c r="W23" s="419"/>
      <c r="X23" s="419"/>
      <c r="Y23" s="420"/>
      <c r="Z23" s="151">
        <v>4</v>
      </c>
      <c r="AA23" s="418" t="s">
        <v>57</v>
      </c>
      <c r="AB23" s="419"/>
      <c r="AC23" s="419"/>
      <c r="AD23" s="420"/>
      <c r="AE23" s="151">
        <v>5</v>
      </c>
      <c r="AF23" s="418" t="s">
        <v>58</v>
      </c>
      <c r="AG23" s="419"/>
      <c r="AH23" s="419"/>
      <c r="AI23" s="420"/>
      <c r="AJ23" s="151">
        <v>6</v>
      </c>
      <c r="AK23" s="418" t="s">
        <v>134</v>
      </c>
      <c r="AL23" s="419"/>
      <c r="AM23" s="419"/>
      <c r="AN23" s="420"/>
      <c r="AO23" s="151">
        <v>7</v>
      </c>
      <c r="AP23" s="418" t="s">
        <v>135</v>
      </c>
      <c r="AQ23" s="419"/>
      <c r="AR23" s="419"/>
      <c r="AS23" s="420"/>
      <c r="AT23" s="151">
        <v>8</v>
      </c>
      <c r="AU23" s="418" t="s">
        <v>61</v>
      </c>
      <c r="AV23" s="419"/>
      <c r="AW23" s="419"/>
      <c r="AX23" s="420"/>
      <c r="AY23" s="15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6"/>
      <c r="B25" s="383" t="s">
        <v>29</v>
      </c>
      <c r="C25" s="383"/>
      <c r="D25" s="383"/>
      <c r="E25" s="383"/>
      <c r="F25" s="383"/>
      <c r="G25" s="383"/>
      <c r="H25" s="383"/>
      <c r="I25" s="383"/>
      <c r="J25" s="383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6"/>
      <c r="B26" s="366"/>
      <c r="C26" s="366"/>
      <c r="D26" s="366"/>
      <c r="E26" s="366" t="s">
        <v>29</v>
      </c>
      <c r="F26" s="366"/>
      <c r="G26" s="366"/>
      <c r="H26" s="366"/>
      <c r="I26" s="366"/>
      <c r="J26" s="366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29</v>
      </c>
      <c r="I27" s="366"/>
      <c r="J27" s="366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6"/>
      <c r="B28" s="366" t="s">
        <v>29</v>
      </c>
      <c r="C28" s="366"/>
      <c r="D28" s="366"/>
      <c r="E28" s="366" t="s">
        <v>29</v>
      </c>
      <c r="F28" s="366"/>
      <c r="G28" s="366"/>
      <c r="H28" s="366"/>
      <c r="I28" s="366"/>
      <c r="J28" s="366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6"/>
      <c r="B29" s="366" t="s">
        <v>29</v>
      </c>
      <c r="C29" s="366"/>
      <c r="D29" s="366"/>
      <c r="E29" s="366"/>
      <c r="F29" s="366"/>
      <c r="G29" s="366"/>
      <c r="H29" s="366" t="s">
        <v>29</v>
      </c>
      <c r="I29" s="366"/>
      <c r="J29" s="366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6"/>
      <c r="B30" s="366"/>
      <c r="C30" s="366"/>
      <c r="D30" s="366"/>
      <c r="E30" s="366" t="s">
        <v>29</v>
      </c>
      <c r="F30" s="366"/>
      <c r="G30" s="366"/>
      <c r="H30" s="366" t="s">
        <v>29</v>
      </c>
      <c r="I30" s="366"/>
      <c r="J30" s="366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7"/>
      <c r="B31" s="366" t="s">
        <v>29</v>
      </c>
      <c r="C31" s="366"/>
      <c r="D31" s="366"/>
      <c r="E31" s="366" t="s">
        <v>29</v>
      </c>
      <c r="F31" s="366"/>
      <c r="G31" s="366"/>
      <c r="H31" s="366" t="s">
        <v>29</v>
      </c>
      <c r="I31" s="366"/>
      <c r="J31" s="366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6">
        <v>1</v>
      </c>
      <c r="L33" s="418" t="s">
        <v>54</v>
      </c>
      <c r="M33" s="419"/>
      <c r="N33" s="419"/>
      <c r="O33" s="420"/>
      <c r="P33" s="151">
        <v>2</v>
      </c>
      <c r="Q33" s="418" t="s">
        <v>55</v>
      </c>
      <c r="R33" s="419"/>
      <c r="S33" s="419"/>
      <c r="T33" s="420"/>
      <c r="U33" s="151">
        <v>3</v>
      </c>
      <c r="V33" s="418" t="s">
        <v>56</v>
      </c>
      <c r="W33" s="419"/>
      <c r="X33" s="419"/>
      <c r="Y33" s="420"/>
      <c r="Z33" s="151">
        <v>4</v>
      </c>
      <c r="AA33" s="418" t="s">
        <v>57</v>
      </c>
      <c r="AB33" s="419"/>
      <c r="AC33" s="419"/>
      <c r="AD33" s="420"/>
      <c r="AE33" s="151">
        <v>5</v>
      </c>
      <c r="AF33" s="418" t="s">
        <v>58</v>
      </c>
      <c r="AG33" s="419"/>
      <c r="AH33" s="419"/>
      <c r="AI33" s="420"/>
      <c r="AJ33" s="151">
        <v>6</v>
      </c>
      <c r="AK33" s="418" t="s">
        <v>134</v>
      </c>
      <c r="AL33" s="419"/>
      <c r="AM33" s="419"/>
      <c r="AN33" s="420"/>
      <c r="AO33" s="151">
        <v>7</v>
      </c>
      <c r="AP33" s="418" t="s">
        <v>135</v>
      </c>
      <c r="AQ33" s="419"/>
      <c r="AR33" s="419"/>
      <c r="AS33" s="420"/>
      <c r="AT33" s="151">
        <v>8</v>
      </c>
      <c r="AU33" s="418" t="s">
        <v>61</v>
      </c>
      <c r="AV33" s="419"/>
      <c r="AW33" s="419"/>
      <c r="AX33" s="420"/>
      <c r="AY33" s="15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6"/>
      <c r="B35" s="383" t="s">
        <v>29</v>
      </c>
      <c r="C35" s="383"/>
      <c r="D35" s="383"/>
      <c r="E35" s="383"/>
      <c r="F35" s="383"/>
      <c r="G35" s="383"/>
      <c r="H35" s="383"/>
      <c r="I35" s="383"/>
      <c r="J35" s="383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6"/>
      <c r="B36" s="366"/>
      <c r="C36" s="366"/>
      <c r="D36" s="366"/>
      <c r="E36" s="366" t="s">
        <v>29</v>
      </c>
      <c r="F36" s="366"/>
      <c r="G36" s="366"/>
      <c r="H36" s="366"/>
      <c r="I36" s="366"/>
      <c r="J36" s="366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29</v>
      </c>
      <c r="I37" s="366"/>
      <c r="J37" s="366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6"/>
      <c r="B38" s="366" t="s">
        <v>29</v>
      </c>
      <c r="C38" s="366"/>
      <c r="D38" s="366"/>
      <c r="E38" s="366" t="s">
        <v>29</v>
      </c>
      <c r="F38" s="366"/>
      <c r="G38" s="366"/>
      <c r="H38" s="366"/>
      <c r="I38" s="366"/>
      <c r="J38" s="366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6"/>
      <c r="B39" s="366" t="s">
        <v>29</v>
      </c>
      <c r="C39" s="366"/>
      <c r="D39" s="366"/>
      <c r="E39" s="366"/>
      <c r="F39" s="366"/>
      <c r="G39" s="366"/>
      <c r="H39" s="366" t="s">
        <v>29</v>
      </c>
      <c r="I39" s="366"/>
      <c r="J39" s="366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6"/>
      <c r="B40" s="366"/>
      <c r="C40" s="366"/>
      <c r="D40" s="366"/>
      <c r="E40" s="366" t="s">
        <v>29</v>
      </c>
      <c r="F40" s="366"/>
      <c r="G40" s="366"/>
      <c r="H40" s="366" t="s">
        <v>29</v>
      </c>
      <c r="I40" s="366"/>
      <c r="J40" s="366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7"/>
      <c r="B41" s="366" t="s">
        <v>29</v>
      </c>
      <c r="C41" s="366"/>
      <c r="D41" s="366"/>
      <c r="E41" s="366" t="s">
        <v>29</v>
      </c>
      <c r="F41" s="366"/>
      <c r="G41" s="366"/>
      <c r="H41" s="366" t="s">
        <v>29</v>
      </c>
      <c r="I41" s="366"/>
      <c r="J41" s="366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6">
        <v>1</v>
      </c>
      <c r="L43" s="418" t="s">
        <v>54</v>
      </c>
      <c r="M43" s="419"/>
      <c r="N43" s="419"/>
      <c r="O43" s="420"/>
      <c r="P43" s="151">
        <v>2</v>
      </c>
      <c r="Q43" s="418" t="s">
        <v>55</v>
      </c>
      <c r="R43" s="419"/>
      <c r="S43" s="419"/>
      <c r="T43" s="420"/>
      <c r="U43" s="151">
        <v>3</v>
      </c>
      <c r="V43" s="418" t="s">
        <v>56</v>
      </c>
      <c r="W43" s="419"/>
      <c r="X43" s="419"/>
      <c r="Y43" s="420"/>
      <c r="Z43" s="151">
        <v>4</v>
      </c>
      <c r="AA43" s="418" t="s">
        <v>57</v>
      </c>
      <c r="AB43" s="419"/>
      <c r="AC43" s="419"/>
      <c r="AD43" s="420"/>
      <c r="AE43" s="151">
        <v>5</v>
      </c>
      <c r="AF43" s="418" t="s">
        <v>58</v>
      </c>
      <c r="AG43" s="419"/>
      <c r="AH43" s="419"/>
      <c r="AI43" s="420"/>
      <c r="AJ43" s="151">
        <v>6</v>
      </c>
      <c r="AK43" s="418" t="s">
        <v>134</v>
      </c>
      <c r="AL43" s="419"/>
      <c r="AM43" s="419"/>
      <c r="AN43" s="420"/>
      <c r="AO43" s="151">
        <v>7</v>
      </c>
      <c r="AP43" s="418" t="s">
        <v>135</v>
      </c>
      <c r="AQ43" s="419"/>
      <c r="AR43" s="419"/>
      <c r="AS43" s="420"/>
      <c r="AT43" s="151">
        <v>8</v>
      </c>
      <c r="AU43" s="418" t="s">
        <v>61</v>
      </c>
      <c r="AV43" s="419"/>
      <c r="AW43" s="419"/>
      <c r="AX43" s="420"/>
      <c r="AY43" s="15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6"/>
      <c r="B45" s="383" t="s">
        <v>29</v>
      </c>
      <c r="C45" s="383"/>
      <c r="D45" s="383"/>
      <c r="E45" s="383"/>
      <c r="F45" s="383"/>
      <c r="G45" s="383"/>
      <c r="H45" s="383"/>
      <c r="I45" s="383"/>
      <c r="J45" s="383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6"/>
      <c r="B46" s="366"/>
      <c r="C46" s="366"/>
      <c r="D46" s="366"/>
      <c r="E46" s="366" t="s">
        <v>29</v>
      </c>
      <c r="F46" s="366"/>
      <c r="G46" s="366"/>
      <c r="H46" s="366"/>
      <c r="I46" s="366"/>
      <c r="J46" s="366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29</v>
      </c>
      <c r="I47" s="366"/>
      <c r="J47" s="366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6"/>
      <c r="B48" s="366" t="s">
        <v>29</v>
      </c>
      <c r="C48" s="366"/>
      <c r="D48" s="366"/>
      <c r="E48" s="366" t="s">
        <v>29</v>
      </c>
      <c r="F48" s="366"/>
      <c r="G48" s="366"/>
      <c r="H48" s="366"/>
      <c r="I48" s="366"/>
      <c r="J48" s="366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6"/>
      <c r="B49" s="366" t="s">
        <v>29</v>
      </c>
      <c r="C49" s="366"/>
      <c r="D49" s="366"/>
      <c r="E49" s="366"/>
      <c r="F49" s="366"/>
      <c r="G49" s="366"/>
      <c r="H49" s="366" t="s">
        <v>29</v>
      </c>
      <c r="I49" s="366"/>
      <c r="J49" s="366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6"/>
      <c r="B50" s="366"/>
      <c r="C50" s="366"/>
      <c r="D50" s="366"/>
      <c r="E50" s="366" t="s">
        <v>29</v>
      </c>
      <c r="F50" s="366"/>
      <c r="G50" s="366"/>
      <c r="H50" s="366" t="s">
        <v>29</v>
      </c>
      <c r="I50" s="366"/>
      <c r="J50" s="366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6"/>
      <c r="B51" s="366" t="s">
        <v>29</v>
      </c>
      <c r="C51" s="366"/>
      <c r="D51" s="366"/>
      <c r="E51" s="366" t="s">
        <v>29</v>
      </c>
      <c r="F51" s="366"/>
      <c r="G51" s="366"/>
      <c r="H51" s="366" t="s">
        <v>29</v>
      </c>
      <c r="I51" s="366"/>
      <c r="J51" s="366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6">
        <v>1</v>
      </c>
      <c r="L53" s="418" t="s">
        <v>54</v>
      </c>
      <c r="M53" s="419"/>
      <c r="N53" s="419"/>
      <c r="O53" s="420"/>
      <c r="P53" s="151">
        <v>2</v>
      </c>
      <c r="Q53" s="418" t="s">
        <v>55</v>
      </c>
      <c r="R53" s="419"/>
      <c r="S53" s="419"/>
      <c r="T53" s="420"/>
      <c r="U53" s="151">
        <v>3</v>
      </c>
      <c r="V53" s="418" t="s">
        <v>56</v>
      </c>
      <c r="W53" s="419"/>
      <c r="X53" s="419"/>
      <c r="Y53" s="420"/>
      <c r="Z53" s="151">
        <v>4</v>
      </c>
      <c r="AA53" s="418" t="s">
        <v>57</v>
      </c>
      <c r="AB53" s="419"/>
      <c r="AC53" s="419"/>
      <c r="AD53" s="420"/>
      <c r="AE53" s="151">
        <v>5</v>
      </c>
      <c r="AF53" s="418" t="s">
        <v>58</v>
      </c>
      <c r="AG53" s="419"/>
      <c r="AH53" s="419"/>
      <c r="AI53" s="420"/>
      <c r="AJ53" s="151">
        <v>6</v>
      </c>
      <c r="AK53" s="418" t="s">
        <v>134</v>
      </c>
      <c r="AL53" s="419"/>
      <c r="AM53" s="419"/>
      <c r="AN53" s="420"/>
      <c r="AO53" s="151">
        <v>7</v>
      </c>
      <c r="AP53" s="418" t="s">
        <v>135</v>
      </c>
      <c r="AQ53" s="419"/>
      <c r="AR53" s="419"/>
      <c r="AS53" s="420"/>
      <c r="AT53" s="151">
        <v>8</v>
      </c>
      <c r="AU53" s="418" t="s">
        <v>61</v>
      </c>
      <c r="AV53" s="419"/>
      <c r="AW53" s="419"/>
      <c r="AX53" s="420"/>
      <c r="AY53" s="15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3"/>
      <c r="B55" s="383" t="s">
        <v>29</v>
      </c>
      <c r="C55" s="383"/>
      <c r="D55" s="383"/>
      <c r="E55" s="383"/>
      <c r="F55" s="383"/>
      <c r="G55" s="383"/>
      <c r="H55" s="383"/>
      <c r="I55" s="383"/>
      <c r="J55" s="383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3"/>
      <c r="B56" s="366"/>
      <c r="C56" s="366"/>
      <c r="D56" s="366"/>
      <c r="E56" s="366" t="s">
        <v>29</v>
      </c>
      <c r="F56" s="366"/>
      <c r="G56" s="366"/>
      <c r="H56" s="366"/>
      <c r="I56" s="366"/>
      <c r="J56" s="366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29</v>
      </c>
      <c r="I57" s="366"/>
      <c r="J57" s="366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3"/>
      <c r="B58" s="366" t="s">
        <v>29</v>
      </c>
      <c r="C58" s="366"/>
      <c r="D58" s="366"/>
      <c r="E58" s="366" t="s">
        <v>29</v>
      </c>
      <c r="F58" s="366"/>
      <c r="G58" s="366"/>
      <c r="H58" s="366"/>
      <c r="I58" s="366"/>
      <c r="J58" s="366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3"/>
      <c r="B59" s="366" t="s">
        <v>29</v>
      </c>
      <c r="C59" s="366"/>
      <c r="D59" s="366"/>
      <c r="E59" s="366"/>
      <c r="F59" s="366"/>
      <c r="G59" s="366"/>
      <c r="H59" s="366" t="s">
        <v>29</v>
      </c>
      <c r="I59" s="366"/>
      <c r="J59" s="366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3"/>
      <c r="B60" s="366"/>
      <c r="C60" s="366"/>
      <c r="D60" s="366"/>
      <c r="E60" s="366" t="s">
        <v>29</v>
      </c>
      <c r="F60" s="366"/>
      <c r="G60" s="366"/>
      <c r="H60" s="366" t="s">
        <v>29</v>
      </c>
      <c r="I60" s="366"/>
      <c r="J60" s="366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3"/>
      <c r="B61" s="366" t="s">
        <v>29</v>
      </c>
      <c r="C61" s="366"/>
      <c r="D61" s="366"/>
      <c r="E61" s="366" t="s">
        <v>29</v>
      </c>
      <c r="F61" s="366"/>
      <c r="G61" s="366"/>
      <c r="H61" s="366" t="s">
        <v>29</v>
      </c>
      <c r="I61" s="366"/>
      <c r="J61" s="366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6">
        <v>1</v>
      </c>
      <c r="L63" s="418" t="s">
        <v>54</v>
      </c>
      <c r="M63" s="419"/>
      <c r="N63" s="419"/>
      <c r="O63" s="420"/>
      <c r="P63" s="151">
        <v>2</v>
      </c>
      <c r="Q63" s="418" t="s">
        <v>55</v>
      </c>
      <c r="R63" s="419"/>
      <c r="S63" s="419"/>
      <c r="T63" s="420"/>
      <c r="U63" s="151">
        <v>3</v>
      </c>
      <c r="V63" s="418" t="s">
        <v>56</v>
      </c>
      <c r="W63" s="419"/>
      <c r="X63" s="419"/>
      <c r="Y63" s="420"/>
      <c r="Z63" s="151">
        <v>4</v>
      </c>
      <c r="AA63" s="418" t="s">
        <v>57</v>
      </c>
      <c r="AB63" s="419"/>
      <c r="AC63" s="419"/>
      <c r="AD63" s="420"/>
      <c r="AE63" s="151">
        <v>5</v>
      </c>
      <c r="AF63" s="418" t="s">
        <v>58</v>
      </c>
      <c r="AG63" s="419"/>
      <c r="AH63" s="419"/>
      <c r="AI63" s="420"/>
      <c r="AJ63" s="151">
        <v>6</v>
      </c>
      <c r="AK63" s="418" t="s">
        <v>134</v>
      </c>
      <c r="AL63" s="419"/>
      <c r="AM63" s="419"/>
      <c r="AN63" s="420"/>
      <c r="AO63" s="151">
        <v>7</v>
      </c>
      <c r="AP63" s="418" t="s">
        <v>135</v>
      </c>
      <c r="AQ63" s="419"/>
      <c r="AR63" s="419"/>
      <c r="AS63" s="420"/>
      <c r="AT63" s="151">
        <v>8</v>
      </c>
      <c r="AU63" s="418" t="s">
        <v>61</v>
      </c>
      <c r="AV63" s="419"/>
      <c r="AW63" s="419"/>
      <c r="AX63" s="420"/>
      <c r="AY63" s="15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6"/>
      <c r="B65" s="383" t="s">
        <v>29</v>
      </c>
      <c r="C65" s="383"/>
      <c r="D65" s="383"/>
      <c r="E65" s="383"/>
      <c r="F65" s="383"/>
      <c r="G65" s="383"/>
      <c r="H65" s="383"/>
      <c r="I65" s="383"/>
      <c r="J65" s="383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6"/>
      <c r="B66" s="366"/>
      <c r="C66" s="366"/>
      <c r="D66" s="366"/>
      <c r="E66" s="366" t="s">
        <v>29</v>
      </c>
      <c r="F66" s="366"/>
      <c r="G66" s="366"/>
      <c r="H66" s="366"/>
      <c r="I66" s="366"/>
      <c r="J66" s="366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29</v>
      </c>
      <c r="I67" s="366"/>
      <c r="J67" s="366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6"/>
      <c r="B68" s="366" t="s">
        <v>29</v>
      </c>
      <c r="C68" s="366"/>
      <c r="D68" s="366"/>
      <c r="E68" s="366" t="s">
        <v>29</v>
      </c>
      <c r="F68" s="366"/>
      <c r="G68" s="366"/>
      <c r="H68" s="366"/>
      <c r="I68" s="366"/>
      <c r="J68" s="366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6"/>
      <c r="B69" s="366" t="s">
        <v>29</v>
      </c>
      <c r="C69" s="366"/>
      <c r="D69" s="366"/>
      <c r="E69" s="366"/>
      <c r="F69" s="366"/>
      <c r="G69" s="366"/>
      <c r="H69" s="366" t="s">
        <v>29</v>
      </c>
      <c r="I69" s="366"/>
      <c r="J69" s="366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6"/>
      <c r="B70" s="366"/>
      <c r="C70" s="366"/>
      <c r="D70" s="366"/>
      <c r="E70" s="366" t="s">
        <v>29</v>
      </c>
      <c r="F70" s="366"/>
      <c r="G70" s="366"/>
      <c r="H70" s="366" t="s">
        <v>29</v>
      </c>
      <c r="I70" s="366"/>
      <c r="J70" s="366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7"/>
      <c r="B71" s="366" t="s">
        <v>29</v>
      </c>
      <c r="C71" s="366"/>
      <c r="D71" s="366"/>
      <c r="E71" s="366" t="s">
        <v>29</v>
      </c>
      <c r="F71" s="366"/>
      <c r="G71" s="366"/>
      <c r="H71" s="366" t="s">
        <v>29</v>
      </c>
      <c r="I71" s="366"/>
      <c r="J71" s="366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6">
        <v>1</v>
      </c>
      <c r="L73" s="418" t="s">
        <v>54</v>
      </c>
      <c r="M73" s="419"/>
      <c r="N73" s="419"/>
      <c r="O73" s="420"/>
      <c r="P73" s="151">
        <v>2</v>
      </c>
      <c r="Q73" s="418" t="s">
        <v>55</v>
      </c>
      <c r="R73" s="419"/>
      <c r="S73" s="419"/>
      <c r="T73" s="420"/>
      <c r="U73" s="151">
        <v>3</v>
      </c>
      <c r="V73" s="418" t="s">
        <v>56</v>
      </c>
      <c r="W73" s="419"/>
      <c r="X73" s="419"/>
      <c r="Y73" s="420"/>
      <c r="Z73" s="151">
        <v>4</v>
      </c>
      <c r="AA73" s="418" t="s">
        <v>57</v>
      </c>
      <c r="AB73" s="419"/>
      <c r="AC73" s="419"/>
      <c r="AD73" s="420"/>
      <c r="AE73" s="151">
        <v>5</v>
      </c>
      <c r="AF73" s="418" t="s">
        <v>58</v>
      </c>
      <c r="AG73" s="419"/>
      <c r="AH73" s="419"/>
      <c r="AI73" s="420"/>
      <c r="AJ73" s="151">
        <v>6</v>
      </c>
      <c r="AK73" s="418" t="s">
        <v>134</v>
      </c>
      <c r="AL73" s="419"/>
      <c r="AM73" s="419"/>
      <c r="AN73" s="420"/>
      <c r="AO73" s="151">
        <v>7</v>
      </c>
      <c r="AP73" s="418" t="s">
        <v>135</v>
      </c>
      <c r="AQ73" s="419"/>
      <c r="AR73" s="419"/>
      <c r="AS73" s="420"/>
      <c r="AT73" s="151">
        <v>8</v>
      </c>
      <c r="AU73" s="418" t="s">
        <v>61</v>
      </c>
      <c r="AV73" s="419"/>
      <c r="AW73" s="419"/>
      <c r="AX73" s="420"/>
      <c r="AY73" s="15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6"/>
      <c r="B75" s="383" t="s">
        <v>29</v>
      </c>
      <c r="C75" s="383"/>
      <c r="D75" s="383"/>
      <c r="E75" s="383"/>
      <c r="F75" s="383"/>
      <c r="G75" s="383"/>
      <c r="H75" s="383"/>
      <c r="I75" s="383"/>
      <c r="J75" s="383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6"/>
      <c r="B76" s="366"/>
      <c r="C76" s="366"/>
      <c r="D76" s="366"/>
      <c r="E76" s="366" t="s">
        <v>29</v>
      </c>
      <c r="F76" s="366"/>
      <c r="G76" s="366"/>
      <c r="H76" s="366"/>
      <c r="I76" s="366"/>
      <c r="J76" s="366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29</v>
      </c>
      <c r="I77" s="366"/>
      <c r="J77" s="366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6"/>
      <c r="B78" s="366" t="s">
        <v>29</v>
      </c>
      <c r="C78" s="366"/>
      <c r="D78" s="366"/>
      <c r="E78" s="366" t="s">
        <v>29</v>
      </c>
      <c r="F78" s="366"/>
      <c r="G78" s="366"/>
      <c r="H78" s="366"/>
      <c r="I78" s="366"/>
      <c r="J78" s="366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6"/>
      <c r="B79" s="366" t="s">
        <v>29</v>
      </c>
      <c r="C79" s="366"/>
      <c r="D79" s="366"/>
      <c r="E79" s="366"/>
      <c r="F79" s="366"/>
      <c r="G79" s="366"/>
      <c r="H79" s="366" t="s">
        <v>29</v>
      </c>
      <c r="I79" s="366"/>
      <c r="J79" s="366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6"/>
      <c r="B80" s="366"/>
      <c r="C80" s="366"/>
      <c r="D80" s="366"/>
      <c r="E80" s="366" t="s">
        <v>29</v>
      </c>
      <c r="F80" s="366"/>
      <c r="G80" s="366"/>
      <c r="H80" s="366" t="s">
        <v>29</v>
      </c>
      <c r="I80" s="366"/>
      <c r="J80" s="366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7"/>
      <c r="B81" s="366" t="s">
        <v>29</v>
      </c>
      <c r="C81" s="366"/>
      <c r="D81" s="366"/>
      <c r="E81" s="366" t="s">
        <v>29</v>
      </c>
      <c r="F81" s="366"/>
      <c r="G81" s="366"/>
      <c r="H81" s="366" t="s">
        <v>29</v>
      </c>
      <c r="I81" s="366"/>
      <c r="J81" s="366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6">
        <v>1</v>
      </c>
      <c r="L84" s="418" t="s">
        <v>54</v>
      </c>
      <c r="M84" s="419"/>
      <c r="N84" s="419"/>
      <c r="O84" s="420"/>
      <c r="P84" s="151">
        <v>2</v>
      </c>
      <c r="Q84" s="418" t="s">
        <v>55</v>
      </c>
      <c r="R84" s="419"/>
      <c r="S84" s="419"/>
      <c r="T84" s="420"/>
      <c r="U84" s="151">
        <v>3</v>
      </c>
      <c r="V84" s="418" t="s">
        <v>56</v>
      </c>
      <c r="W84" s="419"/>
      <c r="X84" s="419"/>
      <c r="Y84" s="420"/>
      <c r="Z84" s="151">
        <v>4</v>
      </c>
      <c r="AA84" s="418" t="s">
        <v>57</v>
      </c>
      <c r="AB84" s="419"/>
      <c r="AC84" s="419"/>
      <c r="AD84" s="420"/>
      <c r="AE84" s="151">
        <v>5</v>
      </c>
      <c r="AF84" s="418" t="s">
        <v>58</v>
      </c>
      <c r="AG84" s="419"/>
      <c r="AH84" s="419"/>
      <c r="AI84" s="420"/>
      <c r="AJ84" s="151">
        <v>6</v>
      </c>
      <c r="AK84" s="418" t="s">
        <v>134</v>
      </c>
      <c r="AL84" s="419"/>
      <c r="AM84" s="419"/>
      <c r="AN84" s="420"/>
      <c r="AO84" s="151">
        <v>7</v>
      </c>
      <c r="AP84" s="418" t="s">
        <v>135</v>
      </c>
      <c r="AQ84" s="419"/>
      <c r="AR84" s="419"/>
      <c r="AS84" s="420"/>
      <c r="AT84" s="151">
        <v>8</v>
      </c>
      <c r="AU84" s="418" t="s">
        <v>61</v>
      </c>
      <c r="AV84" s="419"/>
      <c r="AW84" s="419"/>
      <c r="AX84" s="420"/>
      <c r="AY84" s="15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6"/>
      <c r="B86" s="383" t="s">
        <v>29</v>
      </c>
      <c r="C86" s="383"/>
      <c r="D86" s="383"/>
      <c r="E86" s="383"/>
      <c r="F86" s="383"/>
      <c r="G86" s="383"/>
      <c r="H86" s="383"/>
      <c r="I86" s="383"/>
      <c r="J86" s="383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6"/>
      <c r="B87" s="366"/>
      <c r="C87" s="366"/>
      <c r="D87" s="366"/>
      <c r="E87" s="366" t="s">
        <v>29</v>
      </c>
      <c r="F87" s="366"/>
      <c r="G87" s="366"/>
      <c r="H87" s="366"/>
      <c r="I87" s="366"/>
      <c r="J87" s="366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29</v>
      </c>
      <c r="I88" s="366"/>
      <c r="J88" s="366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6"/>
      <c r="B89" s="366" t="s">
        <v>29</v>
      </c>
      <c r="C89" s="366"/>
      <c r="D89" s="366"/>
      <c r="E89" s="366" t="s">
        <v>29</v>
      </c>
      <c r="F89" s="366"/>
      <c r="G89" s="366"/>
      <c r="H89" s="366"/>
      <c r="I89" s="366"/>
      <c r="J89" s="366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6"/>
      <c r="B90" s="366" t="s">
        <v>29</v>
      </c>
      <c r="C90" s="366"/>
      <c r="D90" s="366"/>
      <c r="E90" s="366"/>
      <c r="F90" s="366"/>
      <c r="G90" s="366"/>
      <c r="H90" s="366" t="s">
        <v>29</v>
      </c>
      <c r="I90" s="366"/>
      <c r="J90" s="366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6"/>
      <c r="B91" s="366"/>
      <c r="C91" s="366"/>
      <c r="D91" s="366"/>
      <c r="E91" s="366" t="s">
        <v>29</v>
      </c>
      <c r="F91" s="366"/>
      <c r="G91" s="366"/>
      <c r="H91" s="366" t="s">
        <v>29</v>
      </c>
      <c r="I91" s="366"/>
      <c r="J91" s="366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6"/>
      <c r="B92" s="366" t="s">
        <v>29</v>
      </c>
      <c r="C92" s="366"/>
      <c r="D92" s="366"/>
      <c r="E92" s="366" t="s">
        <v>29</v>
      </c>
      <c r="F92" s="366"/>
      <c r="G92" s="366"/>
      <c r="H92" s="366" t="s">
        <v>29</v>
      </c>
      <c r="I92" s="366"/>
      <c r="J92" s="366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6">
        <v>1</v>
      </c>
      <c r="L94" s="418" t="s">
        <v>54</v>
      </c>
      <c r="M94" s="419"/>
      <c r="N94" s="419"/>
      <c r="O94" s="420"/>
      <c r="P94" s="151">
        <v>2</v>
      </c>
      <c r="Q94" s="418" t="s">
        <v>55</v>
      </c>
      <c r="R94" s="419"/>
      <c r="S94" s="419"/>
      <c r="T94" s="420"/>
      <c r="U94" s="151">
        <v>3</v>
      </c>
      <c r="V94" s="418" t="s">
        <v>56</v>
      </c>
      <c r="W94" s="419"/>
      <c r="X94" s="419"/>
      <c r="Y94" s="420"/>
      <c r="Z94" s="151">
        <v>4</v>
      </c>
      <c r="AA94" s="418" t="s">
        <v>57</v>
      </c>
      <c r="AB94" s="419"/>
      <c r="AC94" s="419"/>
      <c r="AD94" s="420"/>
      <c r="AE94" s="151">
        <v>5</v>
      </c>
      <c r="AF94" s="418" t="s">
        <v>58</v>
      </c>
      <c r="AG94" s="419"/>
      <c r="AH94" s="419"/>
      <c r="AI94" s="420"/>
      <c r="AJ94" s="151">
        <v>6</v>
      </c>
      <c r="AK94" s="418" t="s">
        <v>134</v>
      </c>
      <c r="AL94" s="419"/>
      <c r="AM94" s="419"/>
      <c r="AN94" s="420"/>
      <c r="AO94" s="151">
        <v>7</v>
      </c>
      <c r="AP94" s="418" t="s">
        <v>135</v>
      </c>
      <c r="AQ94" s="419"/>
      <c r="AR94" s="419"/>
      <c r="AS94" s="420"/>
      <c r="AT94" s="151">
        <v>8</v>
      </c>
      <c r="AU94" s="418" t="s">
        <v>61</v>
      </c>
      <c r="AV94" s="419"/>
      <c r="AW94" s="419"/>
      <c r="AX94" s="420"/>
      <c r="AY94" s="15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3"/>
      <c r="B96" s="383" t="s">
        <v>29</v>
      </c>
      <c r="C96" s="383"/>
      <c r="D96" s="383"/>
      <c r="E96" s="383"/>
      <c r="F96" s="383"/>
      <c r="G96" s="383"/>
      <c r="H96" s="383"/>
      <c r="I96" s="383"/>
      <c r="J96" s="383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3"/>
      <c r="B97" s="366"/>
      <c r="C97" s="366"/>
      <c r="D97" s="366"/>
      <c r="E97" s="366" t="s">
        <v>29</v>
      </c>
      <c r="F97" s="366"/>
      <c r="G97" s="366"/>
      <c r="H97" s="366"/>
      <c r="I97" s="366"/>
      <c r="J97" s="366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29</v>
      </c>
      <c r="I98" s="366"/>
      <c r="J98" s="366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3"/>
      <c r="B99" s="366" t="s">
        <v>29</v>
      </c>
      <c r="C99" s="366"/>
      <c r="D99" s="366"/>
      <c r="E99" s="366" t="s">
        <v>29</v>
      </c>
      <c r="F99" s="366"/>
      <c r="G99" s="366"/>
      <c r="H99" s="366"/>
      <c r="I99" s="366"/>
      <c r="J99" s="366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3"/>
      <c r="B100" s="366" t="s">
        <v>29</v>
      </c>
      <c r="C100" s="366"/>
      <c r="D100" s="366"/>
      <c r="E100" s="366"/>
      <c r="F100" s="366"/>
      <c r="G100" s="366"/>
      <c r="H100" s="366" t="s">
        <v>29</v>
      </c>
      <c r="I100" s="366"/>
      <c r="J100" s="366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29</v>
      </c>
      <c r="F101" s="366"/>
      <c r="G101" s="366"/>
      <c r="H101" s="366" t="s">
        <v>29</v>
      </c>
      <c r="I101" s="366"/>
      <c r="J101" s="366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3"/>
      <c r="B102" s="366" t="s">
        <v>29</v>
      </c>
      <c r="C102" s="366"/>
      <c r="D102" s="366"/>
      <c r="E102" s="366" t="s">
        <v>29</v>
      </c>
      <c r="F102" s="366"/>
      <c r="G102" s="366"/>
      <c r="H102" s="366" t="s">
        <v>29</v>
      </c>
      <c r="I102" s="366"/>
      <c r="J102" s="366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8" t="s">
        <v>54</v>
      </c>
      <c r="M104" s="419"/>
      <c r="N104" s="419"/>
      <c r="O104" s="420"/>
      <c r="P104" s="151">
        <v>2</v>
      </c>
      <c r="Q104" s="418" t="s">
        <v>55</v>
      </c>
      <c r="R104" s="419"/>
      <c r="S104" s="419"/>
      <c r="T104" s="420"/>
      <c r="U104" s="151">
        <v>3</v>
      </c>
      <c r="V104" s="418" t="s">
        <v>56</v>
      </c>
      <c r="W104" s="419"/>
      <c r="X104" s="419"/>
      <c r="Y104" s="420"/>
      <c r="Z104" s="151">
        <v>4</v>
      </c>
      <c r="AA104" s="418" t="s">
        <v>57</v>
      </c>
      <c r="AB104" s="419"/>
      <c r="AC104" s="419"/>
      <c r="AD104" s="420"/>
      <c r="AE104" s="151">
        <v>5</v>
      </c>
      <c r="AF104" s="418" t="s">
        <v>58</v>
      </c>
      <c r="AG104" s="419"/>
      <c r="AH104" s="419"/>
      <c r="AI104" s="420"/>
      <c r="AJ104" s="151">
        <v>6</v>
      </c>
      <c r="AK104" s="418" t="s">
        <v>134</v>
      </c>
      <c r="AL104" s="419"/>
      <c r="AM104" s="419"/>
      <c r="AN104" s="420"/>
      <c r="AO104" s="151">
        <v>7</v>
      </c>
      <c r="AP104" s="418" t="s">
        <v>135</v>
      </c>
      <c r="AQ104" s="419"/>
      <c r="AR104" s="419"/>
      <c r="AS104" s="420"/>
      <c r="AT104" s="151">
        <v>8</v>
      </c>
      <c r="AU104" s="418" t="s">
        <v>61</v>
      </c>
      <c r="AV104" s="419"/>
      <c r="AW104" s="419"/>
      <c r="AX104" s="420"/>
      <c r="AY104" s="15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7"/>
      <c r="B106" s="429" t="s">
        <v>29</v>
      </c>
      <c r="C106" s="429"/>
      <c r="D106" s="429"/>
      <c r="E106" s="429"/>
      <c r="F106" s="429"/>
      <c r="G106" s="429"/>
      <c r="H106" s="429"/>
      <c r="I106" s="429"/>
      <c r="J106" s="429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7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7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8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8" t="s">
        <v>54</v>
      </c>
      <c r="M114" s="419"/>
      <c r="N114" s="419"/>
      <c r="O114" s="420"/>
      <c r="P114" s="151">
        <v>2</v>
      </c>
      <c r="Q114" s="418" t="s">
        <v>55</v>
      </c>
      <c r="R114" s="419"/>
      <c r="S114" s="419"/>
      <c r="T114" s="420"/>
      <c r="U114" s="151">
        <v>3</v>
      </c>
      <c r="V114" s="418" t="s">
        <v>56</v>
      </c>
      <c r="W114" s="419"/>
      <c r="X114" s="419"/>
      <c r="Y114" s="420"/>
      <c r="Z114" s="151">
        <v>4</v>
      </c>
      <c r="AA114" s="418" t="s">
        <v>57</v>
      </c>
      <c r="AB114" s="419"/>
      <c r="AC114" s="419"/>
      <c r="AD114" s="420"/>
      <c r="AE114" s="151">
        <v>5</v>
      </c>
      <c r="AF114" s="418" t="s">
        <v>58</v>
      </c>
      <c r="AG114" s="419"/>
      <c r="AH114" s="419"/>
      <c r="AI114" s="420"/>
      <c r="AJ114" s="151">
        <v>6</v>
      </c>
      <c r="AK114" s="418" t="s">
        <v>134</v>
      </c>
      <c r="AL114" s="419"/>
      <c r="AM114" s="419"/>
      <c r="AN114" s="420"/>
      <c r="AO114" s="151">
        <v>7</v>
      </c>
      <c r="AP114" s="418" t="s">
        <v>135</v>
      </c>
      <c r="AQ114" s="419"/>
      <c r="AR114" s="419"/>
      <c r="AS114" s="420"/>
      <c r="AT114" s="151">
        <v>8</v>
      </c>
      <c r="AU114" s="418" t="s">
        <v>61</v>
      </c>
      <c r="AV114" s="419"/>
      <c r="AW114" s="419"/>
      <c r="AX114" s="420"/>
      <c r="AY114" s="15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7"/>
      <c r="B116" s="429" t="s">
        <v>29</v>
      </c>
      <c r="C116" s="429"/>
      <c r="D116" s="429"/>
      <c r="E116" s="429"/>
      <c r="F116" s="429"/>
      <c r="G116" s="429"/>
      <c r="H116" s="429"/>
      <c r="I116" s="429"/>
      <c r="J116" s="429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7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7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8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9" t="str">
        <f>ローデータ!B2</f>
        <v>北区</v>
      </c>
      <c r="C2" s="291"/>
      <c r="D2" s="291"/>
      <c r="E2" s="290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67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4"/>
      <c r="H3" s="304"/>
      <c r="K3" s="304"/>
      <c r="L3" s="304"/>
    </row>
    <row r="4" spans="1:19" ht="14.1" customHeight="1" x14ac:dyDescent="0.15">
      <c r="A4" s="268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20</v>
      </c>
      <c r="H4" s="147" t="s">
        <v>53</v>
      </c>
      <c r="K4" s="300">
        <f>COUNTIFS(ローデータ!B12:B1011,1,ローデータ!G12:G1011,$G$4)</f>
        <v>0</v>
      </c>
      <c r="L4" s="30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1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7" t="s">
        <v>50</v>
      </c>
    </row>
    <row r="9" spans="1:19" ht="14.1" customHeight="1" x14ac:dyDescent="0.15">
      <c r="A9" s="233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8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1"/>
      <c r="B14" s="144">
        <v>1</v>
      </c>
      <c r="C14" s="144">
        <v>2</v>
      </c>
      <c r="D14" s="267" t="s">
        <v>50</v>
      </c>
      <c r="F14" s="231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0" t="s">
        <v>50</v>
      </c>
    </row>
    <row r="15" spans="1:19" ht="14.1" customHeight="1" x14ac:dyDescent="0.15">
      <c r="A15" s="233"/>
      <c r="B15" s="147" t="s">
        <v>63</v>
      </c>
      <c r="C15" s="147" t="s">
        <v>64</v>
      </c>
      <c r="D15" s="268"/>
      <c r="F15" s="232"/>
      <c r="G15" s="278" t="s">
        <v>95</v>
      </c>
      <c r="H15" s="248" t="s">
        <v>76</v>
      </c>
      <c r="I15" s="248" t="s">
        <v>77</v>
      </c>
      <c r="J15" s="278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73" t="s">
        <v>111</v>
      </c>
      <c r="Q15" s="248" t="s">
        <v>83</v>
      </c>
      <c r="R15" s="292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92"/>
    </row>
    <row r="17" spans="1:19" ht="14.1" customHeight="1" x14ac:dyDescent="0.15">
      <c r="A17" s="152"/>
      <c r="B17" s="9"/>
      <c r="C17" s="9"/>
      <c r="D17" s="9"/>
      <c r="F17" s="233"/>
      <c r="G17" s="282"/>
      <c r="H17" s="249"/>
      <c r="I17" s="249"/>
      <c r="J17" s="282"/>
      <c r="K17" s="249"/>
      <c r="L17" s="249"/>
      <c r="M17" s="249"/>
      <c r="N17" s="249"/>
      <c r="O17" s="249"/>
      <c r="P17" s="274"/>
      <c r="Q17" s="249"/>
      <c r="R17" s="251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1"/>
      <c r="B21" s="293">
        <v>1</v>
      </c>
      <c r="C21" s="242"/>
      <c r="D21" s="293">
        <v>2</v>
      </c>
      <c r="E21" s="242"/>
      <c r="F21" s="293">
        <v>3</v>
      </c>
      <c r="G21" s="241"/>
      <c r="H21" s="242"/>
      <c r="I21" s="26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301" t="s">
        <v>72</v>
      </c>
      <c r="C22" s="302"/>
      <c r="D22" s="301" t="s">
        <v>74</v>
      </c>
      <c r="E22" s="302"/>
      <c r="F22" s="301" t="s">
        <v>84</v>
      </c>
      <c r="G22" s="303"/>
      <c r="H22" s="302"/>
      <c r="I22" s="26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9">
        <f>COUNTIFS(ローデータ!$B$12:$B$1011,1,ローデータ!$G$12:$G$1011,$G$4,ローデータ!$K$12:$K$1011,B21)</f>
        <v>0</v>
      </c>
      <c r="C23" s="290"/>
      <c r="D23" s="289">
        <f>COUNTIFS(ローデータ!$B$12:$B$1011,1,ローデータ!$G$12:$G$1011,$G$4,ローデータ!$K$12:$K$1011,D21)</f>
        <v>0</v>
      </c>
      <c r="E23" s="290"/>
      <c r="F23" s="289">
        <f>COUNTIFS(ローデータ!$B$12:$B$1011,1,ローデータ!$G$12:$G$1011,$G$4,ローデータ!$K$12:$K$1011,F21)</f>
        <v>0</v>
      </c>
      <c r="G23" s="291"/>
      <c r="H23" s="29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1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0" t="s">
        <v>50</v>
      </c>
      <c r="I27" s="269"/>
      <c r="J27" s="285" t="s">
        <v>96</v>
      </c>
      <c r="K27" s="287" t="s">
        <v>97</v>
      </c>
      <c r="L27" s="283" t="s">
        <v>98</v>
      </c>
      <c r="M27" s="287" t="s">
        <v>99</v>
      </c>
      <c r="N27" s="283" t="s">
        <v>100</v>
      </c>
      <c r="O27" s="277" t="s">
        <v>50</v>
      </c>
    </row>
    <row r="28" spans="1:19" ht="14.1" customHeight="1" x14ac:dyDescent="0.15">
      <c r="A28" s="232"/>
      <c r="B28" s="248" t="s">
        <v>65</v>
      </c>
      <c r="C28" s="248" t="s">
        <v>66</v>
      </c>
      <c r="D28" s="278" t="s">
        <v>101</v>
      </c>
      <c r="E28" s="280" t="s">
        <v>102</v>
      </c>
      <c r="F28" s="281" t="s">
        <v>103</v>
      </c>
      <c r="G28" s="292"/>
      <c r="H28" s="39"/>
      <c r="I28" s="270"/>
      <c r="J28" s="286"/>
      <c r="K28" s="288"/>
      <c r="L28" s="284"/>
      <c r="M28" s="288"/>
      <c r="N28" s="284"/>
      <c r="O28" s="277"/>
    </row>
    <row r="29" spans="1:19" ht="14.1" customHeight="1" x14ac:dyDescent="0.15">
      <c r="A29" s="233"/>
      <c r="B29" s="249"/>
      <c r="C29" s="249"/>
      <c r="D29" s="279"/>
      <c r="E29" s="244"/>
      <c r="F29" s="282"/>
      <c r="G29" s="251"/>
      <c r="H29" s="39"/>
      <c r="I29" s="14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1"/>
      <c r="B34" s="144">
        <v>1</v>
      </c>
      <c r="C34" s="144">
        <v>2</v>
      </c>
      <c r="D34" s="144">
        <v>3</v>
      </c>
      <c r="E34" s="267" t="s">
        <v>50</v>
      </c>
      <c r="F34" s="39"/>
      <c r="I34" s="269"/>
      <c r="J34" s="271" t="s">
        <v>104</v>
      </c>
      <c r="K34" s="229" t="s">
        <v>105</v>
      </c>
      <c r="L34" s="229" t="s">
        <v>98</v>
      </c>
      <c r="M34" s="229" t="s">
        <v>106</v>
      </c>
      <c r="N34" s="245" t="s">
        <v>107</v>
      </c>
      <c r="O34" s="229" t="s">
        <v>36</v>
      </c>
      <c r="P34" s="245" t="s">
        <v>30</v>
      </c>
      <c r="Q34" s="250" t="s">
        <v>50</v>
      </c>
    </row>
    <row r="35" spans="1:17" ht="14.1" customHeight="1" x14ac:dyDescent="0.15">
      <c r="A35" s="233"/>
      <c r="B35" s="147" t="s">
        <v>67</v>
      </c>
      <c r="C35" s="147" t="s">
        <v>66</v>
      </c>
      <c r="D35" s="147" t="s">
        <v>68</v>
      </c>
      <c r="E35" s="268"/>
      <c r="G35" s="39"/>
      <c r="I35" s="270"/>
      <c r="J35" s="272"/>
      <c r="K35" s="230"/>
      <c r="L35" s="230"/>
      <c r="M35" s="230"/>
      <c r="N35" s="246"/>
      <c r="O35" s="230"/>
      <c r="P35" s="246"/>
      <c r="Q35" s="251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2"/>
      <c r="B40" s="255" t="s">
        <v>16</v>
      </c>
      <c r="C40" s="256"/>
      <c r="D40" s="256"/>
      <c r="E40" s="256"/>
      <c r="F40" s="257"/>
      <c r="G40" s="258" t="s">
        <v>50</v>
      </c>
      <c r="H40" s="261" t="s">
        <v>13</v>
      </c>
      <c r="I40" s="262"/>
      <c r="J40" s="263"/>
      <c r="K40" s="264" t="s">
        <v>50</v>
      </c>
    </row>
    <row r="41" spans="1:17" ht="14.1" customHeight="1" x14ac:dyDescent="0.15">
      <c r="A41" s="253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9"/>
      <c r="H41" s="64">
        <v>1</v>
      </c>
      <c r="I41" s="63">
        <v>2</v>
      </c>
      <c r="J41" s="63">
        <v>3</v>
      </c>
      <c r="K41" s="265"/>
      <c r="M41" s="39"/>
      <c r="N41" s="39"/>
      <c r="O41" s="39"/>
      <c r="P41" s="39"/>
    </row>
    <row r="42" spans="1:17" ht="14.1" customHeight="1" x14ac:dyDescent="0.15">
      <c r="A42" s="253"/>
      <c r="B42" s="248" t="s">
        <v>65</v>
      </c>
      <c r="C42" s="248" t="s">
        <v>66</v>
      </c>
      <c r="D42" s="273" t="s">
        <v>101</v>
      </c>
      <c r="E42" s="275" t="s">
        <v>102</v>
      </c>
      <c r="F42" s="225" t="s">
        <v>103</v>
      </c>
      <c r="G42" s="259"/>
      <c r="H42" s="227" t="s">
        <v>67</v>
      </c>
      <c r="I42" s="247" t="s">
        <v>66</v>
      </c>
      <c r="J42" s="247" t="s">
        <v>68</v>
      </c>
      <c r="K42" s="265"/>
      <c r="M42" s="39"/>
      <c r="N42" s="39"/>
      <c r="O42" s="39"/>
      <c r="P42" s="39"/>
    </row>
    <row r="43" spans="1:17" ht="14.1" customHeight="1" x14ac:dyDescent="0.15">
      <c r="A43" s="254"/>
      <c r="B43" s="249"/>
      <c r="C43" s="249"/>
      <c r="D43" s="274"/>
      <c r="E43" s="276"/>
      <c r="F43" s="226"/>
      <c r="G43" s="260"/>
      <c r="H43" s="228"/>
      <c r="I43" s="226"/>
      <c r="J43" s="226"/>
      <c r="K43" s="266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1"/>
      <c r="B47" s="234" t="s">
        <v>165</v>
      </c>
      <c r="C47" s="235"/>
      <c r="D47" s="235"/>
      <c r="E47" s="235"/>
      <c r="F47" s="236"/>
      <c r="G47" s="237" t="s">
        <v>50</v>
      </c>
      <c r="H47" s="240" t="s">
        <v>71</v>
      </c>
      <c r="I47" s="241"/>
      <c r="J47" s="241"/>
      <c r="K47" s="241"/>
      <c r="L47" s="241"/>
      <c r="M47" s="241"/>
      <c r="N47" s="242"/>
      <c r="O47" s="212" t="s">
        <v>50</v>
      </c>
    </row>
    <row r="48" spans="1:17" ht="14.1" customHeight="1" x14ac:dyDescent="0.15">
      <c r="A48" s="232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38"/>
      <c r="H48" s="221" t="s">
        <v>104</v>
      </c>
      <c r="I48" s="223" t="s">
        <v>105</v>
      </c>
      <c r="J48" s="223" t="s">
        <v>98</v>
      </c>
      <c r="K48" s="223" t="s">
        <v>106</v>
      </c>
      <c r="L48" s="243" t="s">
        <v>107</v>
      </c>
      <c r="M48" s="223" t="s">
        <v>36</v>
      </c>
      <c r="N48" s="243" t="s">
        <v>30</v>
      </c>
      <c r="O48" s="213"/>
    </row>
    <row r="49" spans="1:15" ht="14.1" customHeight="1" x14ac:dyDescent="0.15">
      <c r="A49" s="233"/>
      <c r="B49" s="216"/>
      <c r="C49" s="218"/>
      <c r="D49" s="220"/>
      <c r="E49" s="218"/>
      <c r="F49" s="220"/>
      <c r="G49" s="239"/>
      <c r="H49" s="222"/>
      <c r="I49" s="224"/>
      <c r="J49" s="224"/>
      <c r="K49" s="224"/>
      <c r="L49" s="244"/>
      <c r="M49" s="224"/>
      <c r="N49" s="244"/>
      <c r="O49" s="214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3"/>
      <c r="B54" s="314"/>
      <c r="C54" s="69" t="s">
        <v>85</v>
      </c>
      <c r="D54" s="319" t="s">
        <v>86</v>
      </c>
      <c r="E54" s="262"/>
      <c r="F54" s="262"/>
      <c r="G54" s="262"/>
      <c r="H54" s="262"/>
      <c r="I54" s="262"/>
      <c r="J54" s="262"/>
      <c r="K54" s="262"/>
      <c r="L54" s="262"/>
      <c r="M54" s="262"/>
      <c r="N54" s="320"/>
      <c r="O54" s="264" t="s">
        <v>50</v>
      </c>
    </row>
    <row r="55" spans="1:15" ht="14.1" customHeight="1" x14ac:dyDescent="0.15">
      <c r="A55" s="315"/>
      <c r="B55" s="316"/>
      <c r="C55" s="267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5"/>
    </row>
    <row r="56" spans="1:15" ht="14.1" customHeight="1" x14ac:dyDescent="0.15">
      <c r="A56" s="315"/>
      <c r="B56" s="316"/>
      <c r="C56" s="321"/>
      <c r="D56" s="278" t="s">
        <v>95</v>
      </c>
      <c r="E56" s="248" t="s">
        <v>76</v>
      </c>
      <c r="F56" s="248" t="s">
        <v>77</v>
      </c>
      <c r="G56" s="278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73" t="s">
        <v>111</v>
      </c>
      <c r="N56" s="308" t="s">
        <v>83</v>
      </c>
      <c r="O56" s="265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65"/>
    </row>
    <row r="58" spans="1:15" ht="14.1" customHeight="1" x14ac:dyDescent="0.15">
      <c r="A58" s="317"/>
      <c r="B58" s="318"/>
      <c r="C58" s="268"/>
      <c r="D58" s="282"/>
      <c r="E58" s="249"/>
      <c r="F58" s="249"/>
      <c r="G58" s="282"/>
      <c r="H58" s="249"/>
      <c r="I58" s="249"/>
      <c r="J58" s="249"/>
      <c r="K58" s="249"/>
      <c r="L58" s="249"/>
      <c r="M58" s="274"/>
      <c r="N58" s="310"/>
      <c r="O58" s="266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1" t="s">
        <v>50</v>
      </c>
      <c r="B68" s="312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3"/>
      <c r="B72" s="314"/>
      <c r="C72" s="322" t="s">
        <v>25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3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48">
        <v>1</v>
      </c>
      <c r="B75" s="50" t="s">
        <v>54</v>
      </c>
      <c r="C75" s="289">
        <f>COUNTIFS(ローデータ!$B$12:$B$1011,1,ローデータ!$G$12:$G$1011,$G$4,ローデータ!$H$12:$H$1011,$A$75,ローデータ!$K$12:$K$1011,C73)</f>
        <v>0</v>
      </c>
      <c r="D75" s="290"/>
      <c r="E75" s="289">
        <f>COUNTIFS(ローデータ!$B$12:$B$1011,1,ローデータ!$G$12:$G$1011,$G$4,ローデータ!$H$12:$H$1011,$A$75,ローデータ!$K$12:$K$1011,E73)</f>
        <v>0</v>
      </c>
      <c r="F75" s="290"/>
      <c r="G75" s="289">
        <f>COUNTIFS(ローデータ!$B$12:$B$1011,1,ローデータ!$G$12:$G$1011,$G$4,ローデータ!$H$12:$H$1011,$A$75,ローデータ!$K$12:$K$1011,G73)</f>
        <v>0</v>
      </c>
      <c r="H75" s="291"/>
      <c r="I75" s="291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9">
        <f>COUNTIFS(ローデータ!$B$12:$B$1011,1,ローデータ!$G$12:$G$1011,$G$4,ローデータ!$H$12:$H$1011,$A$76,ローデータ!$K$12:$K$1011,C73)</f>
        <v>0</v>
      </c>
      <c r="D76" s="290"/>
      <c r="E76" s="289">
        <f>COUNTIFS(ローデータ!$B$12:$B$1011,1,ローデータ!$G$12:$G$1011,$G$4,ローデータ!$H$12:$H$1011,$A$76,ローデータ!$K$12:$K$1011,E73)</f>
        <v>0</v>
      </c>
      <c r="F76" s="290"/>
      <c r="G76" s="289">
        <f>COUNTIFS(ローデータ!$B$12:$B$1011,1,ローデータ!$G$12:$G$1011,$G$4,ローデータ!$H$12:$H$1011,$A$76,ローデータ!$K$12:$K$1011,G73)</f>
        <v>0</v>
      </c>
      <c r="H76" s="291"/>
      <c r="I76" s="291"/>
      <c r="J76" s="104">
        <f t="shared" si="2"/>
        <v>0</v>
      </c>
    </row>
    <row r="77" spans="1:15" ht="14.1" customHeight="1" x14ac:dyDescent="0.15">
      <c r="A77" s="148">
        <v>3</v>
      </c>
      <c r="B77" s="50" t="s">
        <v>56</v>
      </c>
      <c r="C77" s="289">
        <f>COUNTIFS(ローデータ!$B$12:$B$1011,1,ローデータ!$G$12:$G$1011,$G$4,ローデータ!$H$12:$H$1011,$A$77,ローデータ!$K$12:$K$1011,C73)</f>
        <v>0</v>
      </c>
      <c r="D77" s="290"/>
      <c r="E77" s="289">
        <f>COUNTIFS(ローデータ!$B$12:$B$1011,1,ローデータ!$G$12:$G$1011,$G$4,ローデータ!$H$12:$H$1011,$A$77,ローデータ!$K$12:$K$1011,E73)</f>
        <v>0</v>
      </c>
      <c r="F77" s="290"/>
      <c r="G77" s="289">
        <f>COUNTIFS(ローデータ!$B$12:$B$1011,1,ローデータ!$G$12:$G$1011,$G$4,ローデータ!$H$12:$H$1011,$A$77,ローデータ!$K$12:$K$1011,G73)</f>
        <v>0</v>
      </c>
      <c r="H77" s="291"/>
      <c r="I77" s="291"/>
      <c r="J77" s="104">
        <f t="shared" si="2"/>
        <v>0</v>
      </c>
    </row>
    <row r="78" spans="1:15" ht="14.1" customHeight="1" x14ac:dyDescent="0.15">
      <c r="A78" s="148">
        <v>4</v>
      </c>
      <c r="B78" s="50" t="s">
        <v>57</v>
      </c>
      <c r="C78" s="289">
        <f>COUNTIFS(ローデータ!$B$12:$B$1011,1,ローデータ!$G$12:$G$1011,$G$4,ローデータ!$H$12:$H$1011,$A$78,ローデータ!$K$12:$K$1011,C73)</f>
        <v>0</v>
      </c>
      <c r="D78" s="290"/>
      <c r="E78" s="289">
        <f>COUNTIFS(ローデータ!$B$12:$B$1011,1,ローデータ!$G$12:$G$1011,$G$4,ローデータ!$H$12:$H$1011,$A$78,ローデータ!$K$12:$K$1011,E73)</f>
        <v>0</v>
      </c>
      <c r="F78" s="290"/>
      <c r="G78" s="289">
        <f>COUNTIFS(ローデータ!$B$12:$B$1011,1,ローデータ!$G$12:$G$1011,$G$4,ローデータ!$H$12:$H$1011,$A$78,ローデータ!$K$12:$K$1011,G73)</f>
        <v>0</v>
      </c>
      <c r="H78" s="291"/>
      <c r="I78" s="291"/>
      <c r="J78" s="104">
        <f t="shared" si="2"/>
        <v>0</v>
      </c>
    </row>
    <row r="79" spans="1:15" ht="14.1" customHeight="1" x14ac:dyDescent="0.15">
      <c r="A79" s="148">
        <v>5</v>
      </c>
      <c r="B79" s="50" t="s">
        <v>58</v>
      </c>
      <c r="C79" s="289">
        <f>COUNTIFS(ローデータ!$B$12:$B$1011,1,ローデータ!$G$12:$G$1011,$G$4,ローデータ!$H$12:$H$1011,$A$79,ローデータ!$K$12:$K$1011,C73)</f>
        <v>0</v>
      </c>
      <c r="D79" s="290"/>
      <c r="E79" s="289">
        <f>COUNTIFS(ローデータ!$B$12:$B$1011,1,ローデータ!$G$12:$G$1011,$G$4,ローデータ!$H$12:$H$1011,$A$79,ローデータ!$K$12:$K$1011,E73)</f>
        <v>0</v>
      </c>
      <c r="F79" s="290"/>
      <c r="G79" s="289">
        <f>COUNTIFS(ローデータ!$B$12:$B$1011,1,ローデータ!$G$12:$G$1011,$G$4,ローデータ!$H$12:$H$1011,$A$79,ローデータ!$K$12:$K$1011,G73)</f>
        <v>0</v>
      </c>
      <c r="H79" s="291"/>
      <c r="I79" s="291"/>
      <c r="J79" s="104">
        <f t="shared" si="2"/>
        <v>0</v>
      </c>
    </row>
    <row r="80" spans="1:15" ht="14.1" customHeight="1" x14ac:dyDescent="0.15">
      <c r="A80" s="148">
        <v>6</v>
      </c>
      <c r="B80" s="50" t="s">
        <v>59</v>
      </c>
      <c r="C80" s="289">
        <f>COUNTIFS(ローデータ!$B$12:$B$1011,1,ローデータ!$G$12:$G$1011,$G$4,ローデータ!$H$12:$H$1011,$A$80,ローデータ!$K$12:$K$1011,C73)</f>
        <v>0</v>
      </c>
      <c r="D80" s="290"/>
      <c r="E80" s="289">
        <f>COUNTIFS(ローデータ!$B$12:$B$1011,1,ローデータ!$G$12:$G$1011,$G$4,ローデータ!$H$12:$H$1011,$A$80,ローデータ!$K$12:$K$1011,E73)</f>
        <v>0</v>
      </c>
      <c r="F80" s="290"/>
      <c r="G80" s="289">
        <f>COUNTIFS(ローデータ!$B$12:$B$1011,1,ローデータ!$G$12:$G$1011,$G$4,ローデータ!$H$12:$H$1011,$A$80,ローデータ!$K$12:$K$1011,G73)</f>
        <v>0</v>
      </c>
      <c r="H80" s="291"/>
      <c r="I80" s="291"/>
      <c r="J80" s="104">
        <f t="shared" si="2"/>
        <v>0</v>
      </c>
    </row>
    <row r="81" spans="1:17" ht="14.1" customHeight="1" x14ac:dyDescent="0.15">
      <c r="A81" s="148">
        <v>7</v>
      </c>
      <c r="B81" s="50" t="s">
        <v>60</v>
      </c>
      <c r="C81" s="289">
        <f>COUNTIFS(ローデータ!$B$12:$B$1011,1,ローデータ!$G$12:$G$1011,$G$4,ローデータ!$H$12:$H$1011,$A$81,ローデータ!$K$12:$K$1011,C73)</f>
        <v>0</v>
      </c>
      <c r="D81" s="290"/>
      <c r="E81" s="289">
        <f>COUNTIFS(ローデータ!$B$12:$B$1011,1,ローデータ!$G$12:$G$1011,$G$4,ローデータ!$H$12:$H$1011,$A$81,ローデータ!$K$12:$K$1011,E73)</f>
        <v>0</v>
      </c>
      <c r="F81" s="290"/>
      <c r="G81" s="289">
        <f>COUNTIFS(ローデータ!$B$12:$B$1011,1,ローデータ!$G$12:$G$1011,$G$4,ローデータ!$H$12:$H$1011,$A$81,ローデータ!$K$12:$K$1011,G73)</f>
        <v>0</v>
      </c>
      <c r="H81" s="291"/>
      <c r="I81" s="291"/>
      <c r="J81" s="104">
        <f t="shared" si="2"/>
        <v>0</v>
      </c>
    </row>
    <row r="82" spans="1:17" ht="14.1" customHeight="1" x14ac:dyDescent="0.15">
      <c r="A82" s="148">
        <v>8</v>
      </c>
      <c r="B82" s="50" t="s">
        <v>61</v>
      </c>
      <c r="C82" s="289">
        <f>COUNTIFS(ローデータ!$B$12:$B$1011,1,ローデータ!$G$12:$G$1011,$G$4,ローデータ!$H$12:$H$1011,$A$82,ローデータ!$K$12:$K$1011,C73)</f>
        <v>0</v>
      </c>
      <c r="D82" s="290"/>
      <c r="E82" s="289">
        <f>COUNTIFS(ローデータ!$B$12:$B$1011,1,ローデータ!$G$12:$G$1011,$G$4,ローデータ!$H$12:$H$1011,$A$82,ローデータ!$K$12:$K$1011,E73)</f>
        <v>0</v>
      </c>
      <c r="F82" s="290"/>
      <c r="G82" s="289">
        <f>COUNTIFS(ローデータ!$B$12:$B$1011,1,ローデータ!$G$12:$G$1011,$G$4,ローデータ!$H$12:$H$1011,$A$82,ローデータ!$K$12:$K$1011,G73)</f>
        <v>0</v>
      </c>
      <c r="H82" s="291"/>
      <c r="I82" s="291"/>
      <c r="J82" s="104">
        <f t="shared" si="2"/>
        <v>0</v>
      </c>
    </row>
    <row r="83" spans="1:17" ht="14.1" customHeight="1" thickBot="1" x14ac:dyDescent="0.2">
      <c r="A83" s="142">
        <v>9</v>
      </c>
      <c r="B83" s="68" t="s">
        <v>62</v>
      </c>
      <c r="C83" s="329">
        <f>COUNTIFS(ローデータ!$B$12:$B$1011,1,ローデータ!$G$12:$G$1011,$G$4,ローデータ!$H$12:$H$1011,$A$83,ローデータ!$K$12:$K$1011,C73)</f>
        <v>0</v>
      </c>
      <c r="D83" s="330"/>
      <c r="E83" s="329">
        <f>COUNTIFS(ローデータ!$B$12:$B$1011,1,ローデータ!$G$12:$G$1011,$G$4,ローデータ!$H$12:$H$1011,$A$83,ローデータ!$K$12:$K$1011,E73)</f>
        <v>0</v>
      </c>
      <c r="F83" s="330"/>
      <c r="G83" s="331">
        <f>COUNTIFS(ローデータ!$B$12:$B$1011,1,ローデータ!$G$12:$G$1011,$G$4,ローデータ!$H$12:$H$1011,$A$83,ローデータ!$K$12:$K$1011,G73)</f>
        <v>0</v>
      </c>
      <c r="H83" s="331"/>
      <c r="I83" s="329"/>
      <c r="J83" s="105">
        <f t="shared" si="2"/>
        <v>0</v>
      </c>
    </row>
    <row r="84" spans="1:17" ht="14.1" customHeight="1" thickTop="1" x14ac:dyDescent="0.15">
      <c r="A84" s="311" t="s">
        <v>50</v>
      </c>
      <c r="B84" s="312"/>
      <c r="C84" s="332">
        <f>SUM(C75:D83)</f>
        <v>0</v>
      </c>
      <c r="D84" s="333"/>
      <c r="E84" s="332">
        <f>SUM(E75:F83)</f>
        <v>0</v>
      </c>
      <c r="F84" s="333"/>
      <c r="G84" s="334">
        <f>SUM(G75:I83)</f>
        <v>0</v>
      </c>
      <c r="H84" s="334"/>
      <c r="I84" s="332"/>
      <c r="J84" s="106">
        <f t="shared" si="2"/>
        <v>0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3"/>
      <c r="B89" s="314"/>
      <c r="C89" s="319" t="s">
        <v>166</v>
      </c>
      <c r="D89" s="262"/>
      <c r="E89" s="262"/>
      <c r="F89" s="262"/>
      <c r="G89" s="263"/>
      <c r="H89" s="264" t="s">
        <v>50</v>
      </c>
      <c r="J89" s="335"/>
      <c r="K89" s="336"/>
      <c r="L89" s="293" t="s">
        <v>113</v>
      </c>
      <c r="M89" s="241"/>
      <c r="N89" s="241"/>
      <c r="O89" s="241"/>
      <c r="P89" s="242"/>
      <c r="Q89" s="267" t="s">
        <v>50</v>
      </c>
    </row>
    <row r="90" spans="1:17" ht="14.1" customHeight="1" x14ac:dyDescent="0.15">
      <c r="A90" s="315"/>
      <c r="B90" s="316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5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8" t="s">
        <v>65</v>
      </c>
      <c r="D91" s="248" t="s">
        <v>66</v>
      </c>
      <c r="E91" s="278" t="s">
        <v>101</v>
      </c>
      <c r="F91" s="280" t="s">
        <v>102</v>
      </c>
      <c r="G91" s="348" t="s">
        <v>103</v>
      </c>
      <c r="H91" s="265"/>
      <c r="J91" s="339"/>
      <c r="K91" s="340"/>
      <c r="L91" s="216"/>
      <c r="M91" s="218"/>
      <c r="N91" s="220"/>
      <c r="O91" s="218"/>
      <c r="P91" s="220"/>
      <c r="Q91" s="268"/>
    </row>
    <row r="92" spans="1:17" ht="14.1" customHeight="1" x14ac:dyDescent="0.15">
      <c r="A92" s="317"/>
      <c r="B92" s="318"/>
      <c r="C92" s="249"/>
      <c r="D92" s="249"/>
      <c r="E92" s="346"/>
      <c r="F92" s="347"/>
      <c r="G92" s="249"/>
      <c r="H92" s="266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140" t="s">
        <v>50</v>
      </c>
      <c r="B102" s="141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64" t="s">
        <v>50</v>
      </c>
      <c r="G106" s="81"/>
      <c r="H106" s="335"/>
      <c r="I106" s="336"/>
      <c r="J106" s="293" t="s">
        <v>88</v>
      </c>
      <c r="K106" s="241"/>
      <c r="L106" s="241"/>
      <c r="M106" s="241"/>
      <c r="N106" s="241"/>
      <c r="O106" s="241"/>
      <c r="P106" s="242"/>
      <c r="Q106" s="296" t="s">
        <v>50</v>
      </c>
    </row>
    <row r="107" spans="1:17" ht="14.1" customHeight="1" x14ac:dyDescent="0.15">
      <c r="A107" s="315"/>
      <c r="B107" s="316"/>
      <c r="C107" s="144">
        <v>1</v>
      </c>
      <c r="D107" s="144">
        <v>2</v>
      </c>
      <c r="E107" s="144">
        <v>3</v>
      </c>
      <c r="F107" s="265"/>
      <c r="G107" s="78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43" t="s">
        <v>107</v>
      </c>
      <c r="O107" s="223" t="s">
        <v>36</v>
      </c>
      <c r="P107" s="243" t="s">
        <v>30</v>
      </c>
      <c r="Q107" s="344"/>
    </row>
    <row r="108" spans="1:17" ht="14.1" customHeight="1" x14ac:dyDescent="0.15">
      <c r="A108" s="317"/>
      <c r="B108" s="318"/>
      <c r="C108" s="147" t="s">
        <v>67</v>
      </c>
      <c r="D108" s="147" t="s">
        <v>66</v>
      </c>
      <c r="E108" s="147" t="s">
        <v>68</v>
      </c>
      <c r="F108" s="266"/>
      <c r="G108" s="78"/>
      <c r="H108" s="339"/>
      <c r="I108" s="340"/>
      <c r="J108" s="224"/>
      <c r="K108" s="224"/>
      <c r="L108" s="224"/>
      <c r="M108" s="224"/>
      <c r="N108" s="244"/>
      <c r="O108" s="224"/>
      <c r="P108" s="244"/>
      <c r="Q108" s="299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9" t="s">
        <v>50</v>
      </c>
      <c r="B118" s="350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49" t="s">
        <v>50</v>
      </c>
      <c r="I118" s="350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1"/>
      <c r="B123" s="351"/>
      <c r="C123" s="255" t="s">
        <v>16</v>
      </c>
      <c r="D123" s="256"/>
      <c r="E123" s="256"/>
      <c r="F123" s="256"/>
      <c r="G123" s="257"/>
      <c r="H123" s="352" t="s">
        <v>50</v>
      </c>
      <c r="I123" s="261" t="s">
        <v>13</v>
      </c>
      <c r="J123" s="262"/>
      <c r="K123" s="263"/>
      <c r="L123" s="264" t="s">
        <v>50</v>
      </c>
    </row>
    <row r="124" spans="1:17" ht="14.1" customHeight="1" x14ac:dyDescent="0.15">
      <c r="A124" s="351"/>
      <c r="B124" s="35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3"/>
      <c r="I124" s="52">
        <v>1</v>
      </c>
      <c r="J124" s="44">
        <v>2</v>
      </c>
      <c r="K124" s="44">
        <v>3</v>
      </c>
      <c r="L124" s="265"/>
    </row>
    <row r="125" spans="1:17" ht="14.1" customHeight="1" x14ac:dyDescent="0.15">
      <c r="A125" s="351"/>
      <c r="B125" s="351"/>
      <c r="C125" s="248" t="s">
        <v>65</v>
      </c>
      <c r="D125" s="248" t="s">
        <v>66</v>
      </c>
      <c r="E125" s="278" t="s">
        <v>101</v>
      </c>
      <c r="F125" s="28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65"/>
    </row>
    <row r="126" spans="1:17" ht="14.1" customHeight="1" x14ac:dyDescent="0.15">
      <c r="A126" s="351"/>
      <c r="B126" s="351"/>
      <c r="C126" s="249"/>
      <c r="D126" s="249"/>
      <c r="E126" s="346"/>
      <c r="F126" s="347"/>
      <c r="G126" s="249"/>
      <c r="H126" s="354"/>
      <c r="I126" s="364"/>
      <c r="J126" s="358"/>
      <c r="K126" s="358"/>
      <c r="L126" s="266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9" t="s">
        <v>50</v>
      </c>
      <c r="B136" s="350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9"/>
      <c r="B140" s="359"/>
      <c r="C140" s="234" t="s">
        <v>70</v>
      </c>
      <c r="D140" s="235"/>
      <c r="E140" s="235"/>
      <c r="F140" s="235"/>
      <c r="G140" s="236"/>
      <c r="H140" s="360" t="s">
        <v>50</v>
      </c>
      <c r="I140" s="240" t="s">
        <v>71</v>
      </c>
      <c r="J140" s="241"/>
      <c r="K140" s="241"/>
      <c r="L140" s="241"/>
      <c r="M140" s="241"/>
      <c r="N140" s="241"/>
      <c r="O140" s="242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80" t="s">
        <v>107</v>
      </c>
      <c r="N141" s="363" t="s">
        <v>36</v>
      </c>
      <c r="O141" s="280" t="s">
        <v>30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44"/>
      <c r="N142" s="224"/>
      <c r="O142" s="244"/>
      <c r="P142" s="214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6" t="s">
        <v>50</v>
      </c>
      <c r="B152" s="366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25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3">
        <v>1</v>
      </c>
      <c r="G157" s="242"/>
      <c r="H157" s="293">
        <v>2</v>
      </c>
      <c r="I157" s="242"/>
      <c r="J157" s="293">
        <v>3</v>
      </c>
      <c r="K157" s="241"/>
      <c r="L157" s="24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0" t="s">
        <v>85</v>
      </c>
      <c r="C159" s="378" t="s">
        <v>87</v>
      </c>
      <c r="D159" s="379"/>
      <c r="E159" s="380"/>
      <c r="F159" s="289">
        <f>COUNTIFS(ローデータ!$B$12:$B$1011,1,ローデータ!$G$12:$G$1011,$G$4,ローデータ!$I$12:$I$1011,$C$14,ローデータ!$K$12:$K$1011,F157)</f>
        <v>0</v>
      </c>
      <c r="G159" s="290"/>
      <c r="H159" s="289">
        <f>COUNTIFS(ローデータ!$B$12:$B$1011,1,ローデータ!$G$12:$G$1011,$G$4,ローデータ!$I$12:$I$1011,$C$14,ローデータ!$K$12:$K$1011,H157)</f>
        <v>0</v>
      </c>
      <c r="I159" s="290"/>
      <c r="J159" s="289">
        <f>COUNTIFS(ローデータ!$B$12:$B$1011,1,ローデータ!$G$12:$G$1011,$G$4,ローデータ!$I$12:$I$1011,$C$14,ローデータ!$K$12:$K$1011,J157)</f>
        <v>0</v>
      </c>
      <c r="K159" s="291"/>
      <c r="L159" s="290"/>
      <c r="M159" s="56">
        <f t="shared" ref="M159:M171" si="16">SUM(F159:L159)</f>
        <v>0</v>
      </c>
    </row>
    <row r="160" spans="1:16" ht="14.1" customHeight="1" x14ac:dyDescent="0.15">
      <c r="A160" s="376"/>
      <c r="B160" s="381" t="s">
        <v>86</v>
      </c>
      <c r="C160" s="146">
        <v>1</v>
      </c>
      <c r="D160" s="373" t="s">
        <v>75</v>
      </c>
      <c r="E160" s="374"/>
      <c r="F160" s="289">
        <f>COUNTIFS(ローデータ!$B$12:$B$1011,1,ローデータ!$G$12:$G$1011,$G$4,ローデータ!$I$12:$I$1011,$B$14,ローデータ!$J$12:$J$1011,C160,ローデータ!$K$12:$K$1011,$F$157)</f>
        <v>0</v>
      </c>
      <c r="G160" s="290"/>
      <c r="H160" s="289">
        <f>COUNTIFS(ローデータ!$B$12:$B$1011,1,ローデータ!$G$12:$G$1011,$G$4,ローデータ!$I$12:$I$1011,$B$14,ローデータ!$J$12:$J$1011,C160,ローデータ!$K$12:$K$1011,$H$157)</f>
        <v>0</v>
      </c>
      <c r="I160" s="290"/>
      <c r="J160" s="289">
        <f>COUNTIFS(ローデータ!$B$12:$B$1011,1,ローデータ!$G$12:$G$1011,$G$4,ローデータ!$I$12:$I$1011,$B$14,ローデータ!$J$12:$J$1011,C160,ローデータ!$K$12:$K$1011,$J$157)</f>
        <v>0</v>
      </c>
      <c r="K160" s="291"/>
      <c r="L160" s="290"/>
      <c r="M160" s="56">
        <f t="shared" si="16"/>
        <v>0</v>
      </c>
      <c r="N160" s="9"/>
    </row>
    <row r="161" spans="1:19" ht="14.1" customHeight="1" x14ac:dyDescent="0.15">
      <c r="A161" s="376"/>
      <c r="B161" s="382"/>
      <c r="C161" s="146">
        <v>2</v>
      </c>
      <c r="D161" s="373" t="s">
        <v>76</v>
      </c>
      <c r="E161" s="374"/>
      <c r="F161" s="289">
        <f>COUNTIFS(ローデータ!$B$12:$B$1011,1,ローデータ!$G$12:$G$1011,$G$4,ローデータ!$I$12:$I$1011,$B$14,ローデータ!$J$12:$J$1011,C161,ローデータ!$K$12:$K$1011,$F$157)</f>
        <v>0</v>
      </c>
      <c r="G161" s="290"/>
      <c r="H161" s="289">
        <f>COUNTIFS(ローデータ!$B$12:$B$1011,1,ローデータ!$G$12:$G$1011,$G$4,ローデータ!$I$12:$I$1011,$B$14,ローデータ!$J$12:$J$1011,C161,ローデータ!$K$12:$K$1011,$H$157)</f>
        <v>0</v>
      </c>
      <c r="I161" s="290"/>
      <c r="J161" s="289">
        <f>COUNTIFS(ローデータ!$B$12:$B$1011,1,ローデータ!$G$12:$G$1011,$G$4,ローデータ!$I$12:$I$1011,$B$14,ローデータ!$J$12:$J$1011,C161,ローデータ!$K$12:$K$1011,$J$157)</f>
        <v>0</v>
      </c>
      <c r="K161" s="291"/>
      <c r="L161" s="290"/>
      <c r="M161" s="56">
        <f t="shared" si="16"/>
        <v>0</v>
      </c>
    </row>
    <row r="162" spans="1:19" ht="14.1" customHeight="1" x14ac:dyDescent="0.15">
      <c r="A162" s="376"/>
      <c r="B162" s="382"/>
      <c r="C162" s="146">
        <v>3</v>
      </c>
      <c r="D162" s="373" t="s">
        <v>77</v>
      </c>
      <c r="E162" s="374"/>
      <c r="F162" s="289">
        <f>COUNTIFS(ローデータ!$B$12:$B$1011,1,ローデータ!$G$12:$G$1011,$G$4,ローデータ!$I$12:$I$1011,$B$14,ローデータ!$J$12:$J$1011,C162,ローデータ!$K$12:$K$1011,$F$157)</f>
        <v>0</v>
      </c>
      <c r="G162" s="290"/>
      <c r="H162" s="289">
        <f>COUNTIFS(ローデータ!$B$12:$B$1011,1,ローデータ!$G$12:$G$1011,$G$4,ローデータ!$I$12:$I$1011,$B$14,ローデータ!$J$12:$J$1011,C162,ローデータ!$K$12:$K$1011,$H$157)</f>
        <v>0</v>
      </c>
      <c r="I162" s="290"/>
      <c r="J162" s="289">
        <f>COUNTIFS(ローデータ!$B$12:$B$1011,1,ローデータ!$G$12:$G$1011,$G$4,ローデータ!$I$12:$I$1011,$B$14,ローデータ!$J$12:$J$1011,C162,ローデータ!$K$12:$K$1011,$J$157)</f>
        <v>0</v>
      </c>
      <c r="K162" s="291"/>
      <c r="L162" s="29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6">
        <v>4</v>
      </c>
      <c r="D163" s="373" t="s">
        <v>110</v>
      </c>
      <c r="E163" s="374"/>
      <c r="F163" s="289">
        <f>COUNTIFS(ローデータ!$B$12:$B$1011,1,ローデータ!$G$12:$G$1011,$G$4,ローデータ!$I$12:$I$1011,$B$14,ローデータ!$J$12:$J$1011,C163,ローデータ!$K$12:$K$1011,$F$157)</f>
        <v>0</v>
      </c>
      <c r="G163" s="290"/>
      <c r="H163" s="289">
        <f>COUNTIFS(ローデータ!$B$12:$B$1011,1,ローデータ!$G$12:$G$1011,$G$4,ローデータ!$I$12:$I$1011,$B$14,ローデータ!$J$12:$J$1011,C163,ローデータ!$K$12:$K$1011,$H$157)</f>
        <v>0</v>
      </c>
      <c r="I163" s="290"/>
      <c r="J163" s="289">
        <f>COUNTIFS(ローデータ!$B$12:$B$1011,1,ローデータ!$G$12:$G$1011,$G$4,ローデータ!$I$12:$I$1011,$B$14,ローデータ!$J$12:$J$1011,C163,ローデータ!$K$12:$K$1011,$J$157)</f>
        <v>0</v>
      </c>
      <c r="K163" s="291"/>
      <c r="L163" s="29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6">
        <v>5</v>
      </c>
      <c r="D164" s="373" t="s">
        <v>78</v>
      </c>
      <c r="E164" s="374"/>
      <c r="F164" s="289">
        <f>COUNTIFS(ローデータ!$B$12:$B$1011,1,ローデータ!$G$12:$G$1011,$G$4,ローデータ!$I$12:$I$1011,$B$14,ローデータ!$J$12:$J$1011,C164,ローデータ!$K$12:$K$1011,$F$157)</f>
        <v>0</v>
      </c>
      <c r="G164" s="290"/>
      <c r="H164" s="289">
        <f>COUNTIFS(ローデータ!$B$12:$B$1011,1,ローデータ!$G$12:$G$1011,$G$4,ローデータ!$I$12:$I$1011,$B$14,ローデータ!$J$12:$J$1011,C164,ローデータ!$K$12:$K$1011,$H$157)</f>
        <v>0</v>
      </c>
      <c r="I164" s="290"/>
      <c r="J164" s="289">
        <f>COUNTIFS(ローデータ!$B$12:$B$1011,1,ローデータ!$G$12:$G$1011,$G$4,ローデータ!$I$12:$I$1011,$B$14,ローデータ!$J$12:$J$1011,C164,ローデータ!$K$12:$K$1011,$J$157)</f>
        <v>0</v>
      </c>
      <c r="K164" s="291"/>
      <c r="L164" s="29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6">
        <v>6</v>
      </c>
      <c r="D165" s="373" t="s">
        <v>79</v>
      </c>
      <c r="E165" s="374"/>
      <c r="F165" s="289">
        <f>COUNTIFS(ローデータ!$B$12:$B$1011,1,ローデータ!$G$12:$G$1011,$G$4,ローデータ!$I$12:$I$1011,$B$14,ローデータ!$J$12:$J$1011,C165,ローデータ!$K$12:$K$1011,$F$157)</f>
        <v>0</v>
      </c>
      <c r="G165" s="290"/>
      <c r="H165" s="289">
        <f>COUNTIFS(ローデータ!$B$12:$B$1011,1,ローデータ!$G$12:$G$1011,$G$4,ローデータ!$I$12:$I$1011,$B$14,ローデータ!$J$12:$J$1011,C165,ローデータ!$K$12:$K$1011,$H$157)</f>
        <v>0</v>
      </c>
      <c r="I165" s="290"/>
      <c r="J165" s="289">
        <f>COUNTIFS(ローデータ!$B$12:$B$1011,1,ローデータ!$G$12:$G$1011,$G$4,ローデータ!$I$12:$I$1011,$B$14,ローデータ!$J$12:$J$1011,C165,ローデータ!$K$12:$K$1011,$J$157)</f>
        <v>0</v>
      </c>
      <c r="K165" s="291"/>
      <c r="L165" s="29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6">
        <v>7</v>
      </c>
      <c r="D166" s="373" t="s">
        <v>80</v>
      </c>
      <c r="E166" s="374"/>
      <c r="F166" s="289">
        <f>COUNTIFS(ローデータ!$B$12:$B$1011,1,ローデータ!$G$12:$G$1011,$G$4,ローデータ!$I$12:$I$1011,$B$14,ローデータ!$J$12:$J$1011,C166,ローデータ!$K$12:$K$1011,$F$157)</f>
        <v>0</v>
      </c>
      <c r="G166" s="290"/>
      <c r="H166" s="289">
        <f>COUNTIFS(ローデータ!$B$12:$B$1011,1,ローデータ!$G$12:$G$1011,$G$4,ローデータ!$I$12:$I$1011,$B$14,ローデータ!$J$12:$J$1011,C166,ローデータ!$K$12:$K$1011,$H$157)</f>
        <v>0</v>
      </c>
      <c r="I166" s="290"/>
      <c r="J166" s="289">
        <f>COUNTIFS(ローデータ!$B$12:$B$1011,1,ローデータ!$G$12:$G$1011,$G$4,ローデータ!$I$12:$I$1011,$B$14,ローデータ!$J$12:$J$1011,C166,ローデータ!$K$12:$K$1011,$J$157)</f>
        <v>0</v>
      </c>
      <c r="K166" s="291"/>
      <c r="L166" s="29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6">
        <v>8</v>
      </c>
      <c r="D167" s="373" t="s">
        <v>81</v>
      </c>
      <c r="E167" s="374"/>
      <c r="F167" s="289">
        <f>COUNTIFS(ローデータ!$B$12:$B$1011,1,ローデータ!$G$12:$G$1011,$G$4,ローデータ!$I$12:$I$1011,$B$14,ローデータ!$J$12:$J$1011,C167,ローデータ!$K$12:$K$1011,$F$157)</f>
        <v>0</v>
      </c>
      <c r="G167" s="290"/>
      <c r="H167" s="289">
        <f>COUNTIFS(ローデータ!$B$12:$B$1011,1,ローデータ!$G$12:$G$1011,$G$4,ローデータ!$I$12:$I$1011,$B$14,ローデータ!$J$12:$J$1011,C167,ローデータ!$K$12:$K$1011,$H$157)</f>
        <v>0</v>
      </c>
      <c r="I167" s="290"/>
      <c r="J167" s="289">
        <f>COUNTIFS(ローデータ!$B$12:$B$1011,1,ローデータ!$G$12:$G$1011,$G$4,ローデータ!$I$12:$I$1011,$B$14,ローデータ!$J$12:$J$1011,C167,ローデータ!$K$12:$K$1011,$J$157)</f>
        <v>0</v>
      </c>
      <c r="K167" s="291"/>
      <c r="L167" s="29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6">
        <v>9</v>
      </c>
      <c r="D168" s="373" t="s">
        <v>82</v>
      </c>
      <c r="E168" s="374"/>
      <c r="F168" s="289">
        <f>COUNTIFS(ローデータ!$B$12:$B$1011,1,ローデータ!$G$12:$G$1011,$G$4,ローデータ!$I$12:$I$1011,$B$14,ローデータ!$J$12:$J$1011,C168,ローデータ!$K$12:$K$1011,$F$157)</f>
        <v>0</v>
      </c>
      <c r="G168" s="290"/>
      <c r="H168" s="289">
        <f>COUNTIFS(ローデータ!$B$12:$B$1011,1,ローデータ!$G$12:$G$1011,$G$4,ローデータ!$I$12:$I$1011,$B$14,ローデータ!$J$12:$J$1011,C168,ローデータ!$K$12:$K$1011,$H$157)</f>
        <v>0</v>
      </c>
      <c r="I168" s="290"/>
      <c r="J168" s="289">
        <f>COUNTIFS(ローデータ!$B$12:$B$1011,1,ローデータ!$G$12:$G$1011,$G$4,ローデータ!$I$12:$I$1011,$B$14,ローデータ!$J$12:$J$1011,C168,ローデータ!$K$12:$K$1011,$J$157)</f>
        <v>0</v>
      </c>
      <c r="K168" s="291"/>
      <c r="L168" s="29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6">
        <v>10</v>
      </c>
      <c r="D169" s="373" t="s">
        <v>111</v>
      </c>
      <c r="E169" s="374"/>
      <c r="F169" s="289">
        <f>COUNTIFS(ローデータ!$B$12:$B$1011,1,ローデータ!$G$12:$G$1011,$G$4,ローデータ!$I$12:$I$1011,$B$14,ローデータ!$J$12:$J$1011,C169,ローデータ!$K$12:$K$1011,$F$157)</f>
        <v>0</v>
      </c>
      <c r="G169" s="290"/>
      <c r="H169" s="289">
        <f>COUNTIFS(ローデータ!$B$12:$B$1011,1,ローデータ!$G$12:$G$1011,$G$4,ローデータ!$I$12:$I$1011,$B$14,ローデータ!$J$12:$J$1011,C169,ローデータ!$K$12:$K$1011,$H$157)</f>
        <v>0</v>
      </c>
      <c r="I169" s="290"/>
      <c r="J169" s="289">
        <f>COUNTIFS(ローデータ!$B$12:$B$1011,1,ローデータ!$G$12:$G$1011,$G$4,ローデータ!$I$12:$I$1011,$B$14,ローデータ!$J$12:$J$1011,C169,ローデータ!$K$12:$K$1011,$J$157)</f>
        <v>0</v>
      </c>
      <c r="K169" s="291"/>
      <c r="L169" s="29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6">
        <v>11</v>
      </c>
      <c r="D170" s="373" t="s">
        <v>83</v>
      </c>
      <c r="E170" s="374"/>
      <c r="F170" s="289">
        <f>COUNTIFS(ローデータ!$B$12:$B$1011,1,ローデータ!$G$12:$G$1011,$G$4,ローデータ!$I$12:$I$1011,$B$14,ローデータ!$J$12:$J$1011,C170,ローデータ!$K$12:$K$1011,$F$157)</f>
        <v>0</v>
      </c>
      <c r="G170" s="290"/>
      <c r="H170" s="289">
        <f>COUNTIFS(ローデータ!$B$12:$B$1011,1,ローデータ!$G$12:$G$1011,$G$4,ローデータ!$I$12:$I$1011,$B$14,ローデータ!$J$12:$J$1011,C170,ローデータ!$K$12:$K$1011,$H$157)</f>
        <v>0</v>
      </c>
      <c r="I170" s="290"/>
      <c r="J170" s="289">
        <f>COUNTIFS(ローデータ!$B$12:$B$1011,1,ローデータ!$G$12:$G$1011,$G$4,ローデータ!$I$12:$I$1011,$B$14,ローデータ!$J$12:$J$1011,C170,ローデータ!$K$12:$K$1011,$J$157)</f>
        <v>0</v>
      </c>
      <c r="K170" s="291"/>
      <c r="L170" s="29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9">
        <f>SUM(F159:G170)</f>
        <v>0</v>
      </c>
      <c r="G171" s="290"/>
      <c r="H171" s="289">
        <f>SUM(H159:I170)</f>
        <v>0</v>
      </c>
      <c r="I171" s="290"/>
      <c r="J171" s="289">
        <f>SUM(J159:L170)</f>
        <v>0</v>
      </c>
      <c r="K171" s="291"/>
      <c r="L171" s="29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8" t="s">
        <v>65</v>
      </c>
      <c r="G177" s="248" t="s">
        <v>66</v>
      </c>
      <c r="H177" s="278" t="s">
        <v>101</v>
      </c>
      <c r="I177" s="28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9"/>
      <c r="G178" s="249"/>
      <c r="H178" s="346"/>
      <c r="I178" s="347"/>
      <c r="J178" s="249"/>
      <c r="K178" s="372"/>
      <c r="L178" s="9"/>
      <c r="M178" s="9"/>
    </row>
    <row r="179" spans="1:13" ht="14.1" customHeight="1" x14ac:dyDescent="0.15">
      <c r="A179" s="375" t="s">
        <v>73</v>
      </c>
      <c r="B179" s="118" t="s">
        <v>85</v>
      </c>
      <c r="C179" s="349" t="s">
        <v>87</v>
      </c>
      <c r="D179" s="384"/>
      <c r="E179" s="350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76"/>
      <c r="B180" s="381" t="s">
        <v>86</v>
      </c>
      <c r="C180" s="146">
        <v>1</v>
      </c>
      <c r="D180" s="373" t="s">
        <v>75</v>
      </c>
      <c r="E180" s="374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6"/>
      <c r="B181" s="382"/>
      <c r="C181" s="146">
        <v>2</v>
      </c>
      <c r="D181" s="373" t="s">
        <v>76</v>
      </c>
      <c r="E181" s="374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6"/>
      <c r="B182" s="382"/>
      <c r="C182" s="146">
        <v>3</v>
      </c>
      <c r="D182" s="373" t="s">
        <v>77</v>
      </c>
      <c r="E182" s="374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6"/>
      <c r="B183" s="382"/>
      <c r="C183" s="146">
        <v>4</v>
      </c>
      <c r="D183" s="373" t="s">
        <v>110</v>
      </c>
      <c r="E183" s="374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6"/>
      <c r="B184" s="382"/>
      <c r="C184" s="146">
        <v>5</v>
      </c>
      <c r="D184" s="373" t="s">
        <v>78</v>
      </c>
      <c r="E184" s="374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6"/>
      <c r="B185" s="382"/>
      <c r="C185" s="146">
        <v>6</v>
      </c>
      <c r="D185" s="373" t="s">
        <v>79</v>
      </c>
      <c r="E185" s="374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6"/>
      <c r="B186" s="382"/>
      <c r="C186" s="146">
        <v>7</v>
      </c>
      <c r="D186" s="373" t="s">
        <v>80</v>
      </c>
      <c r="E186" s="374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6"/>
      <c r="B187" s="382"/>
      <c r="C187" s="146">
        <v>8</v>
      </c>
      <c r="D187" s="373" t="s">
        <v>81</v>
      </c>
      <c r="E187" s="374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6"/>
      <c r="B188" s="382"/>
      <c r="C188" s="146">
        <v>9</v>
      </c>
      <c r="D188" s="373" t="s">
        <v>82</v>
      </c>
      <c r="E188" s="374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6"/>
      <c r="B189" s="382"/>
      <c r="C189" s="146">
        <v>10</v>
      </c>
      <c r="D189" s="373" t="s">
        <v>111</v>
      </c>
      <c r="E189" s="374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7"/>
      <c r="B190" s="383"/>
      <c r="C190" s="146">
        <v>11</v>
      </c>
      <c r="D190" s="373" t="s">
        <v>83</v>
      </c>
      <c r="E190" s="374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41" t="s">
        <v>113</v>
      </c>
      <c r="G194" s="241"/>
      <c r="H194" s="241"/>
      <c r="I194" s="241"/>
      <c r="J194" s="24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8" t="s">
        <v>85</v>
      </c>
      <c r="C198" s="349" t="s">
        <v>87</v>
      </c>
      <c r="D198" s="384"/>
      <c r="E198" s="350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76"/>
      <c r="B199" s="381" t="s">
        <v>86</v>
      </c>
      <c r="C199" s="146">
        <v>1</v>
      </c>
      <c r="D199" s="373" t="s">
        <v>75</v>
      </c>
      <c r="E199" s="374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6"/>
      <c r="B200" s="382"/>
      <c r="C200" s="146">
        <v>2</v>
      </c>
      <c r="D200" s="373" t="s">
        <v>76</v>
      </c>
      <c r="E200" s="374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6"/>
      <c r="B201" s="382"/>
      <c r="C201" s="146">
        <v>3</v>
      </c>
      <c r="D201" s="373" t="s">
        <v>77</v>
      </c>
      <c r="E201" s="374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6"/>
      <c r="B202" s="382"/>
      <c r="C202" s="146">
        <v>4</v>
      </c>
      <c r="D202" s="373" t="s">
        <v>110</v>
      </c>
      <c r="E202" s="374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6"/>
      <c r="B203" s="382"/>
      <c r="C203" s="146">
        <v>5</v>
      </c>
      <c r="D203" s="373" t="s">
        <v>78</v>
      </c>
      <c r="E203" s="374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6"/>
      <c r="B204" s="382"/>
      <c r="C204" s="146">
        <v>6</v>
      </c>
      <c r="D204" s="373" t="s">
        <v>79</v>
      </c>
      <c r="E204" s="374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6"/>
      <c r="B205" s="382"/>
      <c r="C205" s="146">
        <v>7</v>
      </c>
      <c r="D205" s="373" t="s">
        <v>80</v>
      </c>
      <c r="E205" s="374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6"/>
      <c r="B206" s="382"/>
      <c r="C206" s="146">
        <v>8</v>
      </c>
      <c r="D206" s="373" t="s">
        <v>81</v>
      </c>
      <c r="E206" s="374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6"/>
      <c r="B207" s="382"/>
      <c r="C207" s="146">
        <v>9</v>
      </c>
      <c r="D207" s="373" t="s">
        <v>82</v>
      </c>
      <c r="E207" s="374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6"/>
      <c r="B208" s="382"/>
      <c r="C208" s="146">
        <v>10</v>
      </c>
      <c r="D208" s="373" t="s">
        <v>111</v>
      </c>
      <c r="E208" s="374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7"/>
      <c r="B209" s="383"/>
      <c r="C209" s="146">
        <v>11</v>
      </c>
      <c r="D209" s="373" t="s">
        <v>83</v>
      </c>
      <c r="E209" s="374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4">
        <v>1</v>
      </c>
      <c r="G214" s="144">
        <v>2</v>
      </c>
      <c r="H214" s="14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47" t="s">
        <v>67</v>
      </c>
      <c r="G215" s="147" t="s">
        <v>66</v>
      </c>
      <c r="H215" s="147" t="s">
        <v>68</v>
      </c>
      <c r="I215" s="372"/>
    </row>
    <row r="216" spans="1:18" ht="14.1" customHeight="1" x14ac:dyDescent="0.15">
      <c r="A216" s="375" t="s">
        <v>73</v>
      </c>
      <c r="B216" s="118" t="s">
        <v>85</v>
      </c>
      <c r="C216" s="349" t="s">
        <v>87</v>
      </c>
      <c r="D216" s="384"/>
      <c r="E216" s="350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76"/>
      <c r="B217" s="381" t="s">
        <v>86</v>
      </c>
      <c r="C217" s="146">
        <v>1</v>
      </c>
      <c r="D217" s="373" t="s">
        <v>75</v>
      </c>
      <c r="E217" s="374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6"/>
      <c r="B218" s="382"/>
      <c r="C218" s="146">
        <v>2</v>
      </c>
      <c r="D218" s="373" t="s">
        <v>76</v>
      </c>
      <c r="E218" s="374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6"/>
      <c r="B219" s="382"/>
      <c r="C219" s="146">
        <v>3</v>
      </c>
      <c r="D219" s="373" t="s">
        <v>77</v>
      </c>
      <c r="E219" s="374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6"/>
      <c r="B220" s="382"/>
      <c r="C220" s="146">
        <v>4</v>
      </c>
      <c r="D220" s="373" t="s">
        <v>110</v>
      </c>
      <c r="E220" s="374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6"/>
      <c r="B221" s="382"/>
      <c r="C221" s="146">
        <v>5</v>
      </c>
      <c r="D221" s="373" t="s">
        <v>78</v>
      </c>
      <c r="E221" s="374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6"/>
      <c r="B222" s="382"/>
      <c r="C222" s="146">
        <v>6</v>
      </c>
      <c r="D222" s="373" t="s">
        <v>79</v>
      </c>
      <c r="E222" s="374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6"/>
      <c r="B223" s="382"/>
      <c r="C223" s="146">
        <v>7</v>
      </c>
      <c r="D223" s="373" t="s">
        <v>80</v>
      </c>
      <c r="E223" s="374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6"/>
      <c r="B224" s="382"/>
      <c r="C224" s="146">
        <v>8</v>
      </c>
      <c r="D224" s="373" t="s">
        <v>81</v>
      </c>
      <c r="E224" s="374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6"/>
      <c r="B225" s="382"/>
      <c r="C225" s="146">
        <v>9</v>
      </c>
      <c r="D225" s="373" t="s">
        <v>82</v>
      </c>
      <c r="E225" s="374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6"/>
      <c r="B226" s="382"/>
      <c r="C226" s="146">
        <v>10</v>
      </c>
      <c r="D226" s="373" t="s">
        <v>111</v>
      </c>
      <c r="E226" s="374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7"/>
      <c r="B227" s="383"/>
      <c r="C227" s="146">
        <v>11</v>
      </c>
      <c r="D227" s="373" t="s">
        <v>83</v>
      </c>
      <c r="E227" s="374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41" t="s">
        <v>88</v>
      </c>
      <c r="G231" s="241"/>
      <c r="H231" s="241"/>
      <c r="I231" s="241"/>
      <c r="J231" s="241"/>
      <c r="K231" s="241"/>
      <c r="L231" s="242"/>
      <c r="M231" s="250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80" t="s">
        <v>107</v>
      </c>
      <c r="K232" s="363" t="s">
        <v>36</v>
      </c>
      <c r="L232" s="280" t="s">
        <v>30</v>
      </c>
      <c r="M232" s="292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44"/>
      <c r="K233" s="224"/>
      <c r="L233" s="244"/>
      <c r="M233" s="251"/>
    </row>
    <row r="234" spans="1:14" ht="14.1" customHeight="1" x14ac:dyDescent="0.15">
      <c r="A234" s="375" t="s">
        <v>73</v>
      </c>
      <c r="B234" s="118" t="s">
        <v>85</v>
      </c>
      <c r="C234" s="349" t="s">
        <v>87</v>
      </c>
      <c r="D234" s="384"/>
      <c r="E234" s="350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76"/>
      <c r="B235" s="381" t="s">
        <v>86</v>
      </c>
      <c r="C235" s="146">
        <v>1</v>
      </c>
      <c r="D235" s="373" t="s">
        <v>75</v>
      </c>
      <c r="E235" s="374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6"/>
      <c r="B236" s="382"/>
      <c r="C236" s="146">
        <v>2</v>
      </c>
      <c r="D236" s="373" t="s">
        <v>76</v>
      </c>
      <c r="E236" s="374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6"/>
      <c r="B237" s="382"/>
      <c r="C237" s="146">
        <v>3</v>
      </c>
      <c r="D237" s="373" t="s">
        <v>77</v>
      </c>
      <c r="E237" s="374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6"/>
      <c r="B238" s="382"/>
      <c r="C238" s="146">
        <v>4</v>
      </c>
      <c r="D238" s="373" t="s">
        <v>110</v>
      </c>
      <c r="E238" s="374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6"/>
      <c r="B239" s="382"/>
      <c r="C239" s="146">
        <v>5</v>
      </c>
      <c r="D239" s="373" t="s">
        <v>78</v>
      </c>
      <c r="E239" s="374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6"/>
      <c r="B240" s="382"/>
      <c r="C240" s="146">
        <v>6</v>
      </c>
      <c r="D240" s="373" t="s">
        <v>79</v>
      </c>
      <c r="E240" s="374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6"/>
      <c r="B241" s="382"/>
      <c r="C241" s="146">
        <v>7</v>
      </c>
      <c r="D241" s="373" t="s">
        <v>80</v>
      </c>
      <c r="E241" s="374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6"/>
      <c r="B242" s="382"/>
      <c r="C242" s="146">
        <v>8</v>
      </c>
      <c r="D242" s="373" t="s">
        <v>81</v>
      </c>
      <c r="E242" s="374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6"/>
      <c r="B243" s="382"/>
      <c r="C243" s="146">
        <v>9</v>
      </c>
      <c r="D243" s="373" t="s">
        <v>82</v>
      </c>
      <c r="E243" s="374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6"/>
      <c r="B244" s="382"/>
      <c r="C244" s="146">
        <v>10</v>
      </c>
      <c r="D244" s="373" t="s">
        <v>111</v>
      </c>
      <c r="E244" s="374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7"/>
      <c r="B245" s="383"/>
      <c r="C245" s="146">
        <v>11</v>
      </c>
      <c r="D245" s="373" t="s">
        <v>83</v>
      </c>
      <c r="E245" s="374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55" t="s">
        <v>16</v>
      </c>
      <c r="G250" s="256"/>
      <c r="H250" s="256"/>
      <c r="I250" s="256"/>
      <c r="J250" s="257"/>
      <c r="K250" s="258" t="s">
        <v>50</v>
      </c>
      <c r="L250" s="261" t="s">
        <v>13</v>
      </c>
      <c r="M250" s="262"/>
      <c r="N250" s="263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9"/>
      <c r="L251" s="52">
        <v>1</v>
      </c>
      <c r="M251" s="44">
        <v>2</v>
      </c>
      <c r="N251" s="61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8" t="s">
        <v>65</v>
      </c>
      <c r="G252" s="248" t="s">
        <v>66</v>
      </c>
      <c r="H252" s="278" t="s">
        <v>101</v>
      </c>
      <c r="I252" s="280" t="s">
        <v>102</v>
      </c>
      <c r="J252" s="348" t="s">
        <v>103</v>
      </c>
      <c r="K252" s="259"/>
      <c r="L252" s="395" t="s">
        <v>67</v>
      </c>
      <c r="M252" s="247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9"/>
      <c r="G253" s="249"/>
      <c r="H253" s="346"/>
      <c r="I253" s="347"/>
      <c r="J253" s="249"/>
      <c r="K253" s="260"/>
      <c r="L253" s="396"/>
      <c r="M253" s="226"/>
      <c r="N253" s="398"/>
      <c r="O253" s="372"/>
    </row>
    <row r="254" spans="1:17" ht="14.1" customHeight="1" x14ac:dyDescent="0.15">
      <c r="A254" s="399" t="s">
        <v>73</v>
      </c>
      <c r="B254" s="118" t="s">
        <v>85</v>
      </c>
      <c r="C254" s="349" t="s">
        <v>87</v>
      </c>
      <c r="D254" s="384"/>
      <c r="E254" s="350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400"/>
      <c r="B255" s="402" t="s">
        <v>86</v>
      </c>
      <c r="C255" s="146">
        <v>1</v>
      </c>
      <c r="D255" s="373" t="s">
        <v>75</v>
      </c>
      <c r="E255" s="380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400"/>
      <c r="B256" s="382"/>
      <c r="C256" s="146">
        <v>2</v>
      </c>
      <c r="D256" s="373" t="s">
        <v>76</v>
      </c>
      <c r="E256" s="380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400"/>
      <c r="B257" s="382"/>
      <c r="C257" s="146">
        <v>3</v>
      </c>
      <c r="D257" s="373" t="s">
        <v>77</v>
      </c>
      <c r="E257" s="380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400"/>
      <c r="B258" s="382"/>
      <c r="C258" s="146">
        <v>4</v>
      </c>
      <c r="D258" s="373" t="s">
        <v>110</v>
      </c>
      <c r="E258" s="374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400"/>
      <c r="B259" s="382"/>
      <c r="C259" s="146">
        <v>5</v>
      </c>
      <c r="D259" s="373" t="s">
        <v>78</v>
      </c>
      <c r="E259" s="380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400"/>
      <c r="B260" s="382"/>
      <c r="C260" s="146">
        <v>6</v>
      </c>
      <c r="D260" s="373" t="s">
        <v>79</v>
      </c>
      <c r="E260" s="380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400"/>
      <c r="B261" s="382"/>
      <c r="C261" s="146">
        <v>7</v>
      </c>
      <c r="D261" s="373" t="s">
        <v>80</v>
      </c>
      <c r="E261" s="380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400"/>
      <c r="B262" s="382"/>
      <c r="C262" s="146">
        <v>8</v>
      </c>
      <c r="D262" s="373" t="s">
        <v>81</v>
      </c>
      <c r="E262" s="380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400"/>
      <c r="B263" s="382"/>
      <c r="C263" s="146">
        <v>9</v>
      </c>
      <c r="D263" s="373" t="s">
        <v>82</v>
      </c>
      <c r="E263" s="380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400"/>
      <c r="B264" s="382"/>
      <c r="C264" s="146">
        <v>10</v>
      </c>
      <c r="D264" s="373" t="s">
        <v>111</v>
      </c>
      <c r="E264" s="374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1"/>
      <c r="B265" s="383"/>
      <c r="C265" s="146">
        <v>11</v>
      </c>
      <c r="D265" s="373" t="s">
        <v>83</v>
      </c>
      <c r="E265" s="380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34" t="s">
        <v>70</v>
      </c>
      <c r="G269" s="235"/>
      <c r="H269" s="235"/>
      <c r="I269" s="235"/>
      <c r="J269" s="236"/>
      <c r="K269" s="237" t="s">
        <v>50</v>
      </c>
      <c r="L269" s="240" t="s">
        <v>71</v>
      </c>
      <c r="M269" s="241"/>
      <c r="N269" s="241"/>
      <c r="O269" s="241"/>
      <c r="P269" s="241"/>
      <c r="Q269" s="241"/>
      <c r="R269" s="242"/>
      <c r="S269" s="267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3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36</v>
      </c>
      <c r="R270" s="406" t="s">
        <v>30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39"/>
      <c r="L271" s="404"/>
      <c r="M271" s="405"/>
      <c r="N271" s="405"/>
      <c r="O271" s="405"/>
      <c r="P271" s="406"/>
      <c r="Q271" s="405"/>
      <c r="R271" s="406"/>
      <c r="S271" s="268"/>
    </row>
    <row r="272" spans="1:19" ht="14.1" customHeight="1" x14ac:dyDescent="0.15">
      <c r="A272" s="375" t="s">
        <v>73</v>
      </c>
      <c r="B272" s="118" t="s">
        <v>85</v>
      </c>
      <c r="C272" s="349" t="s">
        <v>87</v>
      </c>
      <c r="D272" s="384"/>
      <c r="E272" s="350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76"/>
      <c r="B273" s="381" t="s">
        <v>86</v>
      </c>
      <c r="C273" s="146">
        <v>1</v>
      </c>
      <c r="D273" s="373" t="s">
        <v>75</v>
      </c>
      <c r="E273" s="374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6"/>
      <c r="B274" s="382"/>
      <c r="C274" s="146">
        <v>2</v>
      </c>
      <c r="D274" s="373" t="s">
        <v>76</v>
      </c>
      <c r="E274" s="374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6"/>
      <c r="B275" s="382"/>
      <c r="C275" s="146">
        <v>3</v>
      </c>
      <c r="D275" s="373" t="s">
        <v>77</v>
      </c>
      <c r="E275" s="374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6"/>
      <c r="B276" s="382"/>
      <c r="C276" s="146">
        <v>4</v>
      </c>
      <c r="D276" s="408" t="s">
        <v>110</v>
      </c>
      <c r="E276" s="409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6"/>
      <c r="B277" s="382"/>
      <c r="C277" s="146">
        <v>5</v>
      </c>
      <c r="D277" s="373" t="s">
        <v>78</v>
      </c>
      <c r="E277" s="374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6"/>
      <c r="B278" s="382"/>
      <c r="C278" s="146">
        <v>6</v>
      </c>
      <c r="D278" s="373" t="s">
        <v>79</v>
      </c>
      <c r="E278" s="374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6"/>
      <c r="B279" s="382"/>
      <c r="C279" s="146">
        <v>7</v>
      </c>
      <c r="D279" s="373" t="s">
        <v>80</v>
      </c>
      <c r="E279" s="374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6"/>
      <c r="B280" s="382"/>
      <c r="C280" s="146">
        <v>8</v>
      </c>
      <c r="D280" s="373" t="s">
        <v>81</v>
      </c>
      <c r="E280" s="374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6"/>
      <c r="B281" s="382"/>
      <c r="C281" s="146">
        <v>9</v>
      </c>
      <c r="D281" s="373" t="s">
        <v>82</v>
      </c>
      <c r="E281" s="374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6"/>
      <c r="B282" s="382"/>
      <c r="C282" s="146">
        <v>10</v>
      </c>
      <c r="D282" s="373" t="s">
        <v>111</v>
      </c>
      <c r="E282" s="374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7"/>
      <c r="B283" s="383"/>
      <c r="C283" s="146">
        <v>11</v>
      </c>
      <c r="D283" s="373" t="s">
        <v>83</v>
      </c>
      <c r="E283" s="374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0</v>
      </c>
      <c r="L284" s="95">
        <f>SUM(L272:L283)</f>
        <v>0</v>
      </c>
      <c r="M284" s="95">
        <f t="shared" ref="M284:R284" si="29">SUM(M272:M283)</f>
        <v>0</v>
      </c>
      <c r="N284" s="95">
        <f t="shared" si="29"/>
        <v>0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6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54" t="s">
        <v>46</v>
      </c>
      <c r="B2" s="289" t="str">
        <f>ローデータ!B2</f>
        <v>北区</v>
      </c>
      <c r="C2" s="291"/>
      <c r="D2" s="291"/>
      <c r="E2" s="290"/>
      <c r="G2" s="167"/>
      <c r="H2" s="407" t="s">
        <v>94</v>
      </c>
      <c r="I2" s="304"/>
      <c r="K2" s="83"/>
      <c r="L2" s="62"/>
    </row>
    <row r="3" spans="1:19" ht="14.1" customHeight="1" x14ac:dyDescent="0.15">
      <c r="A3" s="267" t="s">
        <v>47</v>
      </c>
      <c r="B3" s="160" t="s">
        <v>3</v>
      </c>
      <c r="C3" s="160" t="s">
        <v>4</v>
      </c>
      <c r="D3" s="160" t="s">
        <v>5</v>
      </c>
      <c r="E3" s="160" t="s">
        <v>8</v>
      </c>
      <c r="G3" s="167"/>
      <c r="H3" s="304"/>
      <c r="I3" s="304"/>
      <c r="K3" s="62"/>
      <c r="L3" s="62"/>
    </row>
    <row r="4" spans="1:19" ht="14.1" customHeight="1" x14ac:dyDescent="0.15">
      <c r="A4" s="268"/>
      <c r="B4" s="162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68"/>
      <c r="H4" s="300">
        <f>COUNTIFS(ローデータ!B12:B1011,1)</f>
        <v>372</v>
      </c>
      <c r="I4" s="300"/>
      <c r="K4" s="169"/>
      <c r="L4" s="16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66">
        <v>1</v>
      </c>
      <c r="B7" s="34" t="s">
        <v>155</v>
      </c>
    </row>
    <row r="8" spans="1:19" ht="14.1" customHeight="1" x14ac:dyDescent="0.15">
      <c r="A8" s="231"/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267" t="s">
        <v>50</v>
      </c>
    </row>
    <row r="9" spans="1:19" ht="14.1" customHeight="1" x14ac:dyDescent="0.15">
      <c r="A9" s="233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8"/>
    </row>
    <row r="10" spans="1:19" ht="14.1" customHeight="1" x14ac:dyDescent="0.15">
      <c r="A10" s="161" t="s">
        <v>51</v>
      </c>
      <c r="B10" s="56">
        <f>COUNTIFS(ローデータ!$B$12:$B$1011,1,ローデータ!$H$12:$H$1011,B8)</f>
        <v>7</v>
      </c>
      <c r="C10" s="56">
        <f>COUNTIFS(ローデータ!$B$12:$B$1011,1,ローデータ!$H$12:$H$1011,C8)</f>
        <v>71</v>
      </c>
      <c r="D10" s="56">
        <f>COUNTIFS(ローデータ!$B$12:$B$1011,1,ローデータ!$H$12:$H$1011,D8)</f>
        <v>99</v>
      </c>
      <c r="E10" s="56">
        <f>COUNTIFS(ローデータ!$B$12:$B$1011,1,ローデータ!$H$12:$H$1011,E8)</f>
        <v>59</v>
      </c>
      <c r="F10" s="56">
        <f>COUNTIFS(ローデータ!$B$12:$B$1011,1,ローデータ!$H$12:$H$1011,F8)</f>
        <v>59</v>
      </c>
      <c r="G10" s="56">
        <f>COUNTIFS(ローデータ!$B$12:$B$1011,1,ローデータ!$H$12:$H$1011,G8)</f>
        <v>24</v>
      </c>
      <c r="H10" s="56">
        <f>COUNTIFS(ローデータ!$B$12:$B$1011,1,ローデータ!$H$12:$H$1011,H8)</f>
        <v>13</v>
      </c>
      <c r="I10" s="56">
        <f>COUNTIFS(ローデータ!$B$12:$B$1011,1,ローデータ!$H$12:$H$1011,I8)</f>
        <v>33</v>
      </c>
      <c r="J10" s="56">
        <f>COUNTIFS(ローデータ!$B$12:$B$1011,1,ローデータ!$H$12:$H$1011,J8)</f>
        <v>7</v>
      </c>
      <c r="K10" s="56">
        <f>SUM(B10:J10)</f>
        <v>372</v>
      </c>
    </row>
    <row r="11" spans="1:19" ht="14.1" customHeight="1" x14ac:dyDescent="0.15">
      <c r="A11" s="16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6">
        <v>2</v>
      </c>
      <c r="B12" t="s">
        <v>207</v>
      </c>
    </row>
    <row r="13" spans="1:19" ht="14.1" customHeight="1" x14ac:dyDescent="0.15">
      <c r="A13" s="166">
        <v>2.1</v>
      </c>
      <c r="B13" s="34" t="s">
        <v>156</v>
      </c>
      <c r="F13" s="166">
        <v>2.2000000000000002</v>
      </c>
      <c r="G13" s="34" t="s">
        <v>231</v>
      </c>
    </row>
    <row r="14" spans="1:19" ht="14.1" customHeight="1" x14ac:dyDescent="0.15">
      <c r="A14" s="231"/>
      <c r="B14" s="154">
        <v>1</v>
      </c>
      <c r="C14" s="154">
        <v>2</v>
      </c>
      <c r="D14" s="267" t="s">
        <v>50</v>
      </c>
      <c r="F14" s="231"/>
      <c r="G14" s="154">
        <v>1</v>
      </c>
      <c r="H14" s="154">
        <v>2</v>
      </c>
      <c r="I14" s="154">
        <v>3</v>
      </c>
      <c r="J14" s="154">
        <v>4</v>
      </c>
      <c r="K14" s="154">
        <v>5</v>
      </c>
      <c r="L14" s="154">
        <v>6</v>
      </c>
      <c r="M14" s="154">
        <v>7</v>
      </c>
      <c r="N14" s="154">
        <v>8</v>
      </c>
      <c r="O14" s="154">
        <v>9</v>
      </c>
      <c r="P14" s="154">
        <v>10</v>
      </c>
      <c r="Q14" s="154">
        <v>11</v>
      </c>
      <c r="R14" s="250" t="s">
        <v>50</v>
      </c>
    </row>
    <row r="15" spans="1:19" ht="14.1" customHeight="1" x14ac:dyDescent="0.15">
      <c r="A15" s="233"/>
      <c r="B15" s="160" t="s">
        <v>63</v>
      </c>
      <c r="C15" s="160" t="s">
        <v>64</v>
      </c>
      <c r="D15" s="268"/>
      <c r="F15" s="232"/>
      <c r="G15" s="278" t="s">
        <v>95</v>
      </c>
      <c r="H15" s="248" t="s">
        <v>76</v>
      </c>
      <c r="I15" s="248" t="s">
        <v>77</v>
      </c>
      <c r="J15" s="278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73" t="s">
        <v>111</v>
      </c>
      <c r="Q15" s="248" t="s">
        <v>83</v>
      </c>
      <c r="R15" s="292"/>
    </row>
    <row r="16" spans="1:19" ht="14.1" customHeight="1" x14ac:dyDescent="0.15">
      <c r="A16" s="161" t="s">
        <v>51</v>
      </c>
      <c r="B16" s="56">
        <f>COUNTIFS(ローデータ!$B$12:$B$1011,1,ローデータ!$I$12:$I$1011,B14)</f>
        <v>4</v>
      </c>
      <c r="C16" s="56">
        <f>COUNTIFS(ローデータ!$B$12:$B$1011,1,ローデータ!$I$12:$I$1011,C14)</f>
        <v>368</v>
      </c>
      <c r="D16" s="56">
        <f>SUM(B16:C16)</f>
        <v>372</v>
      </c>
      <c r="F16" s="232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92"/>
    </row>
    <row r="17" spans="1:19" ht="14.1" customHeight="1" x14ac:dyDescent="0.15">
      <c r="A17" s="165"/>
      <c r="B17" s="9"/>
      <c r="C17" s="9"/>
      <c r="D17" s="9"/>
      <c r="F17" s="233"/>
      <c r="G17" s="282"/>
      <c r="H17" s="249"/>
      <c r="I17" s="249"/>
      <c r="J17" s="282"/>
      <c r="K17" s="249"/>
      <c r="L17" s="249"/>
      <c r="M17" s="249"/>
      <c r="N17" s="249"/>
      <c r="O17" s="249"/>
      <c r="P17" s="274"/>
      <c r="Q17" s="249"/>
      <c r="R17" s="251"/>
    </row>
    <row r="18" spans="1:19" ht="14.1" customHeight="1" x14ac:dyDescent="0.15">
      <c r="A18"/>
      <c r="F18" s="158" t="s">
        <v>51</v>
      </c>
      <c r="G18" s="56">
        <f>COUNTIFS(ローデータ!$B$12:$B$1011,1,ローデータ!$I$12:$I$1011,$B$14,ローデータ!$J$12:$J$1011,G14)</f>
        <v>0</v>
      </c>
      <c r="H18" s="56">
        <f>COUNTIFS(ローデータ!$B$12:$B$1011,1,ローデータ!$I$12:$I$1011,$B$14,ローデータ!$J$12:$J$1011,H14)</f>
        <v>0</v>
      </c>
      <c r="I18" s="56">
        <f>COUNTIFS(ローデータ!$B$12:$B$1011,1,ローデータ!$I$12:$I$1011,$B$14,ローデータ!$J$12:$J$1011,I14)</f>
        <v>0</v>
      </c>
      <c r="J18" s="56">
        <f>COUNTIFS(ローデータ!$B$12:$B$1011,1,ローデータ!$I$12:$I$1011,$B$14,ローデータ!$J$12:$J$1011,J14)</f>
        <v>0</v>
      </c>
      <c r="K18" s="56">
        <f>COUNTIFS(ローデータ!$B$12:$B$1011,1,ローデータ!$I$12:$I$1011,$B$14,ローデータ!$J$12:$J$1011,K14)</f>
        <v>4</v>
      </c>
      <c r="L18" s="56">
        <f>COUNTIFS(ローデータ!$B$12:$B$1011,1,ローデータ!$I$12:$I$1011,$B$14,ローデータ!$J$12:$J$1011,L14)</f>
        <v>0</v>
      </c>
      <c r="M18" s="56">
        <f>COUNTIFS(ローデータ!$B$12:$B$1011,1,ローデータ!$I$12:$I$1011,$B$14,ローデータ!$J$12:$J$1011,M14)</f>
        <v>0</v>
      </c>
      <c r="N18" s="56">
        <f>COUNTIFS(ローデータ!$B$12:$B$1011,1,ローデータ!$I$12:$I$1011,$B$14,ローデータ!$J$12:$J$1011,N14)</f>
        <v>0</v>
      </c>
      <c r="O18" s="56">
        <f>COUNTIFS(ローデータ!$B$12:$B$1011,1,ローデータ!$I$12:$I$1011,$B$14,ローデータ!$J$12:$J$1011,O14)</f>
        <v>0</v>
      </c>
      <c r="P18" s="56">
        <f>COUNTIFS(ローデータ!$B$12:$B$1011,1,ローデータ!$I$12:$I$1011,$B$14,ローデータ!$J$12:$J$1011,P14)</f>
        <v>0</v>
      </c>
      <c r="Q18" s="56">
        <f>COUNTIFS(ローデータ!$B$12:$B$1011,1,ローデータ!$I$12:$I$1011,$B$14,ローデータ!$J$12:$J$1011,Q14)</f>
        <v>0</v>
      </c>
      <c r="R18" s="56">
        <f>SUM(G18:Q18)</f>
        <v>4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1"/>
      <c r="B21" s="293">
        <v>1</v>
      </c>
      <c r="C21" s="242"/>
      <c r="D21" s="293">
        <v>2</v>
      </c>
      <c r="E21" s="242"/>
      <c r="F21" s="293">
        <v>3</v>
      </c>
      <c r="G21" s="241"/>
      <c r="H21" s="242"/>
      <c r="I21" s="26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301" t="s">
        <v>72</v>
      </c>
      <c r="C22" s="302"/>
      <c r="D22" s="301" t="s">
        <v>74</v>
      </c>
      <c r="E22" s="302"/>
      <c r="F22" s="301" t="s">
        <v>84</v>
      </c>
      <c r="G22" s="303"/>
      <c r="H22" s="302"/>
      <c r="I22" s="26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1" t="s">
        <v>51</v>
      </c>
      <c r="B23" s="289">
        <f>COUNTIFS(ローデータ!$B$12:$B$1011,1,ローデータ!$K$12:$K$1011,B21)</f>
        <v>242</v>
      </c>
      <c r="C23" s="290"/>
      <c r="D23" s="289">
        <f>COUNTIFS(ローデータ!$B$12:$B$1011,1,ローデータ!$K$12:$K$1011,D21)</f>
        <v>76</v>
      </c>
      <c r="E23" s="290"/>
      <c r="F23" s="289">
        <f>COUNTIFS(ローデータ!$B$12:$B$1011,1,ローデータ!$K$12:$K$1011,F21)</f>
        <v>52</v>
      </c>
      <c r="G23" s="291"/>
      <c r="H23" s="290"/>
      <c r="I23" s="56">
        <f>SUM(B23:H23)</f>
        <v>370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6">
        <v>3.1</v>
      </c>
      <c r="B25" s="40" t="s">
        <v>167</v>
      </c>
    </row>
    <row r="26" spans="1:19" ht="14.1" customHeight="1" x14ac:dyDescent="0.15">
      <c r="A26" s="166" t="s">
        <v>89</v>
      </c>
      <c r="B26" s="34" t="s">
        <v>158</v>
      </c>
      <c r="I26" s="165" t="s">
        <v>159</v>
      </c>
      <c r="J26" s="39" t="s">
        <v>164</v>
      </c>
    </row>
    <row r="27" spans="1:19" ht="14.1" customHeight="1" x14ac:dyDescent="0.15">
      <c r="A27" s="231"/>
      <c r="B27" s="154">
        <v>1</v>
      </c>
      <c r="C27" s="154">
        <v>2</v>
      </c>
      <c r="D27" s="154">
        <v>3</v>
      </c>
      <c r="E27" s="154">
        <v>4</v>
      </c>
      <c r="F27" s="154">
        <v>5</v>
      </c>
      <c r="G27" s="250" t="s">
        <v>50</v>
      </c>
      <c r="I27" s="269"/>
      <c r="J27" s="285" t="s">
        <v>96</v>
      </c>
      <c r="K27" s="287" t="s">
        <v>97</v>
      </c>
      <c r="L27" s="283" t="s">
        <v>98</v>
      </c>
      <c r="M27" s="287" t="s">
        <v>99</v>
      </c>
      <c r="N27" s="283" t="s">
        <v>100</v>
      </c>
      <c r="O27" s="277" t="s">
        <v>50</v>
      </c>
    </row>
    <row r="28" spans="1:19" ht="14.1" customHeight="1" x14ac:dyDescent="0.15">
      <c r="A28" s="232"/>
      <c r="B28" s="248" t="s">
        <v>65</v>
      </c>
      <c r="C28" s="248" t="s">
        <v>66</v>
      </c>
      <c r="D28" s="278" t="s">
        <v>101</v>
      </c>
      <c r="E28" s="280" t="s">
        <v>102</v>
      </c>
      <c r="F28" s="281" t="s">
        <v>103</v>
      </c>
      <c r="G28" s="292"/>
      <c r="H28" s="39"/>
      <c r="I28" s="270"/>
      <c r="J28" s="286"/>
      <c r="K28" s="288"/>
      <c r="L28" s="284"/>
      <c r="M28" s="288"/>
      <c r="N28" s="284"/>
      <c r="O28" s="277"/>
    </row>
    <row r="29" spans="1:19" ht="14.1" customHeight="1" x14ac:dyDescent="0.15">
      <c r="A29" s="233"/>
      <c r="B29" s="249"/>
      <c r="C29" s="249"/>
      <c r="D29" s="279"/>
      <c r="E29" s="244"/>
      <c r="F29" s="282"/>
      <c r="G29" s="251"/>
      <c r="H29" s="39"/>
      <c r="I29" s="161" t="s">
        <v>51</v>
      </c>
      <c r="J29" s="86">
        <f>SUMIFS(ローデータ!M12:M1011,ローデータ!$B$12:$B$1011,1,ローデータ!$K$12:$K$1011,$B$21)</f>
        <v>93</v>
      </c>
      <c r="K29" s="86">
        <f>SUMIFS(ローデータ!N12:N1011,ローデータ!$B$12:$B$1011,1,ローデータ!$K$12:$K$1011,$B$21)</f>
        <v>156</v>
      </c>
      <c r="L29" s="86">
        <f>SUMIFS(ローデータ!O12:O1011,ローデータ!$B$12:$B$1011,1,ローデータ!$K$12:$K$1011,$B$21)</f>
        <v>55</v>
      </c>
      <c r="M29" s="86">
        <f>SUMIFS(ローデータ!P12:P1011,ローデータ!$B$12:$B$1011,1,ローデータ!$K$12:$K$1011,$B$21)</f>
        <v>65</v>
      </c>
      <c r="N29" s="86">
        <f>SUMIFS(ローデータ!Q12:Q1011,ローデータ!$B$12:$B$1011,1,ローデータ!$K$12:$K$1011,$B$21)</f>
        <v>1</v>
      </c>
      <c r="O29" s="86">
        <f>SUM(J29:N29)</f>
        <v>370</v>
      </c>
    </row>
    <row r="30" spans="1:19" ht="14.1" customHeight="1" x14ac:dyDescent="0.15">
      <c r="A30" s="161" t="s">
        <v>51</v>
      </c>
      <c r="B30" s="56">
        <f>COUNTIFS(ローデータ!$B$12:$B$1011,1,ローデータ!$K$12:$K$1011,$B$21,ローデータ!$L$12:$L$1011,B27)</f>
        <v>209</v>
      </c>
      <c r="C30" s="56">
        <f>COUNTIFS(ローデータ!$B$12:$B$1011,1,ローデータ!$K$12:$K$1011,$B$21,ローデータ!$L$12:$L$1011,C27)</f>
        <v>24</v>
      </c>
      <c r="D30" s="56">
        <f>COUNTIFS(ローデータ!$B$12:$B$1011,1,ローデータ!$K$12:$K$1011,$B$21,ローデータ!$L$12:$L$1011,D27)</f>
        <v>6</v>
      </c>
      <c r="E30" s="56">
        <f>COUNTIFS(ローデータ!$B$12:$B$1011,1,ローデータ!$K$12:$K$1011,$B$21,ローデータ!$L$12:$L$1011,E27)</f>
        <v>1</v>
      </c>
      <c r="F30" s="56">
        <f>COUNTIFS(ローデータ!$B$12:$B$1011,1,ローデータ!$K$12:$K$1011,$B$21,ローデータ!$L$12:$L$1011,F27)</f>
        <v>2</v>
      </c>
      <c r="G30" s="56">
        <f>SUM(B30:F30)</f>
        <v>242</v>
      </c>
    </row>
    <row r="31" spans="1:19" ht="14.1" customHeight="1" x14ac:dyDescent="0.15">
      <c r="A31" s="165"/>
      <c r="B31" s="9"/>
      <c r="C31" s="9"/>
      <c r="D31" s="9"/>
      <c r="E31" s="9"/>
      <c r="F31" s="9"/>
      <c r="G31" s="9"/>
    </row>
    <row r="32" spans="1:19" ht="14.1" customHeight="1" x14ac:dyDescent="0.15">
      <c r="A32" s="166">
        <v>3.2</v>
      </c>
      <c r="B32" s="77" t="s">
        <v>232</v>
      </c>
      <c r="H32" s="9"/>
      <c r="J32" s="165"/>
      <c r="K32" s="57"/>
      <c r="L32" s="57"/>
      <c r="M32" s="57"/>
      <c r="N32" s="57"/>
      <c r="O32" s="57"/>
      <c r="P32" s="57"/>
    </row>
    <row r="33" spans="1:17" ht="14.1" customHeight="1" x14ac:dyDescent="0.15">
      <c r="A33" s="166" t="s">
        <v>90</v>
      </c>
      <c r="B33" s="34" t="s">
        <v>160</v>
      </c>
      <c r="I33" s="166" t="s">
        <v>161</v>
      </c>
      <c r="J33" s="40" t="s">
        <v>88</v>
      </c>
    </row>
    <row r="34" spans="1:17" ht="14.1" customHeight="1" x14ac:dyDescent="0.15">
      <c r="A34" s="231"/>
      <c r="B34" s="154">
        <v>1</v>
      </c>
      <c r="C34" s="154">
        <v>2</v>
      </c>
      <c r="D34" s="154">
        <v>3</v>
      </c>
      <c r="E34" s="267" t="s">
        <v>50</v>
      </c>
      <c r="F34" s="39"/>
      <c r="I34" s="269"/>
      <c r="J34" s="271" t="s">
        <v>104</v>
      </c>
      <c r="K34" s="229" t="s">
        <v>105</v>
      </c>
      <c r="L34" s="229" t="s">
        <v>98</v>
      </c>
      <c r="M34" s="229" t="s">
        <v>106</v>
      </c>
      <c r="N34" s="245" t="s">
        <v>107</v>
      </c>
      <c r="O34" s="229" t="s">
        <v>36</v>
      </c>
      <c r="P34" s="245" t="s">
        <v>30</v>
      </c>
      <c r="Q34" s="250" t="s">
        <v>50</v>
      </c>
    </row>
    <row r="35" spans="1:17" ht="14.1" customHeight="1" x14ac:dyDescent="0.15">
      <c r="A35" s="233"/>
      <c r="B35" s="160" t="s">
        <v>67</v>
      </c>
      <c r="C35" s="160" t="s">
        <v>66</v>
      </c>
      <c r="D35" s="160" t="s">
        <v>68</v>
      </c>
      <c r="E35" s="268"/>
      <c r="G35" s="39"/>
      <c r="I35" s="270"/>
      <c r="J35" s="272"/>
      <c r="K35" s="230"/>
      <c r="L35" s="230"/>
      <c r="M35" s="230"/>
      <c r="N35" s="246"/>
      <c r="O35" s="230"/>
      <c r="P35" s="246"/>
      <c r="Q35" s="251"/>
    </row>
    <row r="36" spans="1:17" ht="14.1" customHeight="1" x14ac:dyDescent="0.15">
      <c r="A36" s="161" t="s">
        <v>51</v>
      </c>
      <c r="B36" s="56">
        <f>COUNTIFS(ローデータ!$B$12:$B$1011,1,ローデータ!$K$12:$K$1011,$D$21,ローデータ!$S$12:$S$1011,B34)</f>
        <v>73</v>
      </c>
      <c r="C36" s="56">
        <f>COUNTIFS(ローデータ!$B$12:$B$1011,1,ローデータ!$K$12:$K$1011,$D$21,ローデータ!$S$12:$S$1011,C34)</f>
        <v>3</v>
      </c>
      <c r="D36" s="56">
        <f>COUNTIFS(ローデータ!$B$12:$B$1011,1,ローデータ!$K$12:$K$1011,$D$21,ローデータ!$S$12:$S$1011,D34)</f>
        <v>0</v>
      </c>
      <c r="E36" s="56">
        <f>SUM(B36:D36)</f>
        <v>76</v>
      </c>
      <c r="I36" s="161" t="s">
        <v>51</v>
      </c>
      <c r="J36" s="56">
        <f>SUMIFS(ローデータ!T12:T1011,ローデータ!$B$12:$B$1011,1,ローデータ!$K$12:$K$1011,$D$21)</f>
        <v>1</v>
      </c>
      <c r="K36" s="56">
        <f>SUMIFS(ローデータ!U12:U1011,ローデータ!$B$12:$B$1011,1,ローデータ!$K$12:$K$1011,$D$21)</f>
        <v>42</v>
      </c>
      <c r="L36" s="56">
        <f>SUMIFS(ローデータ!V12:V1011,ローデータ!$B$12:$B$1011,1,ローデータ!$K$12:$K$1011,$D$21)</f>
        <v>5</v>
      </c>
      <c r="M36" s="56">
        <f>SUMIFS(ローデータ!W12:W1011,ローデータ!$B$12:$B$1011,1,ローデータ!$K$12:$K$1011,$D$21)</f>
        <v>2</v>
      </c>
      <c r="N36" s="56">
        <f>SUMIFS(ローデータ!X12:X1011,ローデータ!$B$12:$B$1011,1,ローデータ!$K$12:$K$1011,$D$21)</f>
        <v>20</v>
      </c>
      <c r="O36" s="56">
        <f>SUMIFS(ローデータ!Y12:Y1011,ローデータ!$B$12:$B$1011,1,ローデータ!$K$12:$K$1011,$D$21)</f>
        <v>17</v>
      </c>
      <c r="P36" s="56">
        <f>SUMIFS(ローデータ!Z12:Z1011,ローデータ!$B$12:$B$1011,1,ローデータ!$K$12:$K$1011,$D$21)</f>
        <v>0</v>
      </c>
      <c r="Q36" s="56">
        <f>SUM(J36:P36)</f>
        <v>87</v>
      </c>
    </row>
    <row r="37" spans="1:17" ht="14.1" customHeight="1" x14ac:dyDescent="0.15">
      <c r="A37"/>
    </row>
    <row r="38" spans="1:17" ht="14.1" customHeight="1" x14ac:dyDescent="0.15">
      <c r="A38" s="166">
        <v>3.3</v>
      </c>
      <c r="B38" s="78" t="s">
        <v>170</v>
      </c>
    </row>
    <row r="39" spans="1:17" ht="14.1" customHeight="1" x14ac:dyDescent="0.15">
      <c r="A39" s="166" t="s">
        <v>91</v>
      </c>
      <c r="B39" s="40" t="s">
        <v>162</v>
      </c>
    </row>
    <row r="40" spans="1:17" ht="14.1" customHeight="1" x14ac:dyDescent="0.15">
      <c r="A40" s="252"/>
      <c r="B40" s="255" t="s">
        <v>16</v>
      </c>
      <c r="C40" s="256"/>
      <c r="D40" s="256"/>
      <c r="E40" s="256"/>
      <c r="F40" s="257"/>
      <c r="G40" s="258" t="s">
        <v>50</v>
      </c>
      <c r="H40" s="261" t="s">
        <v>13</v>
      </c>
      <c r="I40" s="262"/>
      <c r="J40" s="263"/>
      <c r="K40" s="264" t="s">
        <v>50</v>
      </c>
    </row>
    <row r="41" spans="1:17" ht="14.1" customHeight="1" x14ac:dyDescent="0.15">
      <c r="A41" s="253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9"/>
      <c r="H41" s="64">
        <v>1</v>
      </c>
      <c r="I41" s="63">
        <v>2</v>
      </c>
      <c r="J41" s="63">
        <v>3</v>
      </c>
      <c r="K41" s="265"/>
      <c r="M41" s="39"/>
      <c r="N41" s="39"/>
      <c r="O41" s="39"/>
      <c r="P41" s="39"/>
    </row>
    <row r="42" spans="1:17" ht="14.1" customHeight="1" x14ac:dyDescent="0.15">
      <c r="A42" s="253"/>
      <c r="B42" s="248" t="s">
        <v>65</v>
      </c>
      <c r="C42" s="248" t="s">
        <v>66</v>
      </c>
      <c r="D42" s="273" t="s">
        <v>101</v>
      </c>
      <c r="E42" s="275" t="s">
        <v>102</v>
      </c>
      <c r="F42" s="225" t="s">
        <v>103</v>
      </c>
      <c r="G42" s="259"/>
      <c r="H42" s="227" t="s">
        <v>67</v>
      </c>
      <c r="I42" s="247" t="s">
        <v>66</v>
      </c>
      <c r="J42" s="247" t="s">
        <v>68</v>
      </c>
      <c r="K42" s="265"/>
      <c r="M42" s="39"/>
      <c r="N42" s="39"/>
      <c r="O42" s="39"/>
      <c r="P42" s="39"/>
    </row>
    <row r="43" spans="1:17" ht="14.1" customHeight="1" x14ac:dyDescent="0.15">
      <c r="A43" s="254"/>
      <c r="B43" s="249"/>
      <c r="C43" s="249"/>
      <c r="D43" s="274"/>
      <c r="E43" s="276"/>
      <c r="F43" s="226"/>
      <c r="G43" s="260"/>
      <c r="H43" s="228"/>
      <c r="I43" s="226"/>
      <c r="J43" s="226"/>
      <c r="K43" s="266"/>
      <c r="M43" s="39"/>
      <c r="N43" s="39"/>
      <c r="O43" s="39"/>
      <c r="P43" s="39"/>
    </row>
    <row r="44" spans="1:17" ht="14.1" customHeight="1" x14ac:dyDescent="0.15">
      <c r="A44" s="161" t="s">
        <v>51</v>
      </c>
      <c r="B44" s="86">
        <f>COUNTIFS(ローデータ!$B$12:$B$1011,1,ローデータ!$K$12:$K$1011,$F$21,ローデータ!$L$12:$L$1011,B41)</f>
        <v>47</v>
      </c>
      <c r="C44" s="86">
        <f>COUNTIFS(ローデータ!$B$12:$B$1011,1,ローデータ!$K$12:$K$1011,$F$21,ローデータ!$L$12:$L$1011,C41)</f>
        <v>5</v>
      </c>
      <c r="D44" s="86">
        <f>COUNTIFS(ローデータ!$B$12:$B$1011,1,ローデータ!$K$12:$K$1011,$F$21,ローデータ!$L$12:$L$1011,D41)</f>
        <v>0</v>
      </c>
      <c r="E44" s="86">
        <f>COUNTIFS(ローデータ!$B$12:$B$1011,1,ローデータ!$K$12:$K$1011,$F$21,ローデータ!$L$12:$L$1011,E41)</f>
        <v>0</v>
      </c>
      <c r="F44" s="86">
        <f>COUNTIFS(ローデータ!$B$12:$B$1011,1,ローデータ!$K$12:$K$1011,$F$21,ローデータ!$L$12:$L$1011,F41)</f>
        <v>0</v>
      </c>
      <c r="G44" s="87">
        <f>SUM(B44:F44)</f>
        <v>52</v>
      </c>
      <c r="H44" s="89">
        <f>COUNTIFS(ローデータ!$B$12:$B$1011,1,ローデータ!$K$12:$K$1011,$F$21,ローデータ!$S$12:$S$1011,H41)</f>
        <v>47</v>
      </c>
      <c r="I44" s="90">
        <f>COUNTIFS(ローデータ!$B$12:$B$1011,1,ローデータ!$K$12:$K$1011,$F$21,ローデータ!$S$12:$S$1011,I41)</f>
        <v>5</v>
      </c>
      <c r="J44" s="90">
        <f>COUNTIFS(ローデータ!$B$12:$B$1011,1,ローデータ!$K$12:$K$1011,$F$21,ローデータ!$S$12:$S$1011,J41)</f>
        <v>0</v>
      </c>
      <c r="K44" s="90">
        <f>SUM(H44:J44)</f>
        <v>52</v>
      </c>
    </row>
    <row r="45" spans="1:17" ht="14.1" customHeight="1" x14ac:dyDescent="0.15">
      <c r="C45" s="16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6" t="s">
        <v>92</v>
      </c>
      <c r="B46" s="40" t="s">
        <v>163</v>
      </c>
      <c r="D46" s="16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1"/>
      <c r="B47" s="234" t="s">
        <v>165</v>
      </c>
      <c r="C47" s="235"/>
      <c r="D47" s="235"/>
      <c r="E47" s="235"/>
      <c r="F47" s="236"/>
      <c r="G47" s="237" t="s">
        <v>50</v>
      </c>
      <c r="H47" s="240" t="s">
        <v>71</v>
      </c>
      <c r="I47" s="241"/>
      <c r="J47" s="241"/>
      <c r="K47" s="241"/>
      <c r="L47" s="241"/>
      <c r="M47" s="241"/>
      <c r="N47" s="242"/>
      <c r="O47" s="212" t="s">
        <v>50</v>
      </c>
    </row>
    <row r="48" spans="1:17" ht="14.1" customHeight="1" x14ac:dyDescent="0.15">
      <c r="A48" s="232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38"/>
      <c r="H48" s="221" t="s">
        <v>104</v>
      </c>
      <c r="I48" s="223" t="s">
        <v>105</v>
      </c>
      <c r="J48" s="223" t="s">
        <v>98</v>
      </c>
      <c r="K48" s="223" t="s">
        <v>106</v>
      </c>
      <c r="L48" s="243" t="s">
        <v>107</v>
      </c>
      <c r="M48" s="223" t="s">
        <v>36</v>
      </c>
      <c r="N48" s="243" t="s">
        <v>30</v>
      </c>
      <c r="O48" s="213"/>
    </row>
    <row r="49" spans="1:15" ht="14.1" customHeight="1" x14ac:dyDescent="0.15">
      <c r="A49" s="233"/>
      <c r="B49" s="216"/>
      <c r="C49" s="218"/>
      <c r="D49" s="220"/>
      <c r="E49" s="218"/>
      <c r="F49" s="220"/>
      <c r="G49" s="239"/>
      <c r="H49" s="222"/>
      <c r="I49" s="224"/>
      <c r="J49" s="224"/>
      <c r="K49" s="224"/>
      <c r="L49" s="244"/>
      <c r="M49" s="224"/>
      <c r="N49" s="244"/>
      <c r="O49" s="214"/>
    </row>
    <row r="50" spans="1:15" ht="14.1" customHeight="1" x14ac:dyDescent="0.15">
      <c r="A50" s="161" t="s">
        <v>51</v>
      </c>
      <c r="B50" s="91">
        <f>SUMIFS(ローデータ!M12:M1011,ローデータ!$B$12:$B$1011,1,ローデータ!$K$12:$K$1011,$F$21)</f>
        <v>6</v>
      </c>
      <c r="C50" s="91">
        <f>SUMIFS(ローデータ!N12:N1011,ローデータ!$B$12:$B$1011,1,ローデータ!$K$12:$K$1011,$F$21)</f>
        <v>53</v>
      </c>
      <c r="D50" s="91">
        <f>SUMIFS(ローデータ!O12:O1011,ローデータ!$B$12:$B$1011,1,ローデータ!$K$12:$K$1011,$F$21)</f>
        <v>26</v>
      </c>
      <c r="E50" s="92">
        <f>SUMIFS(ローデータ!P12:P1011,ローデータ!$B$12:$B$1011,1,ローデータ!$K$12:$K$1011,$F$21)</f>
        <v>1</v>
      </c>
      <c r="F50" s="91">
        <f>SUMIFS(ローデータ!Q12:Q1011,ローデータ!$B$12:$B$1011,1,ローデータ!$K$12:$K$1011,$F$21)</f>
        <v>0</v>
      </c>
      <c r="G50" s="93">
        <f>SUM(B50:F50)</f>
        <v>86</v>
      </c>
      <c r="H50" s="94">
        <f>SUMIFS(ローデータ!T12:T1011,ローデータ!$B$12:$B$1011,1,ローデータ!$K$12:$K$1011,$F$21)</f>
        <v>3</v>
      </c>
      <c r="I50" s="91">
        <f>SUMIFS(ローデータ!U12:U1011,ローデータ!$B$12:$B$1011,1,ローデータ!$K$12:$K$1011,$F$21)</f>
        <v>33</v>
      </c>
      <c r="J50" s="91">
        <f>SUMIFS(ローデータ!V12:V1011,ローデータ!$B$12:$B$1011,1,ローデータ!$K$12:$K$1011,$F$21)</f>
        <v>17</v>
      </c>
      <c r="K50" s="91">
        <f>SUMIFS(ローデータ!W12:W1011,ローデータ!$B$12:$B$1011,1,ローデータ!$K$12:$K$1011,$F$21)</f>
        <v>0</v>
      </c>
      <c r="L50" s="91">
        <f>SUMIFS(ローデータ!X12:X1011,ローデータ!$B$12:$B$1011,1,ローデータ!$K$12:$K$1011,$F$21)</f>
        <v>15</v>
      </c>
      <c r="M50" s="91">
        <f>SUMIFS(ローデータ!Y12:Y1011,ローデータ!$B$12:$B$1011,1,ローデータ!$K$12:$K$1011,$F$21)</f>
        <v>0</v>
      </c>
      <c r="N50" s="91">
        <f>SUMIFS(ローデータ!Z12:Z1011,ローデータ!$B$12:$B$1011,1,ローデータ!$K$12:$K$1011,$F$21)</f>
        <v>0</v>
      </c>
      <c r="O50" s="95">
        <f>SUM(H50:N50)</f>
        <v>68</v>
      </c>
    </row>
    <row r="51" spans="1:15" ht="14.1" customHeight="1" x14ac:dyDescent="0.15">
      <c r="A51" s="16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66"/>
    </row>
    <row r="53" spans="1:15" ht="14.1" customHeight="1" x14ac:dyDescent="0.15">
      <c r="A53" s="166">
        <v>1</v>
      </c>
      <c r="B53" t="s">
        <v>209</v>
      </c>
    </row>
    <row r="54" spans="1:15" ht="14.1" customHeight="1" x14ac:dyDescent="0.15">
      <c r="A54" s="313"/>
      <c r="B54" s="314"/>
      <c r="C54" s="69" t="s">
        <v>85</v>
      </c>
      <c r="D54" s="319" t="s">
        <v>86</v>
      </c>
      <c r="E54" s="262"/>
      <c r="F54" s="262"/>
      <c r="G54" s="262"/>
      <c r="H54" s="262"/>
      <c r="I54" s="262"/>
      <c r="J54" s="262"/>
      <c r="K54" s="262"/>
      <c r="L54" s="262"/>
      <c r="M54" s="262"/>
      <c r="N54" s="320"/>
      <c r="O54" s="264" t="s">
        <v>50</v>
      </c>
    </row>
    <row r="55" spans="1:15" ht="14.1" customHeight="1" x14ac:dyDescent="0.15">
      <c r="A55" s="315"/>
      <c r="B55" s="316"/>
      <c r="C55" s="267" t="s">
        <v>87</v>
      </c>
      <c r="D55" s="154">
        <v>1</v>
      </c>
      <c r="E55" s="154">
        <v>2</v>
      </c>
      <c r="F55" s="154">
        <v>3</v>
      </c>
      <c r="G55" s="154">
        <v>4</v>
      </c>
      <c r="H55" s="154">
        <v>5</v>
      </c>
      <c r="I55" s="154">
        <v>6</v>
      </c>
      <c r="J55" s="154">
        <v>7</v>
      </c>
      <c r="K55" s="154">
        <v>8</v>
      </c>
      <c r="L55" s="154">
        <v>9</v>
      </c>
      <c r="M55" s="154">
        <v>10</v>
      </c>
      <c r="N55" s="55">
        <v>11</v>
      </c>
      <c r="O55" s="265"/>
    </row>
    <row r="56" spans="1:15" ht="14.1" customHeight="1" x14ac:dyDescent="0.15">
      <c r="A56" s="315"/>
      <c r="B56" s="316"/>
      <c r="C56" s="321"/>
      <c r="D56" s="278" t="s">
        <v>95</v>
      </c>
      <c r="E56" s="248" t="s">
        <v>76</v>
      </c>
      <c r="F56" s="248" t="s">
        <v>77</v>
      </c>
      <c r="G56" s="278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73" t="s">
        <v>111</v>
      </c>
      <c r="N56" s="308" t="s">
        <v>83</v>
      </c>
      <c r="O56" s="265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65"/>
    </row>
    <row r="58" spans="1:15" ht="14.1" customHeight="1" x14ac:dyDescent="0.15">
      <c r="A58" s="317"/>
      <c r="B58" s="318"/>
      <c r="C58" s="268"/>
      <c r="D58" s="282"/>
      <c r="E58" s="249"/>
      <c r="F58" s="249"/>
      <c r="G58" s="282"/>
      <c r="H58" s="249"/>
      <c r="I58" s="249"/>
      <c r="J58" s="249"/>
      <c r="K58" s="249"/>
      <c r="L58" s="249"/>
      <c r="M58" s="274"/>
      <c r="N58" s="310"/>
      <c r="O58" s="266"/>
    </row>
    <row r="59" spans="1:15" ht="14.1" customHeight="1" x14ac:dyDescent="0.15">
      <c r="A59" s="161">
        <v>1</v>
      </c>
      <c r="B59" s="50" t="s">
        <v>54</v>
      </c>
      <c r="C59" s="56">
        <f>COUNTIFS(ローデータ!$B$12:$B$1011,1,ローデータ!$I$12:$I$1011,$C$14,ローデータ!$H$12:$H$1011,A59)</f>
        <v>6</v>
      </c>
      <c r="D59" s="56">
        <f>COUNTIFS(ローデータ!$B$12:$B$1011,1,ローデータ!$I$12:$I$1011,$B$14,ローデータ!$J$12:$J$1011,D55,ローデータ!$H$12:$H$1011,$A$59)</f>
        <v>0</v>
      </c>
      <c r="E59" s="56">
        <f>COUNTIFS(ローデータ!$B$12:$B$1011,1,ローデータ!$I$12:$I$1011,$B$14,ローデータ!$J$12:$J$1011,E55,ローデータ!$H$12:$H$1011,$A$59)</f>
        <v>0</v>
      </c>
      <c r="F59" s="56">
        <f>COUNTIFS(ローデータ!$B$12:$B$1011,1,ローデータ!$I$12:$I$1011,$B$14,ローデータ!$J$12:$J$1011,F55,ローデータ!$H$12:$H$1011,$A$59)</f>
        <v>0</v>
      </c>
      <c r="G59" s="56">
        <f>COUNTIFS(ローデータ!$B$12:$B$1011,1,ローデータ!$I$12:$I$1011,$B$14,ローデータ!$J$12:$J$1011,G55,ローデータ!$H$12:$H$1011,$A$59)</f>
        <v>0</v>
      </c>
      <c r="H59" s="56">
        <f>COUNTIFS(ローデータ!$B$12:$B$1011,1,ローデータ!$I$12:$I$1011,$B$14,ローデータ!$J$12:$J$1011,H55,ローデータ!$H$12:$H$1011,$A$59)</f>
        <v>1</v>
      </c>
      <c r="I59" s="56">
        <f>COUNTIFS(ローデータ!$B$12:$B$1011,1,ローデータ!$I$12:$I$1011,$B$14,ローデータ!$J$12:$J$1011,I55,ローデータ!$H$12:$H$1011,$A$59)</f>
        <v>0</v>
      </c>
      <c r="J59" s="56">
        <f>COUNTIFS(ローデータ!$B$12:$B$1011,1,ローデータ!$I$12:$I$1011,$B$14,ローデータ!$J$12:$J$1011,J55,ローデータ!$H$12:$H$1011,$A$59)</f>
        <v>0</v>
      </c>
      <c r="K59" s="56">
        <f>COUNTIFS(ローデータ!$B$12:$B$1011,1,ローデータ!$I$12:$I$1011,$B$14,ローデータ!$J$12:$J$1011,K55,ローデータ!$H$12:$H$1011,$A$59)</f>
        <v>0</v>
      </c>
      <c r="L59" s="56">
        <f>COUNTIFS(ローデータ!$B$12:$B$1011,1,ローデータ!$I$12:$I$1011,$B$14,ローデータ!$J$12:$J$1011,L55,ローデータ!$H$12:$H$1011,$A$59)</f>
        <v>0</v>
      </c>
      <c r="M59" s="56">
        <f>COUNTIFS(ローデータ!$B$12:$B$1011,1,ローデータ!$I$12:$I$1011,$B$14,ローデータ!$J$12:$J$1011,M55,ローデータ!$H$12:$H$1011,$A$59)</f>
        <v>0</v>
      </c>
      <c r="N59" s="96">
        <f>COUNTIFS(ローデータ!$B$12:$B$1011,1,ローデータ!$I$12:$I$1011,$B$14,ローデータ!$J$12:$J$1011,N55,ローデータ!$H$12:$H$1011,$A$59)</f>
        <v>0</v>
      </c>
      <c r="O59" s="95">
        <f t="shared" ref="O59:O68" si="0">SUM(C59:N59)</f>
        <v>7</v>
      </c>
    </row>
    <row r="60" spans="1:15" ht="14.1" customHeight="1" x14ac:dyDescent="0.15">
      <c r="A60" s="161">
        <v>2</v>
      </c>
      <c r="B60" s="50" t="s">
        <v>55</v>
      </c>
      <c r="C60" s="56">
        <f>COUNTIFS(ローデータ!$B$12:$B$1011,1,ローデータ!$I$12:$I$1011,$C$14,ローデータ!$H$12:$H$1011,A60)</f>
        <v>71</v>
      </c>
      <c r="D60" s="56">
        <f>COUNTIFS(ローデータ!$B$12:$B$1011,1,ローデータ!$I$12:$I$1011,$B$14,ローデータ!$J$12:$J$1011,D55,ローデータ!$H$12:$H$1011,$A$60)</f>
        <v>0</v>
      </c>
      <c r="E60" s="56">
        <f>COUNTIFS(ローデータ!$B$12:$B$1011,1,ローデータ!$I$12:$I$1011,$B$14,ローデータ!$J$12:$J$1011,E55,ローデータ!$H$12:$H$1011,$A$60)</f>
        <v>0</v>
      </c>
      <c r="F60" s="56">
        <f>COUNTIFS(ローデータ!$B$12:$B$1011,1,ローデータ!$I$12:$I$1011,$B$14,ローデータ!$J$12:$J$1011,F55,ローデータ!$H$12:$H$1011,$A$60)</f>
        <v>0</v>
      </c>
      <c r="G60" s="56">
        <f>COUNTIFS(ローデータ!$B$12:$B$1011,1,ローデータ!$I$12:$I$1011,$B$14,ローデータ!$J$12:$J$1011,G55,ローデータ!$H$12:$H$1011,$A$60)</f>
        <v>0</v>
      </c>
      <c r="H60" s="56">
        <f>COUNTIFS(ローデータ!$B$12:$B$1011,1,ローデータ!$I$12:$I$1011,$B$14,ローデータ!$J$12:$J$1011,H55,ローデータ!$H$12:$H$1011,$A$60)</f>
        <v>0</v>
      </c>
      <c r="I60" s="56">
        <f>COUNTIFS(ローデータ!$B$12:$B$1011,1,ローデータ!$I$12:$I$1011,$B$14,ローデータ!$J$12:$J$1011,I55,ローデータ!$H$12:$H$1011,$A$60)</f>
        <v>0</v>
      </c>
      <c r="J60" s="56">
        <f>COUNTIFS(ローデータ!$B$12:$B$1011,1,ローデータ!$I$12:$I$1011,$B$14,ローデータ!$J$12:$J$1011,J55,ローデータ!$H$12:$H$1011,$A$60)</f>
        <v>0</v>
      </c>
      <c r="K60" s="56">
        <f>COUNTIFS(ローデータ!$B$12:$B$1011,1,ローデータ!$I$12:$I$1011,$B$14,ローデータ!$J$12:$J$1011,K55,ローデータ!$H$12:$H$1011,$A$60)</f>
        <v>0</v>
      </c>
      <c r="L60" s="56">
        <f>COUNTIFS(ローデータ!$B$12:$B$1011,1,ローデータ!$I$12:$I$1011,$B$14,ローデータ!$J$12:$J$1011,L55,ローデータ!$H$12:$H$1011,$A$60)</f>
        <v>0</v>
      </c>
      <c r="M60" s="56">
        <f>COUNTIFS(ローデータ!$B$12:$B$1011,1,ローデータ!$I$12:$I$1011,$B$14,ローデータ!$J$12:$J$1011,M55,ローデータ!$H$12:$H$1011,$A$60)</f>
        <v>0</v>
      </c>
      <c r="N60" s="96">
        <f>COUNTIFS(ローデータ!$B$12:$B$1011,1,ローデータ!$I$12:$I$1011,$B$14,ローデータ!$J$12:$J$1011,N55,ローデータ!$H$12:$H$1011,$A$60)</f>
        <v>0</v>
      </c>
      <c r="O60" s="95">
        <f t="shared" si="0"/>
        <v>71</v>
      </c>
    </row>
    <row r="61" spans="1:15" ht="14.1" customHeight="1" x14ac:dyDescent="0.15">
      <c r="A61" s="161">
        <v>3</v>
      </c>
      <c r="B61" s="50" t="s">
        <v>56</v>
      </c>
      <c r="C61" s="56">
        <f>COUNTIFS(ローデータ!$B$12:$B$1011,1,ローデータ!$I$12:$I$1011,$C$14,ローデータ!$H$12:$H$1011,A61)</f>
        <v>98</v>
      </c>
      <c r="D61" s="56">
        <f>COUNTIFS(ローデータ!$B$12:$B$1011,1,ローデータ!$I$12:$I$1011,$B$14,ローデータ!$J$12:$J$1011,D55,ローデータ!$H$12:$H$1011,$A$61)</f>
        <v>0</v>
      </c>
      <c r="E61" s="56">
        <f>COUNTIFS(ローデータ!$B$12:$B$1011,1,ローデータ!$I$12:$I$1011,$B$14,ローデータ!$J$12:$J$1011,E55,ローデータ!$H$12:$H$1011,$A$61)</f>
        <v>0</v>
      </c>
      <c r="F61" s="56">
        <f>COUNTIFS(ローデータ!$B$12:$B$1011,1,ローデータ!$I$12:$I$1011,$B$14,ローデータ!$J$12:$J$1011,F55,ローデータ!$H$12:$H$1011,$A$61)</f>
        <v>0</v>
      </c>
      <c r="G61" s="56">
        <f>COUNTIFS(ローデータ!$B$12:$B$1011,1,ローデータ!$I$12:$I$1011,$B$14,ローデータ!$J$12:$J$1011,G55,ローデータ!$H$12:$H$1011,$A$61)</f>
        <v>0</v>
      </c>
      <c r="H61" s="56">
        <f>COUNTIFS(ローデータ!$B$12:$B$1011,1,ローデータ!$I$12:$I$1011,$B$14,ローデータ!$J$12:$J$1011,H55,ローデータ!$H$12:$H$1011,$A$61)</f>
        <v>1</v>
      </c>
      <c r="I61" s="56">
        <f>COUNTIFS(ローデータ!$B$12:$B$1011,1,ローデータ!$I$12:$I$1011,$B$14,ローデータ!$J$12:$J$1011,I55,ローデータ!$H$12:$H$1011,$A$61)</f>
        <v>0</v>
      </c>
      <c r="J61" s="56">
        <f>COUNTIFS(ローデータ!$B$12:$B$1011,1,ローデータ!$I$12:$I$1011,$B$14,ローデータ!$J$12:$J$1011,J55,ローデータ!$H$12:$H$1011,$A$61)</f>
        <v>0</v>
      </c>
      <c r="K61" s="56">
        <f>COUNTIFS(ローデータ!$B$12:$B$1011,1,ローデータ!$I$12:$I$1011,$B$14,ローデータ!$J$12:$J$1011,K55,ローデータ!$H$12:$H$1011,$A$61)</f>
        <v>0</v>
      </c>
      <c r="L61" s="56">
        <f>COUNTIFS(ローデータ!$B$12:$B$1011,1,ローデータ!$I$12:$I$1011,$B$14,ローデータ!$J$12:$J$1011,L55,ローデータ!$H$12:$H$1011,$A$61)</f>
        <v>0</v>
      </c>
      <c r="M61" s="56">
        <f>COUNTIFS(ローデータ!$B$12:$B$1011,1,ローデータ!$I$12:$I$1011,$B$14,ローデータ!$J$12:$J$1011,M55,ローデータ!$H$12:$H$1011,$A$61)</f>
        <v>0</v>
      </c>
      <c r="N61" s="96">
        <f>COUNTIFS(ローデータ!$B$12:$B$1011,1,ローデータ!$I$12:$I$1011,$B$14,ローデータ!$J$12:$J$1011,N55,ローデータ!$H$12:$H$1011,$A$61)</f>
        <v>0</v>
      </c>
      <c r="O61" s="95">
        <f t="shared" si="0"/>
        <v>99</v>
      </c>
    </row>
    <row r="62" spans="1:15" ht="14.1" customHeight="1" x14ac:dyDescent="0.15">
      <c r="A62" s="161">
        <v>4</v>
      </c>
      <c r="B62" s="50" t="s">
        <v>57</v>
      </c>
      <c r="C62" s="56">
        <f>COUNTIFS(ローデータ!$B$12:$B$1011,1,ローデータ!$I$12:$I$1011,$C$14,ローデータ!$H$12:$H$1011,A62)</f>
        <v>58</v>
      </c>
      <c r="D62" s="56">
        <f>COUNTIFS(ローデータ!$B$12:$B$1011,1,ローデータ!$I$12:$I$1011,$B$14,ローデータ!$J$12:$J$1011,D55,ローデータ!$H$12:$H$1011,$A$62)</f>
        <v>0</v>
      </c>
      <c r="E62" s="56">
        <f>COUNTIFS(ローデータ!$B$12:$B$1011,1,ローデータ!$I$12:$I$1011,$B$14,ローデータ!$J$12:$J$1011,E55,ローデータ!$H$12:$H$1011,$A$62)</f>
        <v>0</v>
      </c>
      <c r="F62" s="56">
        <f>COUNTIFS(ローデータ!$B$12:$B$1011,1,ローデータ!$I$12:$I$1011,$B$14,ローデータ!$J$12:$J$1011,F55,ローデータ!$H$12:$H$1011,$A$62)</f>
        <v>0</v>
      </c>
      <c r="G62" s="56">
        <f>COUNTIFS(ローデータ!$B$12:$B$1011,1,ローデータ!$I$12:$I$1011,$B$14,ローデータ!$J$12:$J$1011,G55,ローデータ!$H$12:$H$1011,$A$62)</f>
        <v>0</v>
      </c>
      <c r="H62" s="56">
        <f>COUNTIFS(ローデータ!$B$12:$B$1011,1,ローデータ!$I$12:$I$1011,$B$14,ローデータ!$J$12:$J$1011,H55,ローデータ!$H$12:$H$1011,$A$62)</f>
        <v>1</v>
      </c>
      <c r="I62" s="56">
        <f>COUNTIFS(ローデータ!$B$12:$B$1011,1,ローデータ!$I$12:$I$1011,$B$14,ローデータ!$J$12:$J$1011,I55,ローデータ!$H$12:$H$1011,$A$62)</f>
        <v>0</v>
      </c>
      <c r="J62" s="56">
        <f>COUNTIFS(ローデータ!$B$12:$B$1011,1,ローデータ!$I$12:$I$1011,$B$14,ローデータ!$J$12:$J$1011,J55,ローデータ!$H$12:$H$1011,$A$62)</f>
        <v>0</v>
      </c>
      <c r="K62" s="56">
        <f>COUNTIFS(ローデータ!$B$12:$B$1011,1,ローデータ!$I$12:$I$1011,$B$14,ローデータ!$J$12:$J$1011,K55,ローデータ!$H$12:$H$1011,$A$62)</f>
        <v>0</v>
      </c>
      <c r="L62" s="56">
        <f>COUNTIFS(ローデータ!$B$12:$B$1011,1,ローデータ!$I$12:$I$1011,$B$14,ローデータ!$J$12:$J$1011,L55,ローデータ!$H$12:$H$1011,$A$62)</f>
        <v>0</v>
      </c>
      <c r="M62" s="56">
        <f>COUNTIFS(ローデータ!$B$12:$B$1011,1,ローデータ!$I$12:$I$1011,$B$14,ローデータ!$J$12:$J$1011,M55,ローデータ!$H$12:$H$1011,$A$62)</f>
        <v>0</v>
      </c>
      <c r="N62" s="96">
        <f>COUNTIFS(ローデータ!$B$12:$B$1011,1,ローデータ!$I$12:$I$1011,$B$14,ローデータ!$J$12:$J$1011,N55,ローデータ!$H$12:$H$1011,$A$62)</f>
        <v>0</v>
      </c>
      <c r="O62" s="95">
        <f t="shared" si="0"/>
        <v>59</v>
      </c>
    </row>
    <row r="63" spans="1:15" ht="14.1" customHeight="1" x14ac:dyDescent="0.15">
      <c r="A63" s="161">
        <v>5</v>
      </c>
      <c r="B63" s="50" t="s">
        <v>58</v>
      </c>
      <c r="C63" s="56">
        <f>COUNTIFS(ローデータ!$B$12:$B$1011,1,ローデータ!$I$12:$I$1011,$C$14,ローデータ!$H$12:$H$1011,A63)</f>
        <v>59</v>
      </c>
      <c r="D63" s="56">
        <f>COUNTIFS(ローデータ!$B$12:$B$1011,1,ローデータ!$I$12:$I$1011,$B$14,ローデータ!$J$12:$J$1011,D55,ローデータ!$H$12:$H$1011,$A$63)</f>
        <v>0</v>
      </c>
      <c r="E63" s="56">
        <f>COUNTIFS(ローデータ!$B$12:$B$1011,1,ローデータ!$I$12:$I$1011,$B$14,ローデータ!$J$12:$J$1011,E55,ローデータ!$H$12:$H$1011,$A$63)</f>
        <v>0</v>
      </c>
      <c r="F63" s="56">
        <f>COUNTIFS(ローデータ!$B$12:$B$1011,1,ローデータ!$I$12:$I$1011,$B$14,ローデータ!$J$12:$J$1011,F55,ローデータ!$H$12:$H$1011,$A$63)</f>
        <v>0</v>
      </c>
      <c r="G63" s="56">
        <f>COUNTIFS(ローデータ!$B$12:$B$1011,1,ローデータ!$I$12:$I$1011,$B$14,ローデータ!$J$12:$J$1011,G55,ローデータ!$H$12:$H$1011,$A$63)</f>
        <v>0</v>
      </c>
      <c r="H63" s="56">
        <f>COUNTIFS(ローデータ!$B$12:$B$1011,1,ローデータ!$I$12:$I$1011,$B$14,ローデータ!$J$12:$J$1011,H55,ローデータ!$H$12:$H$1011,$A$63)</f>
        <v>0</v>
      </c>
      <c r="I63" s="56">
        <f>COUNTIFS(ローデータ!$B$12:$B$1011,1,ローデータ!$I$12:$I$1011,$B$14,ローデータ!$J$12:$J$1011,I55,ローデータ!$H$12:$H$1011,$A$63)</f>
        <v>0</v>
      </c>
      <c r="J63" s="56">
        <f>COUNTIFS(ローデータ!$B$12:$B$1011,1,ローデータ!$I$12:$I$1011,$B$14,ローデータ!$J$12:$J$1011,J55,ローデータ!$H$12:$H$1011,$A$63)</f>
        <v>0</v>
      </c>
      <c r="K63" s="56">
        <f>COUNTIFS(ローデータ!$B$12:$B$1011,1,ローデータ!$I$12:$I$1011,$B$14,ローデータ!$J$12:$J$1011,K55,ローデータ!$H$12:$H$1011,$A$63)</f>
        <v>0</v>
      </c>
      <c r="L63" s="56">
        <f>COUNTIFS(ローデータ!$B$12:$B$1011,1,ローデータ!$I$12:$I$1011,$B$14,ローデータ!$J$12:$J$1011,L55,ローデータ!$H$12:$H$1011,$A$63)</f>
        <v>0</v>
      </c>
      <c r="M63" s="56">
        <f>COUNTIFS(ローデータ!$B$12:$B$1011,1,ローデータ!$I$12:$I$1011,$B$14,ローデータ!$J$12:$J$1011,M55,ローデータ!$H$12:$H$1011,$A$63)</f>
        <v>0</v>
      </c>
      <c r="N63" s="96">
        <f>COUNTIFS(ローデータ!$B$12:$B$1011,1,ローデータ!$I$12:$I$1011,$B$14,ローデータ!$J$12:$J$1011,N55,ローデータ!$H$12:$H$1011,$A$63)</f>
        <v>0</v>
      </c>
      <c r="O63" s="95">
        <f t="shared" si="0"/>
        <v>59</v>
      </c>
    </row>
    <row r="64" spans="1:15" ht="14.1" customHeight="1" x14ac:dyDescent="0.15">
      <c r="A64" s="161">
        <v>6</v>
      </c>
      <c r="B64" s="50" t="s">
        <v>59</v>
      </c>
      <c r="C64" s="56">
        <f>COUNTIFS(ローデータ!$B$12:$B$1011,1,ローデータ!$I$12:$I$1011,$C$14,ローデータ!$H$12:$H$1011,A64)</f>
        <v>23</v>
      </c>
      <c r="D64" s="56">
        <f>COUNTIFS(ローデータ!$B$12:$B$1011,1,ローデータ!$I$12:$I$1011,$B$14,ローデータ!$J$12:$J$1011,D55,ローデータ!$H$12:$H$1011,$A$64)</f>
        <v>0</v>
      </c>
      <c r="E64" s="56">
        <f>COUNTIFS(ローデータ!$B$12:$B$1011,1,ローデータ!$I$12:$I$1011,$B$14,ローデータ!$J$12:$J$1011,E55,ローデータ!$H$12:$H$1011,$A$64)</f>
        <v>0</v>
      </c>
      <c r="F64" s="56">
        <f>COUNTIFS(ローデータ!$B$12:$B$1011,1,ローデータ!$I$12:$I$1011,$B$14,ローデータ!$J$12:$J$1011,F55,ローデータ!$H$12:$H$1011,$A$64)</f>
        <v>0</v>
      </c>
      <c r="G64" s="56">
        <f>COUNTIFS(ローデータ!$B$12:$B$1011,1,ローデータ!$I$12:$I$1011,$B$14,ローデータ!$J$12:$J$1011,G55,ローデータ!$H$12:$H$1011,$A$64)</f>
        <v>0</v>
      </c>
      <c r="H64" s="56">
        <f>COUNTIFS(ローデータ!$B$12:$B$1011,1,ローデータ!$I$12:$I$1011,$B$14,ローデータ!$J$12:$J$1011,H55,ローデータ!$H$12:$H$1011,$A$64)</f>
        <v>1</v>
      </c>
      <c r="I64" s="56">
        <f>COUNTIFS(ローデータ!$B$12:$B$1011,1,ローデータ!$I$12:$I$1011,$B$14,ローデータ!$J$12:$J$1011,I55,ローデータ!$H$12:$H$1011,$A$64)</f>
        <v>0</v>
      </c>
      <c r="J64" s="56">
        <f>COUNTIFS(ローデータ!$B$12:$B$1011,1,ローデータ!$I$12:$I$1011,$B$14,ローデータ!$J$12:$J$1011,J55,ローデータ!$H$12:$H$1011,$A$64)</f>
        <v>0</v>
      </c>
      <c r="K64" s="56">
        <f>COUNTIFS(ローデータ!$B$12:$B$1011,1,ローデータ!$I$12:$I$1011,$B$14,ローデータ!$J$12:$J$1011,K55,ローデータ!$H$12:$H$1011,$A$64)</f>
        <v>0</v>
      </c>
      <c r="L64" s="56">
        <f>COUNTIFS(ローデータ!$B$12:$B$1011,1,ローデータ!$I$12:$I$1011,$B$14,ローデータ!$J$12:$J$1011,L55,ローデータ!$H$12:$H$1011,$A$64)</f>
        <v>0</v>
      </c>
      <c r="M64" s="56">
        <f>COUNTIFS(ローデータ!$B$12:$B$1011,1,ローデータ!$I$12:$I$1011,$B$14,ローデータ!$J$12:$J$1011,M55,ローデータ!$H$12:$H$1011,$A$64)</f>
        <v>0</v>
      </c>
      <c r="N64" s="96">
        <f>COUNTIFS(ローデータ!$B$12:$B$1011,1,ローデータ!$I$12:$I$1011,$B$14,ローデータ!$J$12:$J$1011,N55,ローデータ!$H$12:$H$1011,$A$64)</f>
        <v>0</v>
      </c>
      <c r="O64" s="95">
        <f t="shared" si="0"/>
        <v>24</v>
      </c>
    </row>
    <row r="65" spans="1:15" ht="14.1" customHeight="1" x14ac:dyDescent="0.15">
      <c r="A65" s="161">
        <v>7</v>
      </c>
      <c r="B65" s="50" t="s">
        <v>60</v>
      </c>
      <c r="C65" s="56">
        <f>COUNTIFS(ローデータ!$B$12:$B$1011,1,ローデータ!$I$12:$I$1011,$C$14,ローデータ!$H$12:$H$1011,A65)</f>
        <v>13</v>
      </c>
      <c r="D65" s="56">
        <f>COUNTIFS(ローデータ!$B$12:$B$1011,1,ローデータ!$I$12:$I$1011,$B$14,ローデータ!$J$12:$J$1011,D55,ローデータ!$H$12:$H$1011,$A$65)</f>
        <v>0</v>
      </c>
      <c r="E65" s="56">
        <f>COUNTIFS(ローデータ!$B$12:$B$1011,1,ローデータ!$I$12:$I$1011,$B$14,ローデータ!$J$12:$J$1011,E55,ローデータ!$H$12:$H$1011,$A$65)</f>
        <v>0</v>
      </c>
      <c r="F65" s="56">
        <f>COUNTIFS(ローデータ!$B$12:$B$1011,1,ローデータ!$I$12:$I$1011,$B$14,ローデータ!$J$12:$J$1011,F55,ローデータ!$H$12:$H$1011,$A$65)</f>
        <v>0</v>
      </c>
      <c r="G65" s="56">
        <f>COUNTIFS(ローデータ!$B$12:$B$1011,1,ローデータ!$I$12:$I$1011,$B$14,ローデータ!$J$12:$J$1011,G55,ローデータ!$H$12:$H$1011,$A$65)</f>
        <v>0</v>
      </c>
      <c r="H65" s="56">
        <f>COUNTIFS(ローデータ!$B$12:$B$1011,1,ローデータ!$I$12:$I$1011,$B$14,ローデータ!$J$12:$J$1011,H55,ローデータ!$H$12:$H$1011,$A$65)</f>
        <v>0</v>
      </c>
      <c r="I65" s="56">
        <f>COUNTIFS(ローデータ!$B$12:$B$1011,1,ローデータ!$I$12:$I$1011,$B$14,ローデータ!$J$12:$J$1011,I55,ローデータ!$H$12:$H$1011,$A$65)</f>
        <v>0</v>
      </c>
      <c r="J65" s="56">
        <f>COUNTIFS(ローデータ!$B$12:$B$1011,1,ローデータ!$I$12:$I$1011,$B$14,ローデータ!$J$12:$J$1011,J55,ローデータ!$H$12:$H$1011,$A$65)</f>
        <v>0</v>
      </c>
      <c r="K65" s="56">
        <f>COUNTIFS(ローデータ!$B$12:$B$1011,1,ローデータ!$I$12:$I$1011,$B$14,ローデータ!$J$12:$J$1011,K55,ローデータ!$H$12:$H$1011,$A$65)</f>
        <v>0</v>
      </c>
      <c r="L65" s="56">
        <f>COUNTIFS(ローデータ!$B$12:$B$1011,1,ローデータ!$I$12:$I$1011,$B$14,ローデータ!$J$12:$J$1011,L55,ローデータ!$H$12:$H$1011,$A$65)</f>
        <v>0</v>
      </c>
      <c r="M65" s="56">
        <f>COUNTIFS(ローデータ!$B$12:$B$1011,1,ローデータ!$I$12:$I$1011,$B$14,ローデータ!$J$12:$J$1011,M55,ローデータ!$H$12:$H$1011,$A$65)</f>
        <v>0</v>
      </c>
      <c r="N65" s="96">
        <f>COUNTIFS(ローデータ!$B$12:$B$1011,1,ローデータ!$I$12:$I$1011,$B$14,ローデータ!$J$12:$J$1011,N55,ローデータ!$H$12:$H$1011,$A$65)</f>
        <v>0</v>
      </c>
      <c r="O65" s="95">
        <f t="shared" si="0"/>
        <v>13</v>
      </c>
    </row>
    <row r="66" spans="1:15" ht="14.1" customHeight="1" x14ac:dyDescent="0.15">
      <c r="A66" s="161">
        <v>8</v>
      </c>
      <c r="B66" s="50" t="s">
        <v>61</v>
      </c>
      <c r="C66" s="56">
        <f>COUNTIFS(ローデータ!$B$12:$B$1011,1,ローデータ!$I$12:$I$1011,$C$14,ローデータ!$H$12:$H$1011,A66)</f>
        <v>33</v>
      </c>
      <c r="D66" s="56">
        <f>COUNTIFS(ローデータ!$B$12:$B$1011,1,ローデータ!$I$12:$I$1011,$B$14,ローデータ!$J$12:$J$1011,D55,ローデータ!$H$12:$H$1011,$A$66)</f>
        <v>0</v>
      </c>
      <c r="E66" s="56">
        <f>COUNTIFS(ローデータ!$B$12:$B$1011,1,ローデータ!$I$12:$I$1011,$B$14,ローデータ!$J$12:$J$1011,E55,ローデータ!$H$12:$H$1011,$A$66)</f>
        <v>0</v>
      </c>
      <c r="F66" s="56">
        <f>COUNTIFS(ローデータ!$B$12:$B$1011,1,ローデータ!$I$12:$I$1011,$B$14,ローデータ!$J$12:$J$1011,F55,ローデータ!$H$12:$H$1011,$A$66)</f>
        <v>0</v>
      </c>
      <c r="G66" s="56">
        <f>COUNTIFS(ローデータ!$B$12:$B$1011,1,ローデータ!$I$12:$I$1011,$B$14,ローデータ!$J$12:$J$1011,G55,ローデータ!$H$12:$H$1011,$A$66)</f>
        <v>0</v>
      </c>
      <c r="H66" s="56">
        <f>COUNTIFS(ローデータ!$B$12:$B$1011,1,ローデータ!$I$12:$I$1011,$B$14,ローデータ!$J$12:$J$1011,H55,ローデータ!$H$12:$H$1011,$A$66)</f>
        <v>0</v>
      </c>
      <c r="I66" s="56">
        <f>COUNTIFS(ローデータ!$B$12:$B$1011,1,ローデータ!$I$12:$I$1011,$B$14,ローデータ!$J$12:$J$1011,I55,ローデータ!$H$12:$H$1011,$A$66)</f>
        <v>0</v>
      </c>
      <c r="J66" s="56">
        <f>COUNTIFS(ローデータ!$B$12:$B$1011,1,ローデータ!$I$12:$I$1011,$B$14,ローデータ!$J$12:$J$1011,J55,ローデータ!$H$12:$H$1011,$A$66)</f>
        <v>0</v>
      </c>
      <c r="K66" s="56">
        <f>COUNTIFS(ローデータ!$B$12:$B$1011,1,ローデータ!$I$12:$I$1011,$B$14,ローデータ!$J$12:$J$1011,K55,ローデータ!$H$12:$H$1011,$A$66)</f>
        <v>0</v>
      </c>
      <c r="L66" s="56">
        <f>COUNTIFS(ローデータ!$B$12:$B$1011,1,ローデータ!$I$12:$I$1011,$B$14,ローデータ!$J$12:$J$1011,L55,ローデータ!$H$12:$H$1011,$A$66)</f>
        <v>0</v>
      </c>
      <c r="M66" s="56">
        <f>COUNTIFS(ローデータ!$B$12:$B$1011,1,ローデータ!$I$12:$I$1011,$B$14,ローデータ!$J$12:$J$1011,M55,ローデータ!$H$12:$H$1011,$A$66)</f>
        <v>0</v>
      </c>
      <c r="N66" s="96">
        <f>COUNTIFS(ローデータ!$B$12:$B$1011,1,ローデータ!$I$12:$I$1011,$B$14,ローデータ!$J$12:$J$1011,N55,ローデータ!$H$12:$H$1011,$A$66)</f>
        <v>0</v>
      </c>
      <c r="O66" s="95">
        <f t="shared" si="0"/>
        <v>33</v>
      </c>
    </row>
    <row r="67" spans="1:15" ht="14.1" customHeight="1" thickBot="1" x14ac:dyDescent="0.2">
      <c r="A67" s="159">
        <v>9</v>
      </c>
      <c r="B67" s="68" t="s">
        <v>62</v>
      </c>
      <c r="C67" s="97">
        <f>COUNTIFS(ローデータ!$B$12:$B$1011,1,ローデータ!$I$12:$I$1011,$C$14,ローデータ!$H$12:$H$1011,A67)</f>
        <v>7</v>
      </c>
      <c r="D67" s="97">
        <f>COUNTIFS(ローデータ!$B$12:$B$1011,1,ローデータ!$I$12:$I$1011,$B$14,ローデータ!$J$12:$J$1011,D55,ローデータ!$H$12:$H$1011,$A$67)</f>
        <v>0</v>
      </c>
      <c r="E67" s="97">
        <f>COUNTIFS(ローデータ!$B$12:$B$1011,1,ローデータ!$I$12:$I$1011,$B$14,ローデータ!$J$12:$J$1011,E55,ローデータ!$H$12:$H$1011,$A$67)</f>
        <v>0</v>
      </c>
      <c r="F67" s="97">
        <f>COUNTIFS(ローデータ!$B$12:$B$1011,1,ローデータ!$I$12:$I$1011,$B$14,ローデータ!$J$12:$J$1011,F55,ローデータ!$H$12:$H$1011,$A$67)</f>
        <v>0</v>
      </c>
      <c r="G67" s="97">
        <f>COUNTIFS(ローデータ!$B$12:$B$1011,1,ローデータ!$I$12:$I$1011,$B$14,ローデータ!$J$12:$J$1011,G55,ローデータ!$H$12:$H$1011,$A$67)</f>
        <v>0</v>
      </c>
      <c r="H67" s="97">
        <f>COUNTIFS(ローデータ!$B$12:$B$1011,1,ローデータ!$I$12:$I$1011,$B$14,ローデータ!$J$12:$J$1011,H55,ローデータ!$H$12:$H$1011,$A$67)</f>
        <v>0</v>
      </c>
      <c r="I67" s="97">
        <f>COUNTIFS(ローデータ!$B$12:$B$1011,1,ローデータ!$I$12:$I$1011,$B$14,ローデータ!$J$12:$J$1011,I55,ローデータ!$H$12:$H$1011,$A$67)</f>
        <v>0</v>
      </c>
      <c r="J67" s="97">
        <f>COUNTIFS(ローデータ!$B$12:$B$1011,1,ローデータ!$I$12:$I$1011,$B$14,ローデータ!$J$12:$J$1011,J55,ローデータ!$H$12:$H$1011,$A$67)</f>
        <v>0</v>
      </c>
      <c r="K67" s="97">
        <f>COUNTIFS(ローデータ!$B$12:$B$1011,1,ローデータ!$I$12:$I$1011,$B$14,ローデータ!$J$12:$J$1011,K55,ローデータ!$H$12:$H$1011,$A$67)</f>
        <v>0</v>
      </c>
      <c r="L67" s="97">
        <f>COUNTIFS(ローデータ!$B$12:$B$1011,1,ローデータ!$I$12:$I$1011,$B$14,ローデータ!$J$12:$J$1011,L55,ローデータ!$H$12:$H$1011,$A$67)</f>
        <v>0</v>
      </c>
      <c r="M67" s="97">
        <f>COUNTIFS(ローデータ!$B$12:$B$1011,1,ローデータ!$I$12:$I$1011,$B$14,ローデータ!$J$12:$J$1011,M55,ローデータ!$H$12:$H$1011,$A$67)</f>
        <v>0</v>
      </c>
      <c r="N67" s="98">
        <f>COUNTIFS(ローデータ!$B$12:$B$1011,1,ローデータ!$I$12:$I$1011,$B$14,ローデータ!$J$12:$J$1011,N55,ローデータ!$H$12:$H$1011,$A$67)</f>
        <v>0</v>
      </c>
      <c r="O67" s="99">
        <f t="shared" si="0"/>
        <v>7</v>
      </c>
    </row>
    <row r="68" spans="1:15" ht="14.1" customHeight="1" thickTop="1" x14ac:dyDescent="0.15">
      <c r="A68" s="311" t="s">
        <v>50</v>
      </c>
      <c r="B68" s="312"/>
      <c r="C68" s="100">
        <f>SUM(C59:C67)</f>
        <v>368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4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372</v>
      </c>
    </row>
    <row r="69" spans="1:15" ht="14.1" customHeight="1" x14ac:dyDescent="0.15">
      <c r="B69" s="34"/>
    </row>
    <row r="70" spans="1:15" ht="14.1" customHeight="1" x14ac:dyDescent="0.15">
      <c r="A70" s="166">
        <v>2</v>
      </c>
      <c r="B70" t="s">
        <v>210</v>
      </c>
    </row>
    <row r="71" spans="1:15" ht="14.1" customHeight="1" x14ac:dyDescent="0.15">
      <c r="A71" s="166">
        <v>2.1</v>
      </c>
      <c r="B71" t="s">
        <v>168</v>
      </c>
    </row>
    <row r="72" spans="1:15" ht="14.1" customHeight="1" x14ac:dyDescent="0.15">
      <c r="A72" s="313"/>
      <c r="B72" s="314"/>
      <c r="C72" s="322" t="s">
        <v>25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3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61">
        <v>1</v>
      </c>
      <c r="B75" s="50" t="s">
        <v>54</v>
      </c>
      <c r="C75" s="289">
        <f>COUNTIFS(ローデータ!$B$12:$B$1011,1,ローデータ!$H$12:$H$1011,$A$75,ローデータ!$K$12:$K$1011,C73)</f>
        <v>5</v>
      </c>
      <c r="D75" s="290"/>
      <c r="E75" s="289">
        <f>COUNTIFS(ローデータ!$B$12:$B$1011,1,ローデータ!$H$12:$H$1011,$A$75,ローデータ!$K$12:$K$1011,E73)</f>
        <v>1</v>
      </c>
      <c r="F75" s="290"/>
      <c r="G75" s="289">
        <f>COUNTIFS(ローデータ!$B$12:$B$1011,1,ローデータ!$H$12:$H$1011,$A$75,ローデータ!$K$12:$K$1011,G73)</f>
        <v>1</v>
      </c>
      <c r="H75" s="291"/>
      <c r="I75" s="291"/>
      <c r="J75" s="104">
        <f t="shared" ref="J75:J84" si="2">SUM(C75:I75)</f>
        <v>7</v>
      </c>
    </row>
    <row r="76" spans="1:15" ht="14.1" customHeight="1" x14ac:dyDescent="0.15">
      <c r="A76" s="161">
        <v>2</v>
      </c>
      <c r="B76" s="50" t="s">
        <v>55</v>
      </c>
      <c r="C76" s="289">
        <f>COUNTIFS(ローデータ!$B$12:$B$1011,1,ローデータ!$H$12:$H$1011,$A$76,ローデータ!$K$12:$K$1011,C73)</f>
        <v>33</v>
      </c>
      <c r="D76" s="290"/>
      <c r="E76" s="289">
        <f>COUNTIFS(ローデータ!$B$12:$B$1011,1,ローデータ!$H$12:$H$1011,$A$76,ローデータ!$K$12:$K$1011,E73)</f>
        <v>23</v>
      </c>
      <c r="F76" s="290"/>
      <c r="G76" s="289">
        <f>COUNTIFS(ローデータ!$B$12:$B$1011,1,ローデータ!$H$12:$H$1011,$A$76,ローデータ!$K$12:$K$1011,G73)</f>
        <v>15</v>
      </c>
      <c r="H76" s="291"/>
      <c r="I76" s="291"/>
      <c r="J76" s="104">
        <f t="shared" si="2"/>
        <v>71</v>
      </c>
    </row>
    <row r="77" spans="1:15" ht="14.1" customHeight="1" x14ac:dyDescent="0.15">
      <c r="A77" s="161">
        <v>3</v>
      </c>
      <c r="B77" s="50" t="s">
        <v>56</v>
      </c>
      <c r="C77" s="289">
        <f>COUNTIFS(ローデータ!$B$12:$B$1011,1,ローデータ!$H$12:$H$1011,$A$77,ローデータ!$K$12:$K$1011,C73)</f>
        <v>61</v>
      </c>
      <c r="D77" s="290"/>
      <c r="E77" s="289">
        <f>COUNTIFS(ローデータ!$B$12:$B$1011,1,ローデータ!$H$12:$H$1011,$A$77,ローデータ!$K$12:$K$1011,E73)</f>
        <v>18</v>
      </c>
      <c r="F77" s="290"/>
      <c r="G77" s="289">
        <f>COUNTIFS(ローデータ!$B$12:$B$1011,1,ローデータ!$H$12:$H$1011,$A$77,ローデータ!$K$12:$K$1011,G73)</f>
        <v>19</v>
      </c>
      <c r="H77" s="291"/>
      <c r="I77" s="291"/>
      <c r="J77" s="104">
        <f t="shared" si="2"/>
        <v>98</v>
      </c>
    </row>
    <row r="78" spans="1:15" ht="14.1" customHeight="1" x14ac:dyDescent="0.15">
      <c r="A78" s="161">
        <v>4</v>
      </c>
      <c r="B78" s="50" t="s">
        <v>57</v>
      </c>
      <c r="C78" s="289">
        <f>COUNTIFS(ローデータ!$B$12:$B$1011,1,ローデータ!$H$12:$H$1011,$A$78,ローデータ!$K$12:$K$1011,C73)</f>
        <v>40</v>
      </c>
      <c r="D78" s="290"/>
      <c r="E78" s="289">
        <f>COUNTIFS(ローデータ!$B$12:$B$1011,1,ローデータ!$H$12:$H$1011,$A$78,ローデータ!$K$12:$K$1011,E73)</f>
        <v>12</v>
      </c>
      <c r="F78" s="290"/>
      <c r="G78" s="289">
        <f>COUNTIFS(ローデータ!$B$12:$B$1011,1,ローデータ!$H$12:$H$1011,$A$78,ローデータ!$K$12:$K$1011,G73)</f>
        <v>6</v>
      </c>
      <c r="H78" s="291"/>
      <c r="I78" s="291"/>
      <c r="J78" s="104">
        <f t="shared" si="2"/>
        <v>58</v>
      </c>
    </row>
    <row r="79" spans="1:15" ht="14.1" customHeight="1" x14ac:dyDescent="0.15">
      <c r="A79" s="161">
        <v>5</v>
      </c>
      <c r="B79" s="50" t="s">
        <v>58</v>
      </c>
      <c r="C79" s="289">
        <f>COUNTIFS(ローデータ!$B$12:$B$1011,1,ローデータ!$H$12:$H$1011,$A$79,ローデータ!$K$12:$K$1011,C73)</f>
        <v>43</v>
      </c>
      <c r="D79" s="290"/>
      <c r="E79" s="289">
        <f>COUNTIFS(ローデータ!$B$12:$B$1011,1,ローデータ!$H$12:$H$1011,$A$79,ローデータ!$K$12:$K$1011,E73)</f>
        <v>7</v>
      </c>
      <c r="F79" s="290"/>
      <c r="G79" s="289">
        <f>COUNTIFS(ローデータ!$B$12:$B$1011,1,ローデータ!$H$12:$H$1011,$A$79,ローデータ!$K$12:$K$1011,G73)</f>
        <v>9</v>
      </c>
      <c r="H79" s="291"/>
      <c r="I79" s="291"/>
      <c r="J79" s="104">
        <f t="shared" si="2"/>
        <v>59</v>
      </c>
    </row>
    <row r="80" spans="1:15" ht="14.1" customHeight="1" x14ac:dyDescent="0.15">
      <c r="A80" s="161">
        <v>6</v>
      </c>
      <c r="B80" s="50" t="s">
        <v>59</v>
      </c>
      <c r="C80" s="289">
        <f>COUNTIFS(ローデータ!$B$12:$B$1011,1,ローデータ!$H$12:$H$1011,$A$80,ローデータ!$K$12:$K$1011,C73)</f>
        <v>18</v>
      </c>
      <c r="D80" s="290"/>
      <c r="E80" s="289">
        <f>COUNTIFS(ローデータ!$B$12:$B$1011,1,ローデータ!$H$12:$H$1011,$A$80,ローデータ!$K$12:$K$1011,E73)</f>
        <v>5</v>
      </c>
      <c r="F80" s="290"/>
      <c r="G80" s="289">
        <f>COUNTIFS(ローデータ!$B$12:$B$1011,1,ローデータ!$H$12:$H$1011,$A$80,ローデータ!$K$12:$K$1011,G73)</f>
        <v>1</v>
      </c>
      <c r="H80" s="291"/>
      <c r="I80" s="291"/>
      <c r="J80" s="104">
        <f t="shared" si="2"/>
        <v>24</v>
      </c>
    </row>
    <row r="81" spans="1:17" ht="14.1" customHeight="1" x14ac:dyDescent="0.15">
      <c r="A81" s="161">
        <v>7</v>
      </c>
      <c r="B81" s="50" t="s">
        <v>60</v>
      </c>
      <c r="C81" s="289">
        <f>COUNTIFS(ローデータ!$B$12:$B$1011,1,ローデータ!$H$12:$H$1011,$A$81,ローデータ!$K$12:$K$1011,C73)</f>
        <v>12</v>
      </c>
      <c r="D81" s="290"/>
      <c r="E81" s="289">
        <f>COUNTIFS(ローデータ!$B$12:$B$1011,1,ローデータ!$H$12:$H$1011,$A$81,ローデータ!$K$12:$K$1011,E73)</f>
        <v>1</v>
      </c>
      <c r="F81" s="290"/>
      <c r="G81" s="289">
        <f>COUNTIFS(ローデータ!$B$12:$B$1011,1,ローデータ!$H$12:$H$1011,$A$81,ローデータ!$K$12:$K$1011,G73)</f>
        <v>0</v>
      </c>
      <c r="H81" s="291"/>
      <c r="I81" s="291"/>
      <c r="J81" s="104">
        <f t="shared" si="2"/>
        <v>13</v>
      </c>
    </row>
    <row r="82" spans="1:17" ht="14.1" customHeight="1" x14ac:dyDescent="0.15">
      <c r="A82" s="161">
        <v>8</v>
      </c>
      <c r="B82" s="50" t="s">
        <v>61</v>
      </c>
      <c r="C82" s="289">
        <f>COUNTIFS(ローデータ!$B$12:$B$1011,1,ローデータ!$H$12:$H$1011,$A$82,ローデータ!$K$12:$K$1011,C73)</f>
        <v>24</v>
      </c>
      <c r="D82" s="290"/>
      <c r="E82" s="289">
        <f>COUNTIFS(ローデータ!$B$12:$B$1011,1,ローデータ!$H$12:$H$1011,$A$82,ローデータ!$K$12:$K$1011,E73)</f>
        <v>8</v>
      </c>
      <c r="F82" s="290"/>
      <c r="G82" s="289">
        <f>COUNTIFS(ローデータ!$B$12:$B$1011,1,ローデータ!$H$12:$H$1011,$A$82,ローデータ!$K$12:$K$1011,G73)</f>
        <v>1</v>
      </c>
      <c r="H82" s="291"/>
      <c r="I82" s="291"/>
      <c r="J82" s="104">
        <f t="shared" si="2"/>
        <v>33</v>
      </c>
    </row>
    <row r="83" spans="1:17" ht="14.1" customHeight="1" thickBot="1" x14ac:dyDescent="0.2">
      <c r="A83" s="159">
        <v>9</v>
      </c>
      <c r="B83" s="68" t="s">
        <v>62</v>
      </c>
      <c r="C83" s="329">
        <f>COUNTIFS(ローデータ!$B$12:$B$1011,1,ローデータ!$H$12:$H$1011,$A$83,ローデータ!$K$12:$K$1011,C73)</f>
        <v>6</v>
      </c>
      <c r="D83" s="330"/>
      <c r="E83" s="329">
        <f>COUNTIFS(ローデータ!$B$12:$B$1011,1,ローデータ!$H$12:$H$1011,$A$83,ローデータ!$K$12:$K$1011,E73)</f>
        <v>1</v>
      </c>
      <c r="F83" s="330"/>
      <c r="G83" s="331">
        <f>COUNTIFS(ローデータ!$B$12:$B$1011,1,ローデータ!$H$12:$H$1011,$A$83,ローデータ!$K$12:$K$1011,G73)</f>
        <v>0</v>
      </c>
      <c r="H83" s="331"/>
      <c r="I83" s="329"/>
      <c r="J83" s="105">
        <f t="shared" si="2"/>
        <v>7</v>
      </c>
    </row>
    <row r="84" spans="1:17" ht="14.1" customHeight="1" thickTop="1" x14ac:dyDescent="0.15">
      <c r="A84" s="311" t="s">
        <v>50</v>
      </c>
      <c r="B84" s="312"/>
      <c r="C84" s="332">
        <f>SUM(C75:D83)</f>
        <v>242</v>
      </c>
      <c r="D84" s="333"/>
      <c r="E84" s="332">
        <f>SUM(E75:F83)</f>
        <v>76</v>
      </c>
      <c r="F84" s="333"/>
      <c r="G84" s="334">
        <f>SUM(G75:I83)</f>
        <v>52</v>
      </c>
      <c r="H84" s="334"/>
      <c r="I84" s="332"/>
      <c r="J84" s="106">
        <f t="shared" si="2"/>
        <v>370</v>
      </c>
    </row>
    <row r="85" spans="1:17" ht="14.1" customHeight="1" x14ac:dyDescent="0.15">
      <c r="A85" s="165"/>
      <c r="B85" s="165"/>
      <c r="C85" s="165"/>
      <c r="D85" s="165"/>
      <c r="E85" s="165"/>
      <c r="F85" s="165"/>
      <c r="G85" s="165"/>
      <c r="H85" s="165"/>
      <c r="I85" s="165"/>
      <c r="J85" s="9"/>
    </row>
    <row r="86" spans="1:17" ht="14.1" customHeight="1" x14ac:dyDescent="0.15">
      <c r="A86" s="79">
        <v>2.2000000000000002</v>
      </c>
      <c r="B86" s="34" t="s">
        <v>169</v>
      </c>
      <c r="C86" s="165"/>
      <c r="D86" s="165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65"/>
      <c r="D87" s="165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65"/>
      <c r="E88" s="9"/>
      <c r="F88" s="9"/>
      <c r="G88" s="9"/>
      <c r="H88" s="9"/>
      <c r="J88" s="166" t="s">
        <v>173</v>
      </c>
      <c r="K88" s="34" t="s">
        <v>213</v>
      </c>
    </row>
    <row r="89" spans="1:17" ht="14.1" customHeight="1" x14ac:dyDescent="0.15">
      <c r="A89" s="313"/>
      <c r="B89" s="314"/>
      <c r="C89" s="319" t="s">
        <v>166</v>
      </c>
      <c r="D89" s="262"/>
      <c r="E89" s="262"/>
      <c r="F89" s="262"/>
      <c r="G89" s="263"/>
      <c r="H89" s="264" t="s">
        <v>50</v>
      </c>
      <c r="J89" s="335"/>
      <c r="K89" s="336"/>
      <c r="L89" s="293" t="s">
        <v>113</v>
      </c>
      <c r="M89" s="241"/>
      <c r="N89" s="241"/>
      <c r="O89" s="241"/>
      <c r="P89" s="242"/>
      <c r="Q89" s="267" t="s">
        <v>50</v>
      </c>
    </row>
    <row r="90" spans="1:17" ht="14.1" customHeight="1" x14ac:dyDescent="0.15">
      <c r="A90" s="315"/>
      <c r="B90" s="316"/>
      <c r="C90" s="154">
        <v>1</v>
      </c>
      <c r="D90" s="154">
        <v>2</v>
      </c>
      <c r="E90" s="154">
        <v>3</v>
      </c>
      <c r="F90" s="154">
        <v>4</v>
      </c>
      <c r="G90" s="154">
        <v>5</v>
      </c>
      <c r="H90" s="265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8" t="s">
        <v>65</v>
      </c>
      <c r="D91" s="248" t="s">
        <v>66</v>
      </c>
      <c r="E91" s="278" t="s">
        <v>101</v>
      </c>
      <c r="F91" s="280" t="s">
        <v>102</v>
      </c>
      <c r="G91" s="348" t="s">
        <v>103</v>
      </c>
      <c r="H91" s="265"/>
      <c r="J91" s="339"/>
      <c r="K91" s="340"/>
      <c r="L91" s="216"/>
      <c r="M91" s="218"/>
      <c r="N91" s="220"/>
      <c r="O91" s="218"/>
      <c r="P91" s="220"/>
      <c r="Q91" s="268"/>
    </row>
    <row r="92" spans="1:17" ht="14.1" customHeight="1" x14ac:dyDescent="0.15">
      <c r="A92" s="317"/>
      <c r="B92" s="318"/>
      <c r="C92" s="249"/>
      <c r="D92" s="249"/>
      <c r="E92" s="346"/>
      <c r="F92" s="347"/>
      <c r="G92" s="249"/>
      <c r="H92" s="266"/>
      <c r="J92" s="161">
        <v>1</v>
      </c>
      <c r="K92" s="50" t="s">
        <v>54</v>
      </c>
      <c r="L92" s="88">
        <f>SUMIFS(ローデータ!$M$12:$M$1011,ローデータ!$B$12:$B$1011,1,ローデータ!$K$12:$K$1011,$B$21,ローデータ!$H$12:$H$1011,J92)</f>
        <v>0</v>
      </c>
      <c r="M92" s="88">
        <f>SUMIFS(ローデータ!$N$12:$N$1011,ローデータ!$B$12:$B$1011,1,ローデータ!$K$12:$K$1011,$B$21,ローデータ!$H$12:$H$1011,J92)</f>
        <v>5</v>
      </c>
      <c r="N92" s="88">
        <f>SUMIFS(ローデータ!$O$12:$O$1011,ローデータ!$B$12:$B$1011,1,ローデータ!$K$12:$K$1011,$B$21,ローデータ!$H$12:$H$1011,J92)</f>
        <v>0</v>
      </c>
      <c r="O92" s="88">
        <f>SUMIFS(ローデータ!$P$12:$P$1011,ローデータ!$B$12:$B$1011,1,ローデータ!$K$12:$K$1011,$B$21,ローデータ!$H$12:$H$1011,J92)</f>
        <v>0</v>
      </c>
      <c r="P92" s="108">
        <f>SUMIFS(ローデータ!$Q$12:$Q$1011,ローデータ!$B$12:$B$1011,1,ローデータ!$K$12:$K$1011,$B$21,ローデータ!$H$12:$H$1011,J92)</f>
        <v>0</v>
      </c>
      <c r="Q92" s="103">
        <f t="shared" ref="Q92:Q101" si="3">SUM(L92:P92)</f>
        <v>5</v>
      </c>
    </row>
    <row r="93" spans="1:17" ht="14.1" customHeight="1" x14ac:dyDescent="0.15">
      <c r="A93" s="161">
        <v>1</v>
      </c>
      <c r="B93" s="50" t="s">
        <v>54</v>
      </c>
      <c r="C93" s="56">
        <f>COUNTIFS(ローデータ!$B$12:$B$1011,1,ローデータ!$K$12:$K$1011,$B$21,ローデータ!$L$12:$L$1011,$C$90,ローデータ!$H$12:$H$1011,A93)</f>
        <v>5</v>
      </c>
      <c r="D93" s="56">
        <f>COUNTIFS(ローデータ!$B$12:$B$1011,1,ローデータ!$K$12:$K$1011,$B$21,ローデータ!$L$12:$L$1011,$D$90,ローデータ!$H$12:$H$1011,A93)</f>
        <v>0</v>
      </c>
      <c r="E93" s="56">
        <f>COUNTIFS(ローデータ!$B$12:$B$1011,1,ローデータ!$K$12:$K$1011,$B$21,ローデータ!$L$12:$L$1011,$E$90,ローデータ!$H$12:$H$1011,A93)</f>
        <v>0</v>
      </c>
      <c r="F93" s="56">
        <f>COUNTIFS(ローデータ!$B$12:$B$1011,1,ローデータ!$K$12:$K$1011,$B$21,ローデータ!$L$12:$L$1011,$F$90,ローデータ!$H$12:$H$1011,A93)</f>
        <v>0</v>
      </c>
      <c r="G93" s="56">
        <f>COUNTIFS(ローデータ!$B$12:$B$1011,1,ローデータ!$K$12:$K$1011,$B$21,ローデータ!$L$12:$L$1011,$G$90,ローデータ!$H$12:$H$1011,A93)</f>
        <v>0</v>
      </c>
      <c r="H93" s="107">
        <f t="shared" ref="H93:H102" si="4">SUM(C93:G93)</f>
        <v>5</v>
      </c>
      <c r="J93" s="161">
        <v>2</v>
      </c>
      <c r="K93" s="50" t="s">
        <v>55</v>
      </c>
      <c r="L93" s="88">
        <f>SUMIFS(ローデータ!$M$12:$M$1011,ローデータ!$B$12:$B$1011,1,ローデータ!$K$12:$K$1011,$B$21,ローデータ!$H$12:$H$1011,J93)</f>
        <v>1</v>
      </c>
      <c r="M93" s="88">
        <f>SUMIFS(ローデータ!$N$12:$N$1011,ローデータ!$B$12:$B$1011,1,ローデータ!$K$12:$K$1011,$B$21,ローデータ!$H$12:$H$1011,J93)</f>
        <v>30</v>
      </c>
      <c r="N93" s="88">
        <f>SUMIFS(ローデータ!$O$12:$O$1011,ローデータ!$B$12:$B$1011,1,ローデータ!$K$12:$K$1011,$B$21,ローデータ!$H$12:$H$1011,J93)</f>
        <v>5</v>
      </c>
      <c r="O93" s="88">
        <f>SUMIFS(ローデータ!$P$12:$P$1011,ローデータ!$B$12:$B$1011,1,ローデータ!$K$12:$K$1011,$B$21,ローデータ!$H$12:$H$1011,J93)</f>
        <v>4</v>
      </c>
      <c r="P93" s="108">
        <f>SUMIFS(ローデータ!$Q$12:$Q$1011,ローデータ!$B$12:$B$1011,1,ローデータ!$K$12:$K$1011,$B$21,ローデータ!$H$12:$H$1011,J93)</f>
        <v>1</v>
      </c>
      <c r="Q93" s="103">
        <f t="shared" si="3"/>
        <v>41</v>
      </c>
    </row>
    <row r="94" spans="1:17" ht="14.1" customHeight="1" x14ac:dyDescent="0.15">
      <c r="A94" s="161">
        <v>2</v>
      </c>
      <c r="B94" s="50" t="s">
        <v>55</v>
      </c>
      <c r="C94" s="56">
        <f>COUNTIFS(ローデータ!$B$12:$B$1011,1,ローデータ!$K$12:$K$1011,$B$21,ローデータ!$L$12:$L$1011,$C$90,ローデータ!$H$12:$H$1011,A94)</f>
        <v>29</v>
      </c>
      <c r="D94" s="56">
        <f>COUNTIFS(ローデータ!$B$12:$B$1011,1,ローデータ!$K$12:$K$1011,$B$21,ローデータ!$L$12:$L$1011,$D$90,ローデータ!$H$12:$H$1011,A94)</f>
        <v>4</v>
      </c>
      <c r="E94" s="56">
        <f>COUNTIFS(ローデータ!$B$12:$B$1011,1,ローデータ!$K$12:$K$1011,$B$21,ローデータ!$L$12:$L$1011,$E$90,ローデータ!$H$12:$H$1011,A94)</f>
        <v>0</v>
      </c>
      <c r="F94" s="56">
        <f>COUNTIFS(ローデータ!$B$12:$B$1011,1,ローデータ!$K$12:$K$1011,$B$21,ローデータ!$L$12:$L$1011,$F$90,ローデータ!$H$12:$H$1011,A94)</f>
        <v>0</v>
      </c>
      <c r="G94" s="56">
        <f>COUNTIFS(ローデータ!$B$12:$B$1011,1,ローデータ!$K$12:$K$1011,$B$21,ローデータ!$L$12:$L$1011,$G$90,ローデータ!$H$12:$H$1011,A94)</f>
        <v>0</v>
      </c>
      <c r="H94" s="56">
        <f t="shared" si="4"/>
        <v>33</v>
      </c>
      <c r="J94" s="161">
        <v>3</v>
      </c>
      <c r="K94" s="50" t="s">
        <v>56</v>
      </c>
      <c r="L94" s="103">
        <f>SUMIFS(ローデータ!$M$12:$M$1011,ローデータ!$B$12:$B$1011,1,ローデータ!$K$12:$K$1011,$B$21,ローデータ!$H$12:$H$1011,J94)</f>
        <v>8</v>
      </c>
      <c r="M94" s="88">
        <f>SUMIFS(ローデータ!$N$12:$N$1011,ローデータ!$B$12:$B$1011,1,ローデータ!$K$12:$K$1011,$B$21,ローデータ!$H$12:$H$1011,J94)</f>
        <v>51</v>
      </c>
      <c r="N94" s="88">
        <f>SUMIFS(ローデータ!$O$12:$O$1011,ローデータ!$B$12:$B$1011,1,ローデータ!$K$12:$K$1011,$B$21,ローデータ!$H$12:$H$1011,J94)</f>
        <v>13</v>
      </c>
      <c r="O94" s="88">
        <f>SUMIFS(ローデータ!$P$12:$P$1011,ローデータ!$B$12:$B$1011,1,ローデータ!$K$12:$K$1011,$B$21,ローデータ!$H$12:$H$1011,J94)</f>
        <v>13</v>
      </c>
      <c r="P94" s="108">
        <f>SUMIFS(ローデータ!$Q$12:$Q$1011,ローデータ!$B$12:$B$1011,1,ローデータ!$K$12:$K$1011,$B$21,ローデータ!$H$12:$H$1011,J94)</f>
        <v>0</v>
      </c>
      <c r="Q94" s="103">
        <f t="shared" si="3"/>
        <v>85</v>
      </c>
    </row>
    <row r="95" spans="1:17" ht="14.1" customHeight="1" x14ac:dyDescent="0.15">
      <c r="A95" s="161">
        <v>3</v>
      </c>
      <c r="B95" s="50" t="s">
        <v>56</v>
      </c>
      <c r="C95" s="56">
        <f>COUNTIFS(ローデータ!$B$12:$B$1011,1,ローデータ!$K$12:$K$1011,$B$21,ローデータ!$L$12:$L$1011,$C$90,ローデータ!$H$12:$H$1011,A95)</f>
        <v>52</v>
      </c>
      <c r="D95" s="56">
        <f>COUNTIFS(ローデータ!$B$12:$B$1011,1,ローデータ!$K$12:$K$1011,$B$21,ローデータ!$L$12:$L$1011,$D$90,ローデータ!$H$12:$H$1011,A95)</f>
        <v>8</v>
      </c>
      <c r="E95" s="56">
        <f>COUNTIFS(ローデータ!$B$12:$B$1011,1,ローデータ!$K$12:$K$1011,$B$21,ローデータ!$L$12:$L$1011,$E$90,ローデータ!$H$12:$H$1011,A95)</f>
        <v>1</v>
      </c>
      <c r="F95" s="56">
        <f>COUNTIFS(ローデータ!$B$12:$B$1011,1,ローデータ!$K$12:$K$1011,$B$21,ローデータ!$L$12:$L$1011,$F$90,ローデータ!$H$12:$H$1011,A95)</f>
        <v>0</v>
      </c>
      <c r="G95" s="56">
        <f>COUNTIFS(ローデータ!$B$12:$B$1011,1,ローデータ!$K$12:$K$1011,$B$21,ローデータ!$L$12:$L$1011,$G$90,ローデータ!$H$12:$H$1011,A95)</f>
        <v>0</v>
      </c>
      <c r="H95" s="56">
        <f t="shared" si="4"/>
        <v>61</v>
      </c>
      <c r="J95" s="161">
        <v>4</v>
      </c>
      <c r="K95" s="50" t="s">
        <v>57</v>
      </c>
      <c r="L95" s="103">
        <f>SUMIFS(ローデータ!$M$12:$M$1011,ローデータ!$B$12:$B$1011,1,ローデータ!$K$12:$K$1011,$B$21,ローデータ!$H$12:$H$1011,J95)</f>
        <v>11</v>
      </c>
      <c r="M95" s="88">
        <f>SUMIFS(ローデータ!$N$12:$N$1011,ローデータ!$B$12:$B$1011,1,ローデータ!$K$12:$K$1011,$B$21,ローデータ!$H$12:$H$1011,J95)</f>
        <v>17</v>
      </c>
      <c r="N95" s="88">
        <f>SUMIFS(ローデータ!$O$12:$O$1011,ローデータ!$B$12:$B$1011,1,ローデータ!$K$12:$K$1011,$B$21,ローデータ!$H$12:$H$1011,J95)</f>
        <v>17</v>
      </c>
      <c r="O95" s="88">
        <f>SUMIFS(ローデータ!$P$12:$P$1011,ローデータ!$B$12:$B$1011,1,ローデータ!$K$12:$K$1011,$B$21,ローデータ!$H$12:$H$1011,J95)</f>
        <v>10</v>
      </c>
      <c r="P95" s="108">
        <f>SUMIFS(ローデータ!$Q$12:$Q$1011,ローデータ!$B$12:$B$1011,1,ローデータ!$K$12:$K$1011,$B$21,ローデータ!$H$12:$H$1011,J95)</f>
        <v>0</v>
      </c>
      <c r="Q95" s="103">
        <f t="shared" si="3"/>
        <v>55</v>
      </c>
    </row>
    <row r="96" spans="1:17" ht="14.1" customHeight="1" x14ac:dyDescent="0.15">
      <c r="A96" s="161">
        <v>4</v>
      </c>
      <c r="B96" s="50" t="s">
        <v>57</v>
      </c>
      <c r="C96" s="56">
        <f>COUNTIFS(ローデータ!$B$12:$B$1011,1,ローデータ!$K$12:$K$1011,$B$21,ローデータ!$L$12:$L$1011,$C$90,ローデータ!$H$12:$H$1011,A96)</f>
        <v>37</v>
      </c>
      <c r="D96" s="56">
        <f>COUNTIFS(ローデータ!$B$12:$B$1011,1,ローデータ!$K$12:$K$1011,$B$21,ローデータ!$L$12:$L$1011,$D$90,ローデータ!$H$12:$H$1011,A96)</f>
        <v>2</v>
      </c>
      <c r="E96" s="56">
        <f>COUNTIFS(ローデータ!$B$12:$B$1011,1,ローデータ!$K$12:$K$1011,$B$21,ローデータ!$L$12:$L$1011,$E$90,ローデータ!$H$12:$H$1011,A96)</f>
        <v>0</v>
      </c>
      <c r="F96" s="56">
        <f>COUNTIFS(ローデータ!$B$12:$B$1011,1,ローデータ!$K$12:$K$1011,$B$21,ローデータ!$L$12:$L$1011,$F$90,ローデータ!$H$12:$H$1011,A96)</f>
        <v>0</v>
      </c>
      <c r="G96" s="56">
        <f>COUNTIFS(ローデータ!$B$12:$B$1011,1,ローデータ!$K$12:$K$1011,$B$21,ローデータ!$L$12:$L$1011,$G$90,ローデータ!$H$12:$H$1011,A96)</f>
        <v>1</v>
      </c>
      <c r="H96" s="56">
        <f t="shared" si="4"/>
        <v>40</v>
      </c>
      <c r="J96" s="161">
        <v>5</v>
      </c>
      <c r="K96" s="50" t="s">
        <v>58</v>
      </c>
      <c r="L96" s="103">
        <f>SUMIFS(ローデータ!$M$12:$M$1011,ローデータ!$B$12:$B$1011,1,ローデータ!$K$12:$K$1011,$B$21,ローデータ!$H$12:$H$1011,J96)</f>
        <v>33</v>
      </c>
      <c r="M96" s="88">
        <f>SUMIFS(ローデータ!$N$12:$N$1011,ローデータ!$B$12:$B$1011,1,ローデータ!$K$12:$K$1011,$B$21,ローデータ!$H$12:$H$1011,J96)</f>
        <v>18</v>
      </c>
      <c r="N96" s="88">
        <f>SUMIFS(ローデータ!$O$12:$O$1011,ローデータ!$B$12:$B$1011,1,ローデータ!$K$12:$K$1011,$B$21,ローデータ!$H$12:$H$1011,J96)</f>
        <v>13</v>
      </c>
      <c r="O96" s="88">
        <f>SUMIFS(ローデータ!$P$12:$P$1011,ローデータ!$B$12:$B$1011,1,ローデータ!$K$12:$K$1011,$B$21,ローデータ!$H$12:$H$1011,J96)</f>
        <v>32</v>
      </c>
      <c r="P96" s="108">
        <f>SUMIFS(ローデータ!$Q$12:$Q$1011,ローデータ!$B$12:$B$1011,1,ローデータ!$K$12:$K$1011,$B$21,ローデータ!$H$12:$H$1011,J96)</f>
        <v>0</v>
      </c>
      <c r="Q96" s="103">
        <f t="shared" si="3"/>
        <v>96</v>
      </c>
    </row>
    <row r="97" spans="1:17" ht="14.1" customHeight="1" x14ac:dyDescent="0.15">
      <c r="A97" s="161">
        <v>5</v>
      </c>
      <c r="B97" s="50" t="s">
        <v>58</v>
      </c>
      <c r="C97" s="56">
        <f>COUNTIFS(ローデータ!$B$12:$B$1011,1,ローデータ!$K$12:$K$1011,$B$21,ローデータ!$L$12:$L$1011,$C$90,ローデータ!$H$12:$H$1011,A97)</f>
        <v>32</v>
      </c>
      <c r="D97" s="56">
        <f>COUNTIFS(ローデータ!$B$12:$B$1011,1,ローデータ!$K$12:$K$1011,$B$21,ローデータ!$L$12:$L$1011,$D$90,ローデータ!$H$12:$H$1011,A97)</f>
        <v>6</v>
      </c>
      <c r="E97" s="56">
        <f>COUNTIFS(ローデータ!$B$12:$B$1011,1,ローデータ!$K$12:$K$1011,$B$21,ローデータ!$L$12:$L$1011,$E$90,ローデータ!$H$12:$H$1011,A97)</f>
        <v>3</v>
      </c>
      <c r="F97" s="56">
        <f>COUNTIFS(ローデータ!$B$12:$B$1011,1,ローデータ!$K$12:$K$1011,$B$21,ローデータ!$L$12:$L$1011,$F$90,ローデータ!$H$12:$H$1011,A97)</f>
        <v>1</v>
      </c>
      <c r="G97" s="56">
        <f>COUNTIFS(ローデータ!$B$12:$B$1011,1,ローデータ!$K$12:$K$1011,$B$21,ローデータ!$L$12:$L$1011,$G$90,ローデータ!$H$12:$H$1011,A97)</f>
        <v>1</v>
      </c>
      <c r="H97" s="56">
        <f t="shared" si="4"/>
        <v>43</v>
      </c>
      <c r="J97" s="161">
        <v>6</v>
      </c>
      <c r="K97" s="50" t="s">
        <v>59</v>
      </c>
      <c r="L97" s="103">
        <f>SUMIFS(ローデータ!$M$12:$M$1011,ローデータ!$B$12:$B$1011,1,ローデータ!$K$12:$K$1011,$B$21,ローデータ!$H$12:$H$1011,J97)</f>
        <v>15</v>
      </c>
      <c r="M97" s="88">
        <f>SUMIFS(ローデータ!$N$12:$N$1011,ローデータ!$B$12:$B$1011,1,ローデータ!$K$12:$K$1011,$B$21,ローデータ!$H$12:$H$1011,J97)</f>
        <v>9</v>
      </c>
      <c r="N97" s="88">
        <f>SUMIFS(ローデータ!$O$12:$O$1011,ローデータ!$B$12:$B$1011,1,ローデータ!$K$12:$K$1011,$B$21,ローデータ!$H$12:$H$1011,J97)</f>
        <v>2</v>
      </c>
      <c r="O97" s="88">
        <f>SUMIFS(ローデータ!$P$12:$P$1011,ローデータ!$B$12:$B$1011,1,ローデータ!$K$12:$K$1011,$B$21,ローデータ!$H$12:$H$1011,J97)</f>
        <v>4</v>
      </c>
      <c r="P97" s="108">
        <f>SUMIFS(ローデータ!$Q$12:$Q$1011,ローデータ!$B$12:$B$1011,1,ローデータ!$K$12:$K$1011,$B$21,ローデータ!$H$12:$H$1011,J97)</f>
        <v>0</v>
      </c>
      <c r="Q97" s="103">
        <f t="shared" si="3"/>
        <v>30</v>
      </c>
    </row>
    <row r="98" spans="1:17" ht="14.1" customHeight="1" x14ac:dyDescent="0.15">
      <c r="A98" s="161">
        <v>6</v>
      </c>
      <c r="B98" s="50" t="s">
        <v>59</v>
      </c>
      <c r="C98" s="56">
        <f>COUNTIFS(ローデータ!$B$12:$B$1011,1,ローデータ!$K$12:$K$1011,$B$21,ローデータ!$L$12:$L$1011,$C$90,ローデータ!$H$12:$H$1011,A98)</f>
        <v>15</v>
      </c>
      <c r="D98" s="56">
        <f>COUNTIFS(ローデータ!$B$12:$B$1011,1,ローデータ!$K$12:$K$1011,$B$21,ローデータ!$L$12:$L$1011,$D$90,ローデータ!$H$12:$H$1011,A98)</f>
        <v>2</v>
      </c>
      <c r="E98" s="56">
        <f>COUNTIFS(ローデータ!$B$12:$B$1011,1,ローデータ!$K$12:$K$1011,$B$21,ローデータ!$L$12:$L$1011,$E$90,ローデータ!$H$12:$H$1011,A98)</f>
        <v>1</v>
      </c>
      <c r="F98" s="56">
        <f>COUNTIFS(ローデータ!$B$12:$B$1011,1,ローデータ!$K$12:$K$1011,$B$21,ローデータ!$L$12:$L$1011,$F$90,ローデータ!$H$12:$H$1011,A98)</f>
        <v>0</v>
      </c>
      <c r="G98" s="56">
        <f>COUNTIFS(ローデータ!$B$12:$B$1011,1,ローデータ!$K$12:$K$1011,$B$21,ローデータ!$L$12:$L$1011,$G$90,ローデータ!$H$12:$H$1011,A98)</f>
        <v>0</v>
      </c>
      <c r="H98" s="56">
        <f t="shared" si="4"/>
        <v>18</v>
      </c>
      <c r="J98" s="161">
        <v>7</v>
      </c>
      <c r="K98" s="50" t="s">
        <v>60</v>
      </c>
      <c r="L98" s="103">
        <f>SUMIFS(ローデータ!$M$12:$M$1011,ローデータ!$B$12:$B$1011,1,ローデータ!$K$12:$K$1011,$B$21,ローデータ!$H$12:$H$1011,J98)</f>
        <v>4</v>
      </c>
      <c r="M98" s="88">
        <f>SUMIFS(ローデータ!$N$12:$N$1011,ローデータ!$B$12:$B$1011,1,ローデータ!$K$12:$K$1011,$B$21,ローデータ!$H$12:$H$1011,J98)</f>
        <v>9</v>
      </c>
      <c r="N98" s="88">
        <f>SUMIFS(ローデータ!$O$12:$O$1011,ローデータ!$B$12:$B$1011,1,ローデータ!$K$12:$K$1011,$B$21,ローデータ!$H$12:$H$1011,J98)</f>
        <v>1</v>
      </c>
      <c r="O98" s="88">
        <f>SUMIFS(ローデータ!$P$12:$P$1011,ローデータ!$B$12:$B$1011,1,ローデータ!$K$12:$K$1011,$B$21,ローデータ!$H$12:$H$1011,J98)</f>
        <v>1</v>
      </c>
      <c r="P98" s="108">
        <f>SUMIFS(ローデータ!$Q$12:$Q$1011,ローデータ!$B$12:$B$1011,1,ローデータ!$K$12:$K$1011,$B$21,ローデータ!$H$12:$H$1011,J98)</f>
        <v>0</v>
      </c>
      <c r="Q98" s="103">
        <f t="shared" si="3"/>
        <v>15</v>
      </c>
    </row>
    <row r="99" spans="1:17" ht="14.1" customHeight="1" x14ac:dyDescent="0.15">
      <c r="A99" s="161">
        <v>7</v>
      </c>
      <c r="B99" s="50" t="s">
        <v>60</v>
      </c>
      <c r="C99" s="56">
        <f>COUNTIFS(ローデータ!$B$12:$B$1011,1,ローデータ!$K$12:$K$1011,$B$21,ローデータ!$L$12:$L$1011,$C$90,ローデータ!$H$12:$H$1011,A99)</f>
        <v>11</v>
      </c>
      <c r="D99" s="56">
        <f>COUNTIFS(ローデータ!$B$12:$B$1011,1,ローデータ!$K$12:$K$1011,$B$21,ローデータ!$L$12:$L$1011,$D$90,ローデータ!$H$12:$H$1011,A99)</f>
        <v>1</v>
      </c>
      <c r="E99" s="56">
        <f>COUNTIFS(ローデータ!$B$12:$B$1011,1,ローデータ!$K$12:$K$1011,$B$21,ローデータ!$L$12:$L$1011,$E$90,ローデータ!$H$12:$H$1011,A99)</f>
        <v>0</v>
      </c>
      <c r="F99" s="56">
        <f>COUNTIFS(ローデータ!$B$12:$B$1011,1,ローデータ!$K$12:$K$1011,$B$21,ローデータ!$L$12:$L$1011,$F$90,ローデータ!$H$12:$H$1011,A99)</f>
        <v>0</v>
      </c>
      <c r="G99" s="56">
        <f>COUNTIFS(ローデータ!$B$12:$B$1011,1,ローデータ!$K$12:$K$1011,$B$21,ローデータ!$L$12:$L$1011,$G$90,ローデータ!$H$12:$H$1011,A99)</f>
        <v>0</v>
      </c>
      <c r="H99" s="56">
        <f t="shared" si="4"/>
        <v>12</v>
      </c>
      <c r="J99" s="161">
        <v>8</v>
      </c>
      <c r="K99" s="50" t="s">
        <v>61</v>
      </c>
      <c r="L99" s="103">
        <f>SUMIFS(ローデータ!$M$12:$M$1011,ローデータ!$B$12:$B$1011,1,ローデータ!$K$12:$K$1011,$B$21,ローデータ!$H$12:$H$1011,J99)</f>
        <v>20</v>
      </c>
      <c r="M99" s="88">
        <f>SUMIFS(ローデータ!$N$12:$N$1011,ローデータ!$B$12:$B$1011,1,ローデータ!$K$12:$K$1011,$B$21,ローデータ!$H$12:$H$1011,J99)</f>
        <v>13</v>
      </c>
      <c r="N99" s="88">
        <f>SUMIFS(ローデータ!$O$12:$O$1011,ローデータ!$B$12:$B$1011,1,ローデータ!$K$12:$K$1011,$B$21,ローデータ!$H$12:$H$1011,J99)</f>
        <v>2</v>
      </c>
      <c r="O99" s="88">
        <f>SUMIFS(ローデータ!$P$12:$P$1011,ローデータ!$B$12:$B$1011,1,ローデータ!$K$12:$K$1011,$B$21,ローデータ!$H$12:$H$1011,J99)</f>
        <v>1</v>
      </c>
      <c r="P99" s="108">
        <f>SUMIFS(ローデータ!$Q$12:$Q$1011,ローデータ!$B$12:$B$1011,1,ローデータ!$K$12:$K$1011,$B$21,ローデータ!$H$12:$H$1011,J99)</f>
        <v>0</v>
      </c>
      <c r="Q99" s="103">
        <f t="shared" si="3"/>
        <v>36</v>
      </c>
    </row>
    <row r="100" spans="1:17" ht="14.1" customHeight="1" x14ac:dyDescent="0.15">
      <c r="A100" s="161">
        <v>8</v>
      </c>
      <c r="B100" s="50" t="s">
        <v>61</v>
      </c>
      <c r="C100" s="56">
        <f>COUNTIFS(ローデータ!$B$12:$B$1011,1,ローデータ!$K$12:$K$1011,$B$21,ローデータ!$L$12:$L$1011,$C$90,ローデータ!$H$12:$H$1011,A100)</f>
        <v>22</v>
      </c>
      <c r="D100" s="56">
        <f>COUNTIFS(ローデータ!$B$12:$B$1011,1,ローデータ!$K$12:$K$1011,$B$21,ローデータ!$L$12:$L$1011,$D$90,ローデータ!$H$12:$H$1011,A100)</f>
        <v>1</v>
      </c>
      <c r="E100" s="56">
        <f>COUNTIFS(ローデータ!$B$12:$B$1011,1,ローデータ!$K$12:$K$1011,$B$21,ローデータ!$L$12:$L$1011,$E$90,ローデータ!$H$12:$H$1011,A100)</f>
        <v>1</v>
      </c>
      <c r="F100" s="56">
        <f>COUNTIFS(ローデータ!$B$12:$B$1011,1,ローデータ!$K$12:$K$1011,$B$21,ローデータ!$L$12:$L$1011,$F$90,ローデータ!$H$12:$H$1011,A100)</f>
        <v>0</v>
      </c>
      <c r="G100" s="56">
        <f>COUNTIFS(ローデータ!$B$12:$B$1011,1,ローデータ!$K$12:$K$1011,$B$21,ローデータ!$L$12:$L$1011,$G$90,ローデータ!$H$12:$H$1011,A100)</f>
        <v>0</v>
      </c>
      <c r="H100" s="56">
        <f t="shared" si="4"/>
        <v>24</v>
      </c>
      <c r="J100" s="159">
        <v>9</v>
      </c>
      <c r="K100" s="68" t="s">
        <v>62</v>
      </c>
      <c r="L100" s="103">
        <f>SUMIFS(ローデータ!$M$12:$M$1011,ローデータ!$B$12:$B$1011,1,ローデータ!$K$12:$K$1011,$B$21,ローデータ!$H$12:$H$1011,J100)</f>
        <v>1</v>
      </c>
      <c r="M100" s="88">
        <f>SUMIFS(ローデータ!$N$12:$N$1011,ローデータ!$B$12:$B$1011,1,ローデータ!$K$12:$K$1011,$B$21,ローデータ!$H$12:$H$1011,J100)</f>
        <v>4</v>
      </c>
      <c r="N100" s="88">
        <f>SUMIFS(ローデータ!$O$12:$O$1011,ローデータ!$B$12:$B$1011,1,ローデータ!$K$12:$K$1011,$B$21,ローデータ!$H$12:$H$1011,J100)</f>
        <v>2</v>
      </c>
      <c r="O100" s="88">
        <f>SUMIFS(ローデータ!$P$12:$P$1011,ローデータ!$B$12:$B$1011,1,ローデータ!$K$12:$K$1011,$B$21,ローデータ!$H$12:$H$1011,J100)</f>
        <v>0</v>
      </c>
      <c r="P100" s="108">
        <f>SUMIFS(ローデータ!$Q$12:$Q$1011,ローデータ!$B$12:$B$1011,1,ローデータ!$K$12:$K$1011,$B$21,ローデータ!$H$12:$H$1011,J100)</f>
        <v>0</v>
      </c>
      <c r="Q100" s="103">
        <f t="shared" si="3"/>
        <v>7</v>
      </c>
    </row>
    <row r="101" spans="1:17" ht="14.1" customHeight="1" x14ac:dyDescent="0.15">
      <c r="A101" s="159">
        <v>9</v>
      </c>
      <c r="B101" s="68" t="s">
        <v>62</v>
      </c>
      <c r="C101" s="56">
        <f>COUNTIFS(ローデータ!$B$12:$B$1011,1,ローデータ!$K$12:$K$1011,$B$21,ローデータ!$L$12:$L$1011,$C$90,ローデータ!$H$12:$H$1011,A101)</f>
        <v>6</v>
      </c>
      <c r="D101" s="56">
        <f>COUNTIFS(ローデータ!$B$12:$B$1011,1,ローデータ!$K$12:$K$1011,$B$21,ローデータ!$L$12:$L$1011,$D$90,ローデータ!$H$12:$H$1011,A101)</f>
        <v>0</v>
      </c>
      <c r="E101" s="56">
        <f>COUNTIFS(ローデータ!$B$12:$B$1011,1,ローデータ!$K$12:$K$1011,$B$21,ローデータ!$L$12:$L$1011,$E$90,ローデータ!$H$12:$H$1011,A101)</f>
        <v>0</v>
      </c>
      <c r="F101" s="56">
        <f>COUNTIFS(ローデータ!$B$12:$B$1011,1,ローデータ!$K$12:$K$1011,$B$21,ローデータ!$L$12:$L$1011,$F$90,ローデータ!$H$12:$H$1011,A101)</f>
        <v>0</v>
      </c>
      <c r="G101" s="56">
        <f>COUNTIFS(ローデータ!$B$12:$B$1011,1,ローデータ!$K$12:$K$1011,$B$21,ローデータ!$L$12:$L$1011,$G$90,ローデータ!$H$12:$H$1011,A101)</f>
        <v>0</v>
      </c>
      <c r="H101" s="56">
        <f t="shared" si="4"/>
        <v>6</v>
      </c>
      <c r="J101" s="155" t="s">
        <v>50</v>
      </c>
      <c r="K101" s="156"/>
      <c r="L101" s="103">
        <f>SUM(L92:L100)</f>
        <v>93</v>
      </c>
      <c r="M101" s="103">
        <f>SUM(M92:M100)</f>
        <v>156</v>
      </c>
      <c r="N101" s="103">
        <f>SUM(N92:N100)</f>
        <v>55</v>
      </c>
      <c r="O101" s="103">
        <f>SUM(O92:O100)</f>
        <v>65</v>
      </c>
      <c r="P101" s="103">
        <f>SUM(P92:P100)</f>
        <v>1</v>
      </c>
      <c r="Q101" s="103">
        <f t="shared" si="3"/>
        <v>370</v>
      </c>
    </row>
    <row r="102" spans="1:17" ht="14.1" customHeight="1" x14ac:dyDescent="0.15">
      <c r="A102" s="155" t="s">
        <v>50</v>
      </c>
      <c r="B102" s="156"/>
      <c r="C102" s="56">
        <f>SUM(C93:C101)</f>
        <v>209</v>
      </c>
      <c r="D102" s="56">
        <f>SUM(D93:D101)</f>
        <v>24</v>
      </c>
      <c r="E102" s="56">
        <f>SUM(E93:E101)</f>
        <v>6</v>
      </c>
      <c r="F102" s="56">
        <f>SUM(F93:F101)</f>
        <v>1</v>
      </c>
      <c r="G102" s="56">
        <f>SUM(G93:G101)</f>
        <v>2</v>
      </c>
      <c r="H102" s="56">
        <f t="shared" si="4"/>
        <v>242</v>
      </c>
    </row>
    <row r="103" spans="1:17" ht="14.1" customHeight="1" x14ac:dyDescent="0.15">
      <c r="B103" s="34"/>
      <c r="L103" s="34"/>
    </row>
    <row r="104" spans="1:17" ht="14.1" customHeight="1" x14ac:dyDescent="0.15">
      <c r="A104" s="166" t="s">
        <v>174</v>
      </c>
      <c r="B104" s="34" t="s">
        <v>214</v>
      </c>
      <c r="L104" s="34"/>
    </row>
    <row r="105" spans="1:17" ht="14.1" customHeight="1" x14ac:dyDescent="0.15">
      <c r="A105" s="166" t="s">
        <v>175</v>
      </c>
      <c r="B105" s="40" t="s">
        <v>114</v>
      </c>
      <c r="C105" s="165"/>
      <c r="D105" s="9"/>
      <c r="E105" s="9"/>
      <c r="F105" s="9"/>
      <c r="G105" s="9"/>
      <c r="I105" s="166" t="s">
        <v>177</v>
      </c>
      <c r="J105" s="40" t="s">
        <v>88</v>
      </c>
      <c r="K105" s="165"/>
      <c r="L105" s="34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64" t="s">
        <v>50</v>
      </c>
      <c r="G106" s="81"/>
      <c r="H106" s="335"/>
      <c r="I106" s="336"/>
      <c r="J106" s="293" t="s">
        <v>88</v>
      </c>
      <c r="K106" s="241"/>
      <c r="L106" s="241"/>
      <c r="M106" s="241"/>
      <c r="N106" s="241"/>
      <c r="O106" s="241"/>
      <c r="P106" s="242"/>
      <c r="Q106" s="296" t="s">
        <v>50</v>
      </c>
    </row>
    <row r="107" spans="1:17" ht="14.1" customHeight="1" x14ac:dyDescent="0.15">
      <c r="A107" s="315"/>
      <c r="B107" s="316"/>
      <c r="C107" s="154">
        <v>1</v>
      </c>
      <c r="D107" s="154">
        <v>2</v>
      </c>
      <c r="E107" s="154">
        <v>3</v>
      </c>
      <c r="F107" s="265"/>
      <c r="G107" s="78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43" t="s">
        <v>107</v>
      </c>
      <c r="O107" s="223" t="s">
        <v>36</v>
      </c>
      <c r="P107" s="243" t="s">
        <v>30</v>
      </c>
      <c r="Q107" s="344"/>
    </row>
    <row r="108" spans="1:17" ht="14.1" customHeight="1" x14ac:dyDescent="0.15">
      <c r="A108" s="317"/>
      <c r="B108" s="318"/>
      <c r="C108" s="160" t="s">
        <v>67</v>
      </c>
      <c r="D108" s="160" t="s">
        <v>66</v>
      </c>
      <c r="E108" s="160" t="s">
        <v>68</v>
      </c>
      <c r="F108" s="266"/>
      <c r="G108" s="78"/>
      <c r="H108" s="339"/>
      <c r="I108" s="340"/>
      <c r="J108" s="224"/>
      <c r="K108" s="224"/>
      <c r="L108" s="224"/>
      <c r="M108" s="224"/>
      <c r="N108" s="244"/>
      <c r="O108" s="224"/>
      <c r="P108" s="244"/>
      <c r="Q108" s="299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COUNTIFS(ローデータ!$B$12:$B$1011,1,ローデータ!$K$12:$K$1011,$D$21,ローデータ!$S$12:$S$1011,$C$107,ローデータ!$H$12:$H$1011,A109)</f>
        <v>1</v>
      </c>
      <c r="D109" s="109">
        <f>COUNTIFS(ローデータ!$B$12:$B$1011,1,ローデータ!$K$12:$K$1011,$D$21,ローデータ!$S$12:$S$1011,$D$107,ローデータ!$H$12:$H$1011,A109)</f>
        <v>0</v>
      </c>
      <c r="E109" s="109">
        <f>COUNTIFS(ローデータ!$B$12:$B$1011,1,ローデータ!$K$12:$K$1011,$D$21,ローデータ!$S$12:$S$1011,$E$107,ローデータ!$H$12:$H$1011,A109)</f>
        <v>0</v>
      </c>
      <c r="F109" s="110">
        <f>SUM(C109:E109)</f>
        <v>1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SUMIFS(ローデータ!$T$12:$T$1011,ローデータ!$B$12:$B$1011,1,ローデータ!$K$12:$K$1011,$D$21,ローデータ!$H$12:$H$1011,H109)</f>
        <v>0</v>
      </c>
      <c r="K109" s="109">
        <f>SUMIFS(ローデータ!$U$12:$U$1011,ローデータ!$B$12:$B$1011,1,ローデータ!$K$12:$K$1011,$D$21,ローデータ!$H$12:$H$1011,H109)</f>
        <v>1</v>
      </c>
      <c r="L109" s="109">
        <f>SUMIFS(ローデータ!$V$12:$V$1011,ローデータ!$B$12:$B$1011,1,ローデータ!$K$12:$K$1011,$D$21,ローデータ!$H$12:$H$1011,H109)</f>
        <v>0</v>
      </c>
      <c r="M109" s="109">
        <f>SUMIFS(ローデータ!$W$12:$W$1011,ローデータ!$B$12:$B$1011,1,ローデータ!$K$12:$K$1011,$D$21,ローデータ!$H$12:$H$1011,H109)</f>
        <v>0</v>
      </c>
      <c r="N109" s="109">
        <f>SUMIFS(ローデータ!$X$12:$X$1011,ローデータ!$B$12:$B$1011,1,ローデータ!$K$12:$K$1011,$D$21,ローデータ!$H$12:$H$1011,H109)</f>
        <v>1</v>
      </c>
      <c r="O109" s="109">
        <f>SUMIFS(ローデータ!$Y$12:$Y$1011,ローデータ!$B$12:$B$1011,1,ローデータ!$K$12:$K$1011,$D$21,ローデータ!$H$12:$H$1011,H109)</f>
        <v>0</v>
      </c>
      <c r="P109" s="109">
        <f>SUMIFS(ローデータ!$Z$12:$Z$1011,ローデータ!$B$12:$B$1011,1,ローデータ!$K$12:$K$1011,$D$21,ローデータ!$H$12:$H$1011,H109)</f>
        <v>0</v>
      </c>
      <c r="Q109" s="111">
        <f t="shared" ref="Q109:Q118" si="5">SUM(J109:P109)</f>
        <v>2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COUNTIFS(ローデータ!$B$12:$B$1011,1,ローデータ!$K$12:$K$1011,$D$21,ローデータ!$S$12:$S$1011,$C$107,ローデータ!$H$12:$H$1011,A110)</f>
        <v>23</v>
      </c>
      <c r="D110" s="109">
        <f>COUNTIFS(ローデータ!$B$12:$B$1011,1,ローデータ!$K$12:$K$1011,$D$21,ローデータ!$S$12:$S$1011,$D$107,ローデータ!$H$12:$H$1011,A110)</f>
        <v>0</v>
      </c>
      <c r="E110" s="109">
        <f>COUNTIFS(ローデータ!$B$12:$B$1011,1,ローデータ!$K$12:$K$1011,$D$21,ローデータ!$S$12:$S$1011,$E$107,ローデータ!$H$12:$H$1011,A110)</f>
        <v>0</v>
      </c>
      <c r="F110" s="110">
        <f t="shared" ref="F110:F117" si="6">SUM(C110:E110)</f>
        <v>23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SUMIFS(ローデータ!$T$12:$T$1011,ローデータ!$B$12:$B$1011,1,ローデータ!$K$12:$K$1011,$D$21,ローデータ!$H$12:$H$1011,H110)</f>
        <v>0</v>
      </c>
      <c r="K110" s="109">
        <f>SUMIFS(ローデータ!$U$12:$U$1011,ローデータ!$B$12:$B$1011,1,ローデータ!$K$12:$K$1011,$D$21,ローデータ!$H$12:$H$1011,H110)</f>
        <v>15</v>
      </c>
      <c r="L110" s="109">
        <f>SUMIFS(ローデータ!$V$12:$V$1011,ローデータ!$B$12:$B$1011,1,ローデータ!$K$12:$K$1011,$D$21,ローデータ!$H$12:$H$1011,H110)</f>
        <v>1</v>
      </c>
      <c r="M110" s="109">
        <f>SUMIFS(ローデータ!$W$12:$W$1011,ローデータ!$B$12:$B$1011,1,ローデータ!$K$12:$K$1011,$D$21,ローデータ!$H$12:$H$1011,H110)</f>
        <v>1</v>
      </c>
      <c r="N110" s="109">
        <f>SUMIFS(ローデータ!$X$12:$X$1011,ローデータ!$B$12:$B$1011,1,ローデータ!$K$12:$K$1011,$D$21,ローデータ!$H$12:$H$1011,H110)</f>
        <v>5</v>
      </c>
      <c r="O110" s="109">
        <f>SUMIFS(ローデータ!$Y$12:$Y$1011,ローデータ!$B$12:$B$1011,1,ローデータ!$K$12:$K$1011,$D$21,ローデータ!$H$12:$H$1011,H110)</f>
        <v>6</v>
      </c>
      <c r="P110" s="109">
        <f>SUMIFS(ローデータ!$Z$12:$Z$1011,ローデータ!$B$12:$B$1011,1,ローデータ!$K$12:$K$1011,$D$21,ローデータ!$H$12:$H$1011,H110)</f>
        <v>0</v>
      </c>
      <c r="Q110" s="111">
        <f t="shared" si="5"/>
        <v>28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COUNTIFS(ローデータ!$B$12:$B$1011,1,ローデータ!$K$12:$K$1011,$D$21,ローデータ!$S$12:$S$1011,$C$107,ローデータ!$H$12:$H$1011,A111)</f>
        <v>18</v>
      </c>
      <c r="D111" s="109">
        <f>COUNTIFS(ローデータ!$B$12:$B$1011,1,ローデータ!$K$12:$K$1011,$D$21,ローデータ!$S$12:$S$1011,$D$107,ローデータ!$H$12:$H$1011,A111)</f>
        <v>0</v>
      </c>
      <c r="E111" s="109">
        <f>COUNTIFS(ローデータ!$B$12:$B$1011,1,ローデータ!$K$12:$K$1011,$D$21,ローデータ!$S$12:$S$1011,$E$107,ローデータ!$H$12:$H$1011,A111)</f>
        <v>0</v>
      </c>
      <c r="F111" s="110">
        <f t="shared" si="6"/>
        <v>18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SUMIFS(ローデータ!$T$12:$T$1011,ローデータ!$B$12:$B$1011,1,ローデータ!$K$12:$K$1011,$D$21,ローデータ!$H$12:$H$1011,H111)</f>
        <v>0</v>
      </c>
      <c r="K111" s="109">
        <f>SUMIFS(ローデータ!$U$12:$U$1011,ローデータ!$B$12:$B$1011,1,ローデータ!$K$12:$K$1011,$D$21,ローデータ!$H$12:$H$1011,H111)</f>
        <v>11</v>
      </c>
      <c r="L111" s="109">
        <f>SUMIFS(ローデータ!$V$12:$V$1011,ローデータ!$B$12:$B$1011,1,ローデータ!$K$12:$K$1011,$D$21,ローデータ!$H$12:$H$1011,H111)</f>
        <v>0</v>
      </c>
      <c r="M111" s="109">
        <f>SUMIFS(ローデータ!$W$12:$W$1011,ローデータ!$B$12:$B$1011,1,ローデータ!$K$12:$K$1011,$D$21,ローデータ!$H$12:$H$1011,H111)</f>
        <v>1</v>
      </c>
      <c r="N111" s="109">
        <f>SUMIFS(ローデータ!$X$12:$X$1011,ローデータ!$B$12:$B$1011,1,ローデータ!$K$12:$K$1011,$D$21,ローデータ!$H$12:$H$1011,H111)</f>
        <v>4</v>
      </c>
      <c r="O111" s="109">
        <f>SUMIFS(ローデータ!$Y$12:$Y$1011,ローデータ!$B$12:$B$1011,1,ローデータ!$K$12:$K$1011,$D$21,ローデータ!$H$12:$H$1011,H111)</f>
        <v>4</v>
      </c>
      <c r="P111" s="109">
        <f>SUMIFS(ローデータ!$Z$12:$Z$1011,ローデータ!$B$12:$B$1011,1,ローデータ!$K$12:$K$1011,$D$21,ローデータ!$H$12:$H$1011,H111)</f>
        <v>0</v>
      </c>
      <c r="Q111" s="111">
        <f t="shared" si="5"/>
        <v>20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COUNTIFS(ローデータ!$B$12:$B$1011,1,ローデータ!$K$12:$K$1011,$D$21,ローデータ!$S$12:$S$1011,$C$107,ローデータ!$H$12:$H$1011,A112)</f>
        <v>12</v>
      </c>
      <c r="D112" s="109">
        <f>COUNTIFS(ローデータ!$B$12:$B$1011,1,ローデータ!$K$12:$K$1011,$D$21,ローデータ!$S$12:$S$1011,$D$107,ローデータ!$H$12:$H$1011,A112)</f>
        <v>0</v>
      </c>
      <c r="E112" s="109">
        <f>COUNTIFS(ローデータ!$B$12:$B$1011,1,ローデータ!$K$12:$K$1011,$D$21,ローデータ!$S$12:$S$1011,$E$107,ローデータ!$H$12:$H$1011,A112)</f>
        <v>0</v>
      </c>
      <c r="F112" s="110">
        <f t="shared" si="6"/>
        <v>12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SUMIFS(ローデータ!$T$12:$T$1011,ローデータ!$B$12:$B$1011,1,ローデータ!$K$12:$K$1011,$D$21,ローデータ!$H$12:$H$1011,H112)</f>
        <v>1</v>
      </c>
      <c r="K112" s="109">
        <f>SUMIFS(ローデータ!$U$12:$U$1011,ローデータ!$B$12:$B$1011,1,ローデータ!$K$12:$K$1011,$D$21,ローデータ!$H$12:$H$1011,H112)</f>
        <v>7</v>
      </c>
      <c r="L112" s="109">
        <f>SUMIFS(ローデータ!$V$12:$V$1011,ローデータ!$B$12:$B$1011,1,ローデータ!$K$12:$K$1011,$D$21,ローデータ!$H$12:$H$1011,H112)</f>
        <v>0</v>
      </c>
      <c r="M112" s="109">
        <f>SUMIFS(ローデータ!$W$12:$W$1011,ローデータ!$B$12:$B$1011,1,ローデータ!$K$12:$K$1011,$D$21,ローデータ!$H$12:$H$1011,H112)</f>
        <v>0</v>
      </c>
      <c r="N112" s="109">
        <f>SUMIFS(ローデータ!$X$12:$X$1011,ローデータ!$B$12:$B$1011,1,ローデータ!$K$12:$K$1011,$D$21,ローデータ!$H$12:$H$1011,H112)</f>
        <v>5</v>
      </c>
      <c r="O112" s="109">
        <f>SUMIFS(ローデータ!$Y$12:$Y$1011,ローデータ!$B$12:$B$1011,1,ローデータ!$K$12:$K$1011,$D$21,ローデータ!$H$12:$H$1011,H112)</f>
        <v>2</v>
      </c>
      <c r="P112" s="109">
        <f>SUMIFS(ローデータ!$Z$12:$Z$1011,ローデータ!$B$12:$B$1011,1,ローデータ!$K$12:$K$1011,$D$21,ローデータ!$H$12:$H$1011,H112)</f>
        <v>0</v>
      </c>
      <c r="Q112" s="111">
        <f t="shared" si="5"/>
        <v>15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COUNTIFS(ローデータ!$B$12:$B$1011,1,ローデータ!$K$12:$K$1011,$D$21,ローデータ!$S$12:$S$1011,$C$107,ローデータ!$H$12:$H$1011,A113)</f>
        <v>7</v>
      </c>
      <c r="D113" s="109">
        <f>COUNTIFS(ローデータ!$B$12:$B$1011,1,ローデータ!$K$12:$K$1011,$D$21,ローデータ!$S$12:$S$1011,$D$107,ローデータ!$H$12:$H$1011,A113)</f>
        <v>0</v>
      </c>
      <c r="E113" s="109">
        <f>COUNTIFS(ローデータ!$B$12:$B$1011,1,ローデータ!$K$12:$K$1011,$D$21,ローデータ!$S$12:$S$1011,$E$107,ローデータ!$H$12:$H$1011,A113)</f>
        <v>0</v>
      </c>
      <c r="F113" s="110">
        <f t="shared" si="6"/>
        <v>7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SUMIFS(ローデータ!$T$12:$T$1011,ローデータ!$B$12:$B$1011,1,ローデータ!$K$12:$K$1011,$D$21,ローデータ!$H$12:$H$1011,H113)</f>
        <v>0</v>
      </c>
      <c r="K113" s="109">
        <f>SUMIFS(ローデータ!$U$12:$U$1011,ローデータ!$B$12:$B$1011,1,ローデータ!$K$12:$K$1011,$D$21,ローデータ!$H$12:$H$1011,H113)</f>
        <v>3</v>
      </c>
      <c r="L113" s="109">
        <f>SUMIFS(ローデータ!$V$12:$V$1011,ローデータ!$B$12:$B$1011,1,ローデータ!$K$12:$K$1011,$D$21,ローデータ!$H$12:$H$1011,H113)</f>
        <v>2</v>
      </c>
      <c r="M113" s="109">
        <f>SUMIFS(ローデータ!$W$12:$W$1011,ローデータ!$B$12:$B$1011,1,ローデータ!$K$12:$K$1011,$D$21,ローデータ!$H$12:$H$1011,H113)</f>
        <v>0</v>
      </c>
      <c r="N113" s="109">
        <f>SUMIFS(ローデータ!$X$12:$X$1011,ローデータ!$B$12:$B$1011,1,ローデータ!$K$12:$K$1011,$D$21,ローデータ!$H$12:$H$1011,H113)</f>
        <v>1</v>
      </c>
      <c r="O113" s="109">
        <f>SUMIFS(ローデータ!$Y$12:$Y$1011,ローデータ!$B$12:$B$1011,1,ローデータ!$K$12:$K$1011,$D$21,ローデータ!$H$12:$H$1011,H113)</f>
        <v>1</v>
      </c>
      <c r="P113" s="109">
        <f>SUMIFS(ローデータ!$Z$12:$Z$1011,ローデータ!$B$12:$B$1011,1,ローデータ!$K$12:$K$1011,$D$21,ローデータ!$H$12:$H$1011,H113)</f>
        <v>0</v>
      </c>
      <c r="Q113" s="111">
        <f t="shared" si="5"/>
        <v>7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COUNTIFS(ローデータ!$B$12:$B$1011,1,ローデータ!$K$12:$K$1011,$D$21,ローデータ!$S$12:$S$1011,$C$107,ローデータ!$H$12:$H$1011,A114)</f>
        <v>4</v>
      </c>
      <c r="D114" s="109">
        <f>COUNTIFS(ローデータ!$B$12:$B$1011,1,ローデータ!$K$12:$K$1011,$D$21,ローデータ!$S$12:$S$1011,$D$107,ローデータ!$H$12:$H$1011,A114)</f>
        <v>1</v>
      </c>
      <c r="E114" s="109">
        <f>COUNTIFS(ローデータ!$B$12:$B$1011,1,ローデータ!$K$12:$K$1011,$D$21,ローデータ!$S$12:$S$1011,$E$107,ローデータ!$H$12:$H$1011,A114)</f>
        <v>0</v>
      </c>
      <c r="F114" s="110">
        <f t="shared" si="6"/>
        <v>5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SUMIFS(ローデータ!$T$12:$T$1011,ローデータ!$B$12:$B$1011,1,ローデータ!$K$12:$K$1011,$D$21,ローデータ!$H$12:$H$1011,H114)</f>
        <v>0</v>
      </c>
      <c r="K114" s="109">
        <f>SUMIFS(ローデータ!$U$12:$U$1011,ローデータ!$B$12:$B$1011,1,ローデータ!$K$12:$K$1011,$D$21,ローデータ!$H$12:$H$1011,H114)</f>
        <v>2</v>
      </c>
      <c r="L114" s="109">
        <f>SUMIFS(ローデータ!$V$12:$V$1011,ローデータ!$B$12:$B$1011,1,ローデータ!$K$12:$K$1011,$D$21,ローデータ!$H$12:$H$1011,H114)</f>
        <v>1</v>
      </c>
      <c r="M114" s="109">
        <f>SUMIFS(ローデータ!$W$12:$W$1011,ローデータ!$B$12:$B$1011,1,ローデータ!$K$12:$K$1011,$D$21,ローデータ!$H$12:$H$1011,H114)</f>
        <v>0</v>
      </c>
      <c r="N114" s="109">
        <f>SUMIFS(ローデータ!$X$12:$X$1011,ローデータ!$B$12:$B$1011,1,ローデータ!$K$12:$K$1011,$D$21,ローデータ!$H$12:$H$1011,H114)</f>
        <v>0</v>
      </c>
      <c r="O114" s="109">
        <f>SUMIFS(ローデータ!$Y$12:$Y$1011,ローデータ!$B$12:$B$1011,1,ローデータ!$K$12:$K$1011,$D$21,ローデータ!$H$12:$H$1011,H114)</f>
        <v>2</v>
      </c>
      <c r="P114" s="109">
        <f>SUMIFS(ローデータ!$Z$12:$Z$1011,ローデータ!$B$12:$B$1011,1,ローデータ!$K$12:$K$1011,$D$21,ローデータ!$H$12:$H$1011,H114)</f>
        <v>0</v>
      </c>
      <c r="Q114" s="111">
        <f t="shared" si="5"/>
        <v>5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COUNTIFS(ローデータ!$B$12:$B$1011,1,ローデータ!$K$12:$K$1011,$D$21,ローデータ!$S$12:$S$1011,$C$107,ローデータ!$H$12:$H$1011,A115)</f>
        <v>0</v>
      </c>
      <c r="D115" s="109">
        <f>COUNTIFS(ローデータ!$B$12:$B$1011,1,ローデータ!$K$12:$K$1011,$D$21,ローデータ!$S$12:$S$1011,$D$107,ローデータ!$H$12:$H$1011,A115)</f>
        <v>1</v>
      </c>
      <c r="E115" s="109">
        <f>COUNTIFS(ローデータ!$B$12:$B$1011,1,ローデータ!$K$12:$K$1011,$D$21,ローデータ!$S$12:$S$1011,$E$107,ローデータ!$H$12:$H$1011,A115)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SUMIFS(ローデータ!$T$12:$T$1011,ローデータ!$B$12:$B$1011,1,ローデータ!$K$12:$K$1011,$D$21,ローデータ!$H$12:$H$1011,H115)</f>
        <v>0</v>
      </c>
      <c r="K115" s="109">
        <f>SUMIFS(ローデータ!$U$12:$U$1011,ローデータ!$B$12:$B$1011,1,ローデータ!$K$12:$K$1011,$D$21,ローデータ!$H$12:$H$1011,H115)</f>
        <v>0</v>
      </c>
      <c r="L115" s="109">
        <f>SUMIFS(ローデータ!$V$12:$V$1011,ローデータ!$B$12:$B$1011,1,ローデータ!$K$12:$K$1011,$D$21,ローデータ!$H$12:$H$1011,H115)</f>
        <v>1</v>
      </c>
      <c r="M115" s="109">
        <f>SUMIFS(ローデータ!$W$12:$W$1011,ローデータ!$B$12:$B$1011,1,ローデータ!$K$12:$K$1011,$D$21,ローデータ!$H$12:$H$1011,H115)</f>
        <v>0</v>
      </c>
      <c r="N115" s="109">
        <f>SUMIFS(ローデータ!$X$12:$X$1011,ローデータ!$B$12:$B$1011,1,ローデータ!$K$12:$K$1011,$D$21,ローデータ!$H$12:$H$1011,H115)</f>
        <v>0</v>
      </c>
      <c r="O115" s="109">
        <f>SUMIFS(ローデータ!$Y$12:$Y$1011,ローデータ!$B$12:$B$1011,1,ローデータ!$K$12:$K$1011,$D$21,ローデータ!$H$12:$H$1011,H115)</f>
        <v>0</v>
      </c>
      <c r="P115" s="109">
        <f>SUMIFS(ローデータ!$Z$12:$Z$1011,ローデータ!$B$12:$B$1011,1,ローデータ!$K$12:$K$1011,$D$21,ローデータ!$H$12:$H$1011,H115)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COUNTIFS(ローデータ!$B$12:$B$1011,1,ローデータ!$K$12:$K$1011,$D$21,ローデータ!$S$12:$S$1011,$C$107,ローデータ!$H$12:$H$1011,A116)</f>
        <v>7</v>
      </c>
      <c r="D116" s="109">
        <f>COUNTIFS(ローデータ!$B$12:$B$1011,1,ローデータ!$K$12:$K$1011,$D$21,ローデータ!$S$12:$S$1011,$D$107,ローデータ!$H$12:$H$1011,A116)</f>
        <v>1</v>
      </c>
      <c r="E116" s="109">
        <f>COUNTIFS(ローデータ!$B$12:$B$1011,1,ローデータ!$K$12:$K$1011,$D$21,ローデータ!$S$12:$S$1011,$E$107,ローデータ!$H$12:$H$1011,A116)</f>
        <v>0</v>
      </c>
      <c r="F116" s="110">
        <f t="shared" si="6"/>
        <v>8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SUMIFS(ローデータ!$T$12:$T$1011,ローデータ!$B$12:$B$1011,1,ローデータ!$K$12:$K$1011,$D$21,ローデータ!$H$12:$H$1011,H116)</f>
        <v>0</v>
      </c>
      <c r="K116" s="109">
        <f>SUMIFS(ローデータ!$U$12:$U$1011,ローデータ!$B$12:$B$1011,1,ローデータ!$K$12:$K$1011,$D$21,ローデータ!$H$12:$H$1011,H116)</f>
        <v>3</v>
      </c>
      <c r="L116" s="109">
        <f>SUMIFS(ローデータ!$V$12:$V$1011,ローデータ!$B$12:$B$1011,1,ローデータ!$K$12:$K$1011,$D$21,ローデータ!$H$12:$H$1011,H116)</f>
        <v>0</v>
      </c>
      <c r="M116" s="109">
        <f>SUMIFS(ローデータ!$W$12:$W$1011,ローデータ!$B$12:$B$1011,1,ローデータ!$K$12:$K$1011,$D$21,ローデータ!$H$12:$H$1011,H116)</f>
        <v>0</v>
      </c>
      <c r="N116" s="109">
        <f>SUMIFS(ローデータ!$X$12:$X$1011,ローデータ!$B$12:$B$1011,1,ローデータ!$K$12:$K$1011,$D$21,ローデータ!$H$12:$H$1011,H116)</f>
        <v>3</v>
      </c>
      <c r="O116" s="109">
        <f>SUMIFS(ローデータ!$Y$12:$Y$1011,ローデータ!$B$12:$B$1011,1,ローデータ!$K$12:$K$1011,$D$21,ローデータ!$H$12:$H$1011,H116)</f>
        <v>2</v>
      </c>
      <c r="P116" s="109">
        <f>SUMIFS(ローデータ!$Z$12:$Z$1011,ローデータ!$B$12:$B$1011,1,ローデータ!$K$12:$K$1011,$D$21,ローデータ!$H$12:$H$1011,H116)</f>
        <v>0</v>
      </c>
      <c r="Q116" s="111">
        <f t="shared" si="5"/>
        <v>8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COUNTIFS(ローデータ!$B$12:$B$1011,1,ローデータ!$K$12:$K$1011,$D$21,ローデータ!$S$12:$S$1011,$C$107,ローデータ!$H$12:$H$1011,A117)</f>
        <v>1</v>
      </c>
      <c r="D117" s="109">
        <f>COUNTIFS(ローデータ!$B$12:$B$1011,1,ローデータ!$K$12:$K$1011,$D$21,ローデータ!$S$12:$S$1011,$D$107,ローデータ!$H$12:$H$1011,A117)</f>
        <v>0</v>
      </c>
      <c r="E117" s="109">
        <f>COUNTIFS(ローデータ!$B$12:$B$1011,1,ローデータ!$K$12:$K$1011,$D$21,ローデータ!$S$12:$S$1011,$E$107,ローデータ!$H$12:$H$1011,A117)</f>
        <v>0</v>
      </c>
      <c r="F117" s="110">
        <f t="shared" si="6"/>
        <v>1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SUMIFS(ローデータ!$T$12:$T$1011,ローデータ!$B$12:$B$1011,1,ローデータ!$K$12:$K$1011,$D$21,ローデータ!$H$12:$H$1011,H117)</f>
        <v>0</v>
      </c>
      <c r="K117" s="109">
        <f>SUMIFS(ローデータ!$U$12:$U$1011,ローデータ!$B$12:$B$1011,1,ローデータ!$K$12:$K$1011,$D$21,ローデータ!$H$12:$H$1011,H117)</f>
        <v>0</v>
      </c>
      <c r="L117" s="109">
        <f>SUMIFS(ローデータ!$V$12:$V$1011,ローデータ!$B$12:$B$1011,1,ローデータ!$K$12:$K$1011,$D$21,ローデータ!$H$12:$H$1011,H117)</f>
        <v>0</v>
      </c>
      <c r="M117" s="109">
        <f>SUMIFS(ローデータ!$W$12:$W$1011,ローデータ!$B$12:$B$1011,1,ローデータ!$K$12:$K$1011,$D$21,ローデータ!$H$12:$H$1011,H117)</f>
        <v>0</v>
      </c>
      <c r="N117" s="109">
        <f>SUMIFS(ローデータ!$X$12:$X$1011,ローデータ!$B$12:$B$1011,1,ローデータ!$K$12:$K$1011,$D$21,ローデータ!$H$12:$H$1011,H117)</f>
        <v>1</v>
      </c>
      <c r="O117" s="109">
        <f>SUMIFS(ローデータ!$Y$12:$Y$1011,ローデータ!$B$12:$B$1011,1,ローデータ!$K$12:$K$1011,$D$21,ローデータ!$H$12:$H$1011,H117)</f>
        <v>0</v>
      </c>
      <c r="P117" s="109">
        <f>SUMIFS(ローデータ!$Z$12:$Z$1011,ローデータ!$B$12:$B$1011,1,ローデータ!$K$12:$K$1011,$D$21,ローデータ!$H$12:$H$1011,H117)</f>
        <v>0</v>
      </c>
      <c r="Q117" s="111">
        <f t="shared" si="5"/>
        <v>1</v>
      </c>
    </row>
    <row r="118" spans="1:17" ht="14.1" customHeight="1" x14ac:dyDescent="0.15">
      <c r="A118" s="349" t="s">
        <v>50</v>
      </c>
      <c r="B118" s="350"/>
      <c r="C118" s="109">
        <f>SUM(C109:C117)</f>
        <v>73</v>
      </c>
      <c r="D118" s="109">
        <f t="shared" ref="D118:E118" si="7">SUM(D109:D117)</f>
        <v>3</v>
      </c>
      <c r="E118" s="109">
        <f t="shared" si="7"/>
        <v>0</v>
      </c>
      <c r="F118" s="109">
        <f>SUM(C118:E118)</f>
        <v>76</v>
      </c>
      <c r="G118" s="78"/>
      <c r="H118" s="349" t="s">
        <v>50</v>
      </c>
      <c r="I118" s="350"/>
      <c r="J118" s="109">
        <f t="shared" ref="J118:P118" si="8">SUM(J109:J117)</f>
        <v>1</v>
      </c>
      <c r="K118" s="109">
        <f t="shared" si="8"/>
        <v>42</v>
      </c>
      <c r="L118" s="109">
        <f t="shared" si="8"/>
        <v>5</v>
      </c>
      <c r="M118" s="109">
        <f t="shared" si="8"/>
        <v>2</v>
      </c>
      <c r="N118" s="109">
        <f t="shared" si="8"/>
        <v>20</v>
      </c>
      <c r="O118" s="109">
        <f t="shared" si="8"/>
        <v>17</v>
      </c>
      <c r="P118" s="109">
        <f t="shared" si="8"/>
        <v>0</v>
      </c>
      <c r="Q118" s="109">
        <f t="shared" si="5"/>
        <v>87</v>
      </c>
    </row>
    <row r="119" spans="1:17" ht="14.1" customHeight="1" x14ac:dyDescent="0.15">
      <c r="B119" s="34"/>
      <c r="C119" s="165"/>
      <c r="D119" s="165"/>
      <c r="E119" s="9"/>
      <c r="F119" s="9"/>
      <c r="G119" s="9"/>
    </row>
    <row r="120" spans="1:17" ht="14.1" customHeight="1" x14ac:dyDescent="0.15">
      <c r="A120" s="166" t="s">
        <v>181</v>
      </c>
      <c r="B120" s="34" t="s">
        <v>215</v>
      </c>
      <c r="C120" s="165"/>
      <c r="D120" s="165"/>
      <c r="E120" s="9"/>
      <c r="F120" s="9"/>
      <c r="G120" s="9"/>
    </row>
    <row r="121" spans="1:17" ht="14.1" customHeight="1" x14ac:dyDescent="0.15">
      <c r="A121" s="166" t="s">
        <v>179</v>
      </c>
      <c r="B121" s="40" t="s">
        <v>216</v>
      </c>
      <c r="D121" s="165"/>
      <c r="E121" s="9"/>
      <c r="F121" s="9"/>
      <c r="G121" s="9"/>
      <c r="H121" s="9"/>
    </row>
    <row r="122" spans="1:17" ht="14.1" customHeight="1" x14ac:dyDescent="0.15">
      <c r="B122" s="34"/>
      <c r="C122" s="40"/>
      <c r="D122" s="165"/>
      <c r="E122" s="9"/>
      <c r="F122" s="9"/>
      <c r="G122" s="9"/>
      <c r="H122" s="9"/>
    </row>
    <row r="123" spans="1:17" ht="14.1" customHeight="1" x14ac:dyDescent="0.15">
      <c r="A123" s="351"/>
      <c r="B123" s="351"/>
      <c r="C123" s="255" t="s">
        <v>16</v>
      </c>
      <c r="D123" s="256"/>
      <c r="E123" s="256"/>
      <c r="F123" s="256"/>
      <c r="G123" s="257"/>
      <c r="H123" s="352" t="s">
        <v>50</v>
      </c>
      <c r="I123" s="261" t="s">
        <v>13</v>
      </c>
      <c r="J123" s="262"/>
      <c r="K123" s="263"/>
      <c r="L123" s="264" t="s">
        <v>50</v>
      </c>
    </row>
    <row r="124" spans="1:17" ht="14.1" customHeight="1" x14ac:dyDescent="0.15">
      <c r="A124" s="351"/>
      <c r="B124" s="35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3"/>
      <c r="I124" s="52">
        <v>1</v>
      </c>
      <c r="J124" s="44">
        <v>2</v>
      </c>
      <c r="K124" s="44">
        <v>3</v>
      </c>
      <c r="L124" s="265"/>
    </row>
    <row r="125" spans="1:17" ht="14.1" customHeight="1" x14ac:dyDescent="0.15">
      <c r="A125" s="351"/>
      <c r="B125" s="351"/>
      <c r="C125" s="248" t="s">
        <v>65</v>
      </c>
      <c r="D125" s="248" t="s">
        <v>66</v>
      </c>
      <c r="E125" s="278" t="s">
        <v>101</v>
      </c>
      <c r="F125" s="28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65"/>
    </row>
    <row r="126" spans="1:17" ht="14.1" customHeight="1" x14ac:dyDescent="0.15">
      <c r="A126" s="351"/>
      <c r="B126" s="351"/>
      <c r="C126" s="249"/>
      <c r="D126" s="249"/>
      <c r="E126" s="346"/>
      <c r="F126" s="347"/>
      <c r="G126" s="249"/>
      <c r="H126" s="354"/>
      <c r="I126" s="364"/>
      <c r="J126" s="358"/>
      <c r="K126" s="358"/>
      <c r="L126" s="266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COUNTIFS(ローデータ!$B$12:$B$1011,1,ローデータ!$K$12:$K$1011,$F$21,ローデータ!$L$12:$L$1011,$C$124,ローデータ!$H$12:$H$1011,A127)</f>
        <v>1</v>
      </c>
      <c r="D127" s="112">
        <f>COUNTIFS(ローデータ!$B$12:$B$1011,1,ローデータ!$K$12:$K$1011,$F$21,ローデータ!$L$12:$L$1011,$D$124,ローデータ!$H$12:$H$1011,A127)</f>
        <v>0</v>
      </c>
      <c r="E127" s="112">
        <f>COUNTIFS(ローデータ!$B$12:$B$1011,1,ローデータ!$K$12:$K$1011,$F$21,ローデータ!$L$12:$L$1011,$E$124,ローデータ!$H$12:$H$1011,A127)</f>
        <v>0</v>
      </c>
      <c r="F127" s="112">
        <f>COUNTIFS(ローデータ!$B$12:$B$1011,1,ローデータ!$K$12:$K$1011,$F$21,ローデータ!$L$12:$L$1011,$F$124,ローデータ!$H$12:$H$1011,A127)</f>
        <v>0</v>
      </c>
      <c r="G127" s="113">
        <f>COUNTIFS(ローデータ!$B$12:$B$1011,1,ローデータ!$K$12:$K$1011,$F$21,ローデータ!$L$12:$L$1011,$G$124,ローデータ!$H$12:$H$1011,A127)</f>
        <v>0</v>
      </c>
      <c r="H127" s="114">
        <f>SUM(C127:G127)</f>
        <v>1</v>
      </c>
      <c r="I127" s="115">
        <f>COUNTIFS(ローデータ!$B$12:$B$1011,1,ローデータ!$K$12:$K$1011,$F$21,ローデータ!$S$12:$S$1011,$I$124,ローデータ!$H$12:$H$1011,A127)</f>
        <v>1</v>
      </c>
      <c r="J127" s="112">
        <f>COUNTIFS(ローデータ!$B$12:$B$1011,1,ローデータ!$K$12:$K$1011,$F$21,ローデータ!$S$12:$S$1011,$J$124,ローデータ!$H$12:$H$1011,A127)</f>
        <v>0</v>
      </c>
      <c r="K127" s="112">
        <f>COUNTIFS(ローデータ!$B$12:$B$1011,1,ローデータ!$K$12:$K$1011,$F$21,ローデータ!$S$12:$S$1011,$K$124,ローデータ!$H$12:$H$1011,A127)</f>
        <v>0</v>
      </c>
      <c r="L127" s="109">
        <f t="shared" ref="L127:L136" si="9">SUM(I127:K127)</f>
        <v>1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COUNTIFS(ローデータ!$B$12:$B$1011,1,ローデータ!$K$12:$K$1011,$F$21,ローデータ!$L$12:$L$1011,$C$124,ローデータ!$H$12:$H$1011,A128)</f>
        <v>14</v>
      </c>
      <c r="D128" s="112">
        <f>COUNTIFS(ローデータ!$B$12:$B$1011,1,ローデータ!$K$12:$K$1011,$F$21,ローデータ!$L$12:$L$1011,$D$124,ローデータ!$H$12:$H$1011,A128)</f>
        <v>1</v>
      </c>
      <c r="E128" s="112">
        <f>COUNTIFS(ローデータ!$B$12:$B$1011,1,ローデータ!$K$12:$K$1011,$F$21,ローデータ!$L$12:$L$1011,$E$124,ローデータ!$H$12:$H$1011,A128)</f>
        <v>0</v>
      </c>
      <c r="F128" s="112">
        <f>COUNTIFS(ローデータ!$B$12:$B$1011,1,ローデータ!$K$12:$K$1011,$F$21,ローデータ!$L$12:$L$1011,$F$124,ローデータ!$H$12:$H$1011,A128)</f>
        <v>0</v>
      </c>
      <c r="G128" s="113">
        <f>COUNTIFS(ローデータ!$B$12:$B$1011,1,ローデータ!$K$12:$K$1011,$F$21,ローデータ!$L$12:$L$1011,$G$124,ローデータ!$H$12:$H$1011,A128)</f>
        <v>0</v>
      </c>
      <c r="H128" s="114">
        <f t="shared" ref="H128:H135" si="10">SUM(C128:G128)</f>
        <v>15</v>
      </c>
      <c r="I128" s="115">
        <f>COUNTIFS(ローデータ!$B$12:$B$1011,1,ローデータ!$K$12:$K$1011,$F$21,ローデータ!$S$12:$S$1011,$I$124,ローデータ!$H$12:$H$1011,A128)</f>
        <v>14</v>
      </c>
      <c r="J128" s="112">
        <f>COUNTIFS(ローデータ!$B$12:$B$1011,1,ローデータ!$K$12:$K$1011,$F$21,ローデータ!$S$12:$S$1011,$J$124,ローデータ!$H$12:$H$1011,A128)</f>
        <v>1</v>
      </c>
      <c r="K128" s="112">
        <f>COUNTIFS(ローデータ!$B$12:$B$1011,1,ローデータ!$K$12:$K$1011,$F$21,ローデータ!$S$12:$S$1011,$K$124,ローデータ!$H$12:$H$1011,A128)</f>
        <v>0</v>
      </c>
      <c r="L128" s="109">
        <f t="shared" si="9"/>
        <v>15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COUNTIFS(ローデータ!$B$12:$B$1011,1,ローデータ!$K$12:$K$1011,$F$21,ローデータ!$L$12:$L$1011,$C$124,ローデータ!$H$12:$H$1011,A129)</f>
        <v>19</v>
      </c>
      <c r="D129" s="112">
        <f>COUNTIFS(ローデータ!$B$12:$B$1011,1,ローデータ!$K$12:$K$1011,$F$21,ローデータ!$L$12:$L$1011,$D$124,ローデータ!$H$12:$H$1011,A129)</f>
        <v>0</v>
      </c>
      <c r="E129" s="112">
        <f>COUNTIFS(ローデータ!$B$12:$B$1011,1,ローデータ!$K$12:$K$1011,$F$21,ローデータ!$L$12:$L$1011,$E$124,ローデータ!$H$12:$H$1011,A129)</f>
        <v>0</v>
      </c>
      <c r="F129" s="112">
        <f>COUNTIFS(ローデータ!$B$12:$B$1011,1,ローデータ!$K$12:$K$1011,$F$21,ローデータ!$L$12:$L$1011,$F$124,ローデータ!$H$12:$H$1011,A129)</f>
        <v>0</v>
      </c>
      <c r="G129" s="113">
        <f>COUNTIFS(ローデータ!$B$12:$B$1011,1,ローデータ!$K$12:$K$1011,$F$21,ローデータ!$L$12:$L$1011,$G$124,ローデータ!$H$12:$H$1011,A129)</f>
        <v>0</v>
      </c>
      <c r="H129" s="114">
        <f t="shared" si="10"/>
        <v>19</v>
      </c>
      <c r="I129" s="115">
        <f>COUNTIFS(ローデータ!$B$12:$B$1011,1,ローデータ!$K$12:$K$1011,$F$21,ローデータ!$S$12:$S$1011,$I$124,ローデータ!$H$12:$H$1011,A129)</f>
        <v>19</v>
      </c>
      <c r="J129" s="112">
        <f>COUNTIFS(ローデータ!$B$12:$B$1011,1,ローデータ!$K$12:$K$1011,$F$21,ローデータ!$S$12:$S$1011,$J$124,ローデータ!$H$12:$H$1011,A129)</f>
        <v>0</v>
      </c>
      <c r="K129" s="112">
        <f>COUNTIFS(ローデータ!$B$12:$B$1011,1,ローデータ!$K$12:$K$1011,$F$21,ローデータ!$S$12:$S$1011,$K$124,ローデータ!$H$12:$H$1011,A129)</f>
        <v>0</v>
      </c>
      <c r="L129" s="109">
        <f t="shared" si="9"/>
        <v>19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COUNTIFS(ローデータ!$B$12:$B$1011,1,ローデータ!$K$12:$K$1011,$F$21,ローデータ!$L$12:$L$1011,$C$124,ローデータ!$H$12:$H$1011,A130)</f>
        <v>6</v>
      </c>
      <c r="D130" s="112">
        <f>COUNTIFS(ローデータ!$B$12:$B$1011,1,ローデータ!$K$12:$K$1011,$F$21,ローデータ!$L$12:$L$1011,$D$124,ローデータ!$H$12:$H$1011,A130)</f>
        <v>0</v>
      </c>
      <c r="E130" s="112">
        <f>COUNTIFS(ローデータ!$B$12:$B$1011,1,ローデータ!$K$12:$K$1011,$F$21,ローデータ!$L$12:$L$1011,$E$124,ローデータ!$H$12:$H$1011,A130)</f>
        <v>0</v>
      </c>
      <c r="F130" s="112">
        <f>COUNTIFS(ローデータ!$B$12:$B$1011,1,ローデータ!$K$12:$K$1011,$F$21,ローデータ!$L$12:$L$1011,$F$124,ローデータ!$H$12:$H$1011,A130)</f>
        <v>0</v>
      </c>
      <c r="G130" s="113">
        <f>COUNTIFS(ローデータ!$B$12:$B$1011,1,ローデータ!$K$12:$K$1011,$F$21,ローデータ!$L$12:$L$1011,$G$124,ローデータ!$H$12:$H$1011,A130)</f>
        <v>0</v>
      </c>
      <c r="H130" s="114">
        <f t="shared" si="10"/>
        <v>6</v>
      </c>
      <c r="I130" s="115">
        <f>COUNTIFS(ローデータ!$B$12:$B$1011,1,ローデータ!$K$12:$K$1011,$F$21,ローデータ!$S$12:$S$1011,$I$124,ローデータ!$H$12:$H$1011,A130)</f>
        <v>6</v>
      </c>
      <c r="J130" s="112">
        <f>COUNTIFS(ローデータ!$B$12:$B$1011,1,ローデータ!$K$12:$K$1011,$F$21,ローデータ!$S$12:$S$1011,$J$124,ローデータ!$H$12:$H$1011,A130)</f>
        <v>0</v>
      </c>
      <c r="K130" s="112">
        <f>COUNTIFS(ローデータ!$B$12:$B$1011,1,ローデータ!$K$12:$K$1011,$F$21,ローデータ!$S$12:$S$1011,$K$124,ローデータ!$H$12:$H$1011,A130)</f>
        <v>0</v>
      </c>
      <c r="L130" s="109">
        <f t="shared" si="9"/>
        <v>6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COUNTIFS(ローデータ!$B$12:$B$1011,1,ローデータ!$K$12:$K$1011,$F$21,ローデータ!$L$12:$L$1011,$C$124,ローデータ!$H$12:$H$1011,A131)</f>
        <v>5</v>
      </c>
      <c r="D131" s="112">
        <f>COUNTIFS(ローデータ!$B$12:$B$1011,1,ローデータ!$K$12:$K$1011,$F$21,ローデータ!$L$12:$L$1011,$D$124,ローデータ!$H$12:$H$1011,A131)</f>
        <v>4</v>
      </c>
      <c r="E131" s="112">
        <f>COUNTIFS(ローデータ!$B$12:$B$1011,1,ローデータ!$K$12:$K$1011,$F$21,ローデータ!$L$12:$L$1011,$E$124,ローデータ!$H$12:$H$1011,A131)</f>
        <v>0</v>
      </c>
      <c r="F131" s="112">
        <f>COUNTIFS(ローデータ!$B$12:$B$1011,1,ローデータ!$K$12:$K$1011,$F$21,ローデータ!$L$12:$L$1011,$F$124,ローデータ!$H$12:$H$1011,A131)</f>
        <v>0</v>
      </c>
      <c r="G131" s="113">
        <f>COUNTIFS(ローデータ!$B$12:$B$1011,1,ローデータ!$K$12:$K$1011,$F$21,ローデータ!$L$12:$L$1011,$G$124,ローデータ!$H$12:$H$1011,A131)</f>
        <v>0</v>
      </c>
      <c r="H131" s="114">
        <f t="shared" si="10"/>
        <v>9</v>
      </c>
      <c r="I131" s="115">
        <f>COUNTIFS(ローデータ!$B$12:$B$1011,1,ローデータ!$K$12:$K$1011,$F$21,ローデータ!$S$12:$S$1011,$I$124,ローデータ!$H$12:$H$1011,A131)</f>
        <v>5</v>
      </c>
      <c r="J131" s="112">
        <f>COUNTIFS(ローデータ!$B$12:$B$1011,1,ローデータ!$K$12:$K$1011,$F$21,ローデータ!$S$12:$S$1011,$J$124,ローデータ!$H$12:$H$1011,A131)</f>
        <v>4</v>
      </c>
      <c r="K131" s="112">
        <f>COUNTIFS(ローデータ!$B$12:$B$1011,1,ローデータ!$K$12:$K$1011,$F$21,ローデータ!$S$12:$S$1011,$K$124,ローデータ!$H$12:$H$1011,A131)</f>
        <v>0</v>
      </c>
      <c r="L131" s="109">
        <f t="shared" si="9"/>
        <v>9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COUNTIFS(ローデータ!$B$12:$B$1011,1,ローデータ!$K$12:$K$1011,$F$21,ローデータ!$L$12:$L$1011,$C$124,ローデータ!$H$12:$H$1011,A132)</f>
        <v>1</v>
      </c>
      <c r="D132" s="112">
        <f>COUNTIFS(ローデータ!$B$12:$B$1011,1,ローデータ!$K$12:$K$1011,$F$21,ローデータ!$L$12:$L$1011,$D$124,ローデータ!$H$12:$H$1011,A132)</f>
        <v>0</v>
      </c>
      <c r="E132" s="112">
        <f>COUNTIFS(ローデータ!$B$12:$B$1011,1,ローデータ!$K$12:$K$1011,$F$21,ローデータ!$L$12:$L$1011,$E$124,ローデータ!$H$12:$H$1011,A132)</f>
        <v>0</v>
      </c>
      <c r="F132" s="112">
        <f>COUNTIFS(ローデータ!$B$12:$B$1011,1,ローデータ!$K$12:$K$1011,$F$21,ローデータ!$L$12:$L$1011,$F$124,ローデータ!$H$12:$H$1011,A132)</f>
        <v>0</v>
      </c>
      <c r="G132" s="113">
        <f>COUNTIFS(ローデータ!$B$12:$B$1011,1,ローデータ!$K$12:$K$1011,$F$21,ローデータ!$L$12:$L$1011,$G$124,ローデータ!$H$12:$H$1011,A132)</f>
        <v>0</v>
      </c>
      <c r="H132" s="114">
        <f t="shared" si="10"/>
        <v>1</v>
      </c>
      <c r="I132" s="115">
        <f>COUNTIFS(ローデータ!$B$12:$B$1011,1,ローデータ!$K$12:$K$1011,$F$21,ローデータ!$S$12:$S$1011,$I$124,ローデータ!$H$12:$H$1011,A132)</f>
        <v>1</v>
      </c>
      <c r="J132" s="112">
        <f>COUNTIFS(ローデータ!$B$12:$B$1011,1,ローデータ!$K$12:$K$1011,$F$21,ローデータ!$S$12:$S$1011,$J$124,ローデータ!$H$12:$H$1011,A132)</f>
        <v>0</v>
      </c>
      <c r="K132" s="112">
        <f>COUNTIFS(ローデータ!$B$12:$B$1011,1,ローデータ!$K$12:$K$1011,$F$21,ローデータ!$S$12:$S$1011,$K$124,ローデータ!$H$12:$H$1011,A132)</f>
        <v>0</v>
      </c>
      <c r="L132" s="109">
        <f t="shared" si="9"/>
        <v>1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COUNTIFS(ローデータ!$B$12:$B$1011,1,ローデータ!$K$12:$K$1011,$F$21,ローデータ!$L$12:$L$1011,$C$124,ローデータ!$H$12:$H$1011,A133)</f>
        <v>0</v>
      </c>
      <c r="D133" s="112">
        <f>COUNTIFS(ローデータ!$B$12:$B$1011,1,ローデータ!$K$12:$K$1011,$F$21,ローデータ!$L$12:$L$1011,$D$124,ローデータ!$H$12:$H$1011,A133)</f>
        <v>0</v>
      </c>
      <c r="E133" s="112">
        <f>COUNTIFS(ローデータ!$B$12:$B$1011,1,ローデータ!$K$12:$K$1011,$F$21,ローデータ!$L$12:$L$1011,$E$124,ローデータ!$H$12:$H$1011,A133)</f>
        <v>0</v>
      </c>
      <c r="F133" s="112">
        <f>COUNTIFS(ローデータ!$B$12:$B$1011,1,ローデータ!$K$12:$K$1011,$F$21,ローデータ!$L$12:$L$1011,$F$124,ローデータ!$H$12:$H$1011,A133)</f>
        <v>0</v>
      </c>
      <c r="G133" s="113">
        <f>COUNTIFS(ローデータ!$B$12:$B$1011,1,ローデータ!$K$12:$K$1011,$F$21,ローデータ!$L$12:$L$1011,$G$124,ローデータ!$H$12:$H$1011,A133)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COUNTIFS(ローデータ!$B$12:$B$1011,1,ローデータ!$K$12:$K$1011,$F$21,ローデータ!$S$12:$S$1011,$I$124,ローデータ!$H$12:$H$1011,A133)</f>
        <v>0</v>
      </c>
      <c r="J133" s="112">
        <f>COUNTIFS(ローデータ!$B$12:$B$1011,1,ローデータ!$K$12:$K$1011,$F$21,ローデータ!$S$12:$S$1011,$J$124,ローデータ!$H$12:$H$1011,A133)</f>
        <v>0</v>
      </c>
      <c r="K133" s="112">
        <f>COUNTIFS(ローデータ!$B$12:$B$1011,1,ローデータ!$K$12:$K$1011,$F$21,ローデータ!$S$12:$S$1011,$K$124,ローデータ!$H$12:$H$1011,A133)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COUNTIFS(ローデータ!$B$12:$B$1011,1,ローデータ!$K$12:$K$1011,$F$21,ローデータ!$L$12:$L$1011,$C$124,ローデータ!$H$12:$H$1011,A134)</f>
        <v>1</v>
      </c>
      <c r="D134" s="112">
        <f>COUNTIFS(ローデータ!$B$12:$B$1011,1,ローデータ!$K$12:$K$1011,$F$21,ローデータ!$L$12:$L$1011,$D$124,ローデータ!$H$12:$H$1011,A134)</f>
        <v>0</v>
      </c>
      <c r="E134" s="112">
        <f>COUNTIFS(ローデータ!$B$12:$B$1011,1,ローデータ!$K$12:$K$1011,$F$21,ローデータ!$L$12:$L$1011,$E$124,ローデータ!$H$12:$H$1011,A134)</f>
        <v>0</v>
      </c>
      <c r="F134" s="112">
        <f>COUNTIFS(ローデータ!$B$12:$B$1011,1,ローデータ!$K$12:$K$1011,$F$21,ローデータ!$L$12:$L$1011,$F$124,ローデータ!$H$12:$H$1011,A134)</f>
        <v>0</v>
      </c>
      <c r="G134" s="113">
        <f>COUNTIFS(ローデータ!$B$12:$B$1011,1,ローデータ!$K$12:$K$1011,$F$21,ローデータ!$L$12:$L$1011,$G$124,ローデータ!$H$12:$H$1011,A134)</f>
        <v>0</v>
      </c>
      <c r="H134" s="114">
        <f t="shared" si="10"/>
        <v>1</v>
      </c>
      <c r="I134" s="115">
        <f>COUNTIFS(ローデータ!$B$12:$B$1011,1,ローデータ!$K$12:$K$1011,$F$21,ローデータ!$S$12:$S$1011,$I$124,ローデータ!$H$12:$H$1011,A134)</f>
        <v>1</v>
      </c>
      <c r="J134" s="112">
        <f>COUNTIFS(ローデータ!$B$12:$B$1011,1,ローデータ!$K$12:$K$1011,$F$21,ローデータ!$S$12:$S$1011,$J$124,ローデータ!$H$12:$H$1011,A134)</f>
        <v>0</v>
      </c>
      <c r="K134" s="112">
        <f>COUNTIFS(ローデータ!$B$12:$B$1011,1,ローデータ!$K$12:$K$1011,$F$21,ローデータ!$S$12:$S$1011,$K$124,ローデータ!$H$12:$H$1011,A134)</f>
        <v>0</v>
      </c>
      <c r="L134" s="109">
        <f t="shared" si="9"/>
        <v>1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COUNTIFS(ローデータ!$B$12:$B$1011,1,ローデータ!$K$12:$K$1011,$F$21,ローデータ!$L$12:$L$1011,$C$124,ローデータ!$H$12:$H$1011,A135)</f>
        <v>0</v>
      </c>
      <c r="D135" s="112">
        <f>COUNTIFS(ローデータ!$B$12:$B$1011,1,ローデータ!$K$12:$K$1011,$F$21,ローデータ!$L$12:$L$1011,$D$124,ローデータ!$H$12:$H$1011,A135)</f>
        <v>0</v>
      </c>
      <c r="E135" s="112">
        <f>COUNTIFS(ローデータ!$B$12:$B$1011,1,ローデータ!$K$12:$K$1011,$F$21,ローデータ!$L$12:$L$1011,$E$124,ローデータ!$H$12:$H$1011,A135)</f>
        <v>0</v>
      </c>
      <c r="F135" s="112">
        <f>COUNTIFS(ローデータ!$B$12:$B$1011,1,ローデータ!$K$12:$K$1011,$F$21,ローデータ!$L$12:$L$1011,$F$124,ローデータ!$H$12:$H$1011,A135)</f>
        <v>0</v>
      </c>
      <c r="G135" s="113">
        <f>COUNTIFS(ローデータ!$B$12:$B$1011,1,ローデータ!$K$12:$K$1011,$F$21,ローデータ!$L$12:$L$1011,$G$124,ローデータ!$H$12:$H$1011,A135)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COUNTIFS(ローデータ!$B$12:$B$1011,1,ローデータ!$K$12:$K$1011,$F$21,ローデータ!$S$12:$S$1011,$I$124,ローデータ!$H$12:$H$1011,A135)</f>
        <v>0</v>
      </c>
      <c r="J135" s="112">
        <f>COUNTIFS(ローデータ!$B$12:$B$1011,1,ローデータ!$K$12:$K$1011,$F$21,ローデータ!$S$12:$S$1011,$J$124,ローデータ!$H$12:$H$1011,A135)</f>
        <v>0</v>
      </c>
      <c r="K135" s="112">
        <f>COUNTIFS(ローデータ!$B$12:$B$1011,1,ローデータ!$K$12:$K$1011,$F$21,ローデータ!$S$12:$S$1011,$K$124,ローデータ!$H$12:$H$1011,A135)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9" t="s">
        <v>50</v>
      </c>
      <c r="B136" s="350"/>
      <c r="C136" s="109">
        <f>SUM(C127:C135)</f>
        <v>47</v>
      </c>
      <c r="D136" s="109">
        <f t="shared" ref="D136:G136" si="11">SUM(D127:D135)</f>
        <v>5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52</v>
      </c>
      <c r="I136" s="111">
        <f>SUM(I127:I135)</f>
        <v>47</v>
      </c>
      <c r="J136" s="109">
        <f>SUM(J127:J135)</f>
        <v>5</v>
      </c>
      <c r="K136" s="109">
        <f>SUM(K127:K135)</f>
        <v>0</v>
      </c>
      <c r="L136" s="109">
        <f t="shared" si="9"/>
        <v>52</v>
      </c>
    </row>
    <row r="137" spans="1:16" ht="14.1" customHeight="1" x14ac:dyDescent="0.15">
      <c r="B137" s="166"/>
      <c r="C137" s="165"/>
      <c r="D137" s="165"/>
      <c r="E137" s="9"/>
      <c r="F137" s="9"/>
      <c r="G137" s="9"/>
    </row>
    <row r="138" spans="1:16" ht="14.1" customHeight="1" x14ac:dyDescent="0.15">
      <c r="A138" s="166" t="s">
        <v>180</v>
      </c>
      <c r="B138" s="40" t="s">
        <v>182</v>
      </c>
      <c r="D138" s="165"/>
      <c r="E138" s="9"/>
      <c r="F138" s="9"/>
      <c r="G138" s="9"/>
      <c r="H138" s="9"/>
    </row>
    <row r="139" spans="1:16" ht="14.1" customHeight="1" x14ac:dyDescent="0.15">
      <c r="B139" s="34"/>
      <c r="C139" s="165"/>
      <c r="D139" s="165"/>
      <c r="E139" s="9"/>
      <c r="F139" s="9"/>
      <c r="G139" s="9"/>
      <c r="H139" s="9"/>
    </row>
    <row r="140" spans="1:16" ht="14.1" customHeight="1" x14ac:dyDescent="0.15">
      <c r="A140" s="359"/>
      <c r="B140" s="359"/>
      <c r="C140" s="234" t="s">
        <v>70</v>
      </c>
      <c r="D140" s="235"/>
      <c r="E140" s="235"/>
      <c r="F140" s="235"/>
      <c r="G140" s="236"/>
      <c r="H140" s="360" t="s">
        <v>50</v>
      </c>
      <c r="I140" s="240" t="s">
        <v>71</v>
      </c>
      <c r="J140" s="241"/>
      <c r="K140" s="241"/>
      <c r="L140" s="241"/>
      <c r="M140" s="241"/>
      <c r="N140" s="241"/>
      <c r="O140" s="242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80" t="s">
        <v>107</v>
      </c>
      <c r="N141" s="363" t="s">
        <v>36</v>
      </c>
      <c r="O141" s="280" t="s">
        <v>30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44"/>
      <c r="N142" s="224"/>
      <c r="O142" s="244"/>
      <c r="P142" s="214"/>
    </row>
    <row r="143" spans="1:16" ht="14.1" customHeight="1" x14ac:dyDescent="0.15">
      <c r="A143" s="161">
        <v>1</v>
      </c>
      <c r="B143" s="50" t="s">
        <v>54</v>
      </c>
      <c r="C143" s="91">
        <f>SUMIFS(ローデータ!$M$12:$M$1011,ローデータ!$B$12:$B$1011,1,ローデータ!$K$12:$K$1011,$F$21,ローデータ!$H$12:$H$1011,A143)</f>
        <v>0</v>
      </c>
      <c r="D143" s="91">
        <f>SUMIFS(ローデータ!$N$12:$N$1011,ローデータ!$B$12:$B$1011,1,ローデータ!$K$12:$K$1011,$F$21,ローデータ!$H$12:$H$1011,A143)</f>
        <v>1</v>
      </c>
      <c r="E143" s="91">
        <f>SUMIFS(ローデータ!$O$12:$O$1011,ローデータ!$B$12:$B$1011,1,ローデータ!$K$12:$K$1011,$F$21,ローデータ!$H$12:$H$1011,A143)</f>
        <v>0</v>
      </c>
      <c r="F143" s="92">
        <f>SUMIFS(ローデータ!$P$12:$P$1011,ローデータ!$B$12:$B$1011,1,ローデータ!$K$12:$K$1011,$F$21,ローデータ!$H$12:$H$1011,A143)</f>
        <v>0</v>
      </c>
      <c r="G143" s="91">
        <f>SUMIFS(ローデータ!$Q$12:$Q$1011,ローデータ!$B$12:$B$1011,1,ローデータ!$K$12:$K$1011,$F$21,ローデータ!$H$12:$H$1011,A143)</f>
        <v>0</v>
      </c>
      <c r="H143" s="116">
        <f t="shared" ref="H143:H151" si="12">SUM(C143:G143)</f>
        <v>1</v>
      </c>
      <c r="I143" s="94">
        <f>SUMIFS(ローデータ!$T$12:$T$1011,ローデータ!$B$12:$B$1011,1,ローデータ!$K$12:$K$1011,$F$21,ローデータ!$H$12:$H$1011,A143)</f>
        <v>0</v>
      </c>
      <c r="J143" s="91">
        <f>SUMIFS(ローデータ!$U$12:$U$1011,ローデータ!$B$12:$B$1011,1,ローデータ!$K$12:$K$1011,$F$21,ローデータ!$H$12:$H$1011,A143)</f>
        <v>1</v>
      </c>
      <c r="K143" s="91">
        <f>SUMIFS(ローデータ!$V$12:$V$1011,ローデータ!$B$12:$B$1011,1,ローデータ!$K$12:$K$1011,$F$21,ローデータ!$H$12:$H$1011,A143)</f>
        <v>0</v>
      </c>
      <c r="L143" s="91">
        <f>SUMIFS(ローデータ!$W$12:$W$1011,ローデータ!$B$12:$B$1011,1,ローデータ!$K$12:$K$1011,$F$21,ローデータ!$H$12:$H$1011,A143)</f>
        <v>0</v>
      </c>
      <c r="M143" s="91">
        <f>SUMIFS(ローデータ!$X$12:$X$1011,ローデータ!$B$12:$B$1011,1,ローデータ!$K$12:$K$1011,$F$21,ローデータ!$H$12:$H$1011,A143)</f>
        <v>1</v>
      </c>
      <c r="N143" s="91">
        <f>SUMIFS(ローデータ!$Y$12:$Y$1011,ローデータ!$B$12:$B$1011,1,ローデータ!$K$12:$K$1011,$F$21,ローデータ!$H$12:$H$1011,A143)</f>
        <v>0</v>
      </c>
      <c r="O143" s="91">
        <f>SUMIFS(ローデータ!$Z$12:$Z$1011,ローデータ!$B$12:$B$1011,1,ローデータ!$K$12:$K$1011,$F$21,ローデータ!$H$12:$H$1011,A143)</f>
        <v>0</v>
      </c>
      <c r="P143" s="56">
        <f t="shared" ref="P143:P152" si="13">SUM(I143:O143)</f>
        <v>2</v>
      </c>
    </row>
    <row r="144" spans="1:16" ht="14.1" customHeight="1" x14ac:dyDescent="0.15">
      <c r="A144" s="161">
        <v>2</v>
      </c>
      <c r="B144" s="50" t="s">
        <v>55</v>
      </c>
      <c r="C144" s="91">
        <f>SUMIFS(ローデータ!$M$12:$M$1011,ローデータ!$B$12:$B$1011,1,ローデータ!$K$12:$K$1011,$F$21,ローデータ!$H$12:$H$1011,A144)</f>
        <v>1</v>
      </c>
      <c r="D144" s="91">
        <f>SUMIFS(ローデータ!$N$12:$N$1011,ローデータ!$B$12:$B$1011,1,ローデータ!$K$12:$K$1011,$F$21,ローデータ!$H$12:$H$1011,A144)</f>
        <v>11</v>
      </c>
      <c r="E144" s="91">
        <f>SUMIFS(ローデータ!$O$12:$O$1011,ローデータ!$B$12:$B$1011,1,ローデータ!$K$12:$K$1011,$F$21,ローデータ!$H$12:$H$1011,A144)</f>
        <v>5</v>
      </c>
      <c r="F144" s="92">
        <f>SUMIFS(ローデータ!$P$12:$P$1011,ローデータ!$B$12:$B$1011,1,ローデータ!$K$12:$K$1011,$F$21,ローデータ!$H$12:$H$1011,A144)</f>
        <v>0</v>
      </c>
      <c r="G144" s="91">
        <f>SUMIFS(ローデータ!$Q$12:$Q$1011,ローデータ!$B$12:$B$1011,1,ローデータ!$K$12:$K$1011,$F$21,ローデータ!$H$12:$H$1011,A144)</f>
        <v>0</v>
      </c>
      <c r="H144" s="116">
        <f t="shared" si="12"/>
        <v>17</v>
      </c>
      <c r="I144" s="94">
        <f>SUMIFS(ローデータ!$T$12:$T$1011,ローデータ!$B$12:$B$1011,1,ローデータ!$K$12:$K$1011,$F$21,ローデータ!$H$12:$H$1011,A144)</f>
        <v>0</v>
      </c>
      <c r="J144" s="91">
        <f>SUMIFS(ローデータ!$U$12:$U$1011,ローデータ!$B$12:$B$1011,1,ローデータ!$K$12:$K$1011,$F$21,ローデータ!$H$12:$H$1011,A144)</f>
        <v>11</v>
      </c>
      <c r="K144" s="91">
        <f>SUMIFS(ローデータ!$V$12:$V$1011,ローデータ!$B$12:$B$1011,1,ローデータ!$K$12:$K$1011,$F$21,ローデータ!$H$12:$H$1011,A144)</f>
        <v>4</v>
      </c>
      <c r="L144" s="91">
        <f>SUMIFS(ローデータ!$W$12:$W$1011,ローデータ!$B$12:$B$1011,1,ローデータ!$K$12:$K$1011,$F$21,ローデータ!$H$12:$H$1011,A144)</f>
        <v>0</v>
      </c>
      <c r="M144" s="91">
        <f>SUMIFS(ローデータ!$X$12:$X$1011,ローデータ!$B$12:$B$1011,1,ローデータ!$K$12:$K$1011,$F$21,ローデータ!$H$12:$H$1011,A144)</f>
        <v>5</v>
      </c>
      <c r="N144" s="91">
        <f>SUMIFS(ローデータ!$Y$12:$Y$1011,ローデータ!$B$12:$B$1011,1,ローデータ!$K$12:$K$1011,$F$21,ローデータ!$H$12:$H$1011,A144)</f>
        <v>0</v>
      </c>
      <c r="O144" s="91">
        <f>SUMIFS(ローデータ!$Z$12:$Z$1011,ローデータ!$B$12:$B$1011,1,ローデータ!$K$12:$K$1011,$F$21,ローデータ!$H$12:$H$1011,A144)</f>
        <v>0</v>
      </c>
      <c r="P144" s="56">
        <f t="shared" si="13"/>
        <v>20</v>
      </c>
    </row>
    <row r="145" spans="1:16" ht="14.1" customHeight="1" x14ac:dyDescent="0.15">
      <c r="A145" s="161">
        <v>3</v>
      </c>
      <c r="B145" s="50" t="s">
        <v>56</v>
      </c>
      <c r="C145" s="91">
        <f>SUMIFS(ローデータ!$M$12:$M$1011,ローデータ!$B$12:$B$1011,1,ローデータ!$K$12:$K$1011,$F$21,ローデータ!$H$12:$H$1011,A145)</f>
        <v>3</v>
      </c>
      <c r="D145" s="91">
        <f>SUMIFS(ローデータ!$N$12:$N$1011,ローデータ!$B$12:$B$1011,1,ローデータ!$K$12:$K$1011,$F$21,ローデータ!$H$12:$H$1011,A145)</f>
        <v>21</v>
      </c>
      <c r="E145" s="91">
        <f>SUMIFS(ローデータ!$O$12:$O$1011,ローデータ!$B$12:$B$1011,1,ローデータ!$K$12:$K$1011,$F$21,ローデータ!$H$12:$H$1011,A145)</f>
        <v>15</v>
      </c>
      <c r="F145" s="92">
        <f>SUMIFS(ローデータ!$P$12:$P$1011,ローデータ!$B$12:$B$1011,1,ローデータ!$K$12:$K$1011,$F$21,ローデータ!$H$12:$H$1011,A145)</f>
        <v>0</v>
      </c>
      <c r="G145" s="91">
        <f>SUMIFS(ローデータ!$Q$12:$Q$1011,ローデータ!$B$12:$B$1011,1,ローデータ!$K$12:$K$1011,$F$21,ローデータ!$H$12:$H$1011,A145)</f>
        <v>0</v>
      </c>
      <c r="H145" s="116">
        <f t="shared" si="12"/>
        <v>39</v>
      </c>
      <c r="I145" s="94">
        <f>SUMIFS(ローデータ!$T$12:$T$1011,ローデータ!$B$12:$B$1011,1,ローデータ!$K$12:$K$1011,$F$21,ローデータ!$H$12:$H$1011,A145)</f>
        <v>2</v>
      </c>
      <c r="J145" s="91">
        <f>SUMIFS(ローデータ!$U$12:$U$1011,ローデータ!$B$12:$B$1011,1,ローデータ!$K$12:$K$1011,$F$21,ローデータ!$H$12:$H$1011,A145)</f>
        <v>10</v>
      </c>
      <c r="K145" s="91">
        <f>SUMIFS(ローデータ!$V$12:$V$1011,ローデータ!$B$12:$B$1011,1,ローデータ!$K$12:$K$1011,$F$21,ローデータ!$H$12:$H$1011,A145)</f>
        <v>7</v>
      </c>
      <c r="L145" s="91">
        <f>SUMIFS(ローデータ!$W$12:$W$1011,ローデータ!$B$12:$B$1011,1,ローデータ!$K$12:$K$1011,$F$21,ローデータ!$H$12:$H$1011,A145)</f>
        <v>0</v>
      </c>
      <c r="M145" s="91">
        <f>SUMIFS(ローデータ!$X$12:$X$1011,ローデータ!$B$12:$B$1011,1,ローデータ!$K$12:$K$1011,$F$21,ローデータ!$H$12:$H$1011,A145)</f>
        <v>1</v>
      </c>
      <c r="N145" s="91">
        <f>SUMIFS(ローデータ!$Y$12:$Y$1011,ローデータ!$B$12:$B$1011,1,ローデータ!$K$12:$K$1011,$F$21,ローデータ!$H$12:$H$1011,A145)</f>
        <v>0</v>
      </c>
      <c r="O145" s="91">
        <f>SUMIFS(ローデータ!$Z$12:$Z$1011,ローデータ!$B$12:$B$1011,1,ローデータ!$K$12:$K$1011,$F$21,ローデータ!$H$12:$H$1011,A145)</f>
        <v>0</v>
      </c>
      <c r="P145" s="56">
        <f t="shared" si="13"/>
        <v>20</v>
      </c>
    </row>
    <row r="146" spans="1:16" ht="14.1" customHeight="1" x14ac:dyDescent="0.15">
      <c r="A146" s="161">
        <v>4</v>
      </c>
      <c r="B146" s="50" t="s">
        <v>57</v>
      </c>
      <c r="C146" s="91">
        <f>SUMIFS(ローデータ!$M$12:$M$1011,ローデータ!$B$12:$B$1011,1,ローデータ!$K$12:$K$1011,$F$21,ローデータ!$H$12:$H$1011,A146)</f>
        <v>0</v>
      </c>
      <c r="D146" s="91">
        <f>SUMIFS(ローデータ!$N$12:$N$1011,ローデータ!$B$12:$B$1011,1,ローデータ!$K$12:$K$1011,$F$21,ローデータ!$H$12:$H$1011,A146)</f>
        <v>6</v>
      </c>
      <c r="E146" s="91">
        <f>SUMIFS(ローデータ!$O$12:$O$1011,ローデータ!$B$12:$B$1011,1,ローデータ!$K$12:$K$1011,$F$21,ローデータ!$H$12:$H$1011,A146)</f>
        <v>1</v>
      </c>
      <c r="F146" s="92">
        <f>SUMIFS(ローデータ!$P$12:$P$1011,ローデータ!$B$12:$B$1011,1,ローデータ!$K$12:$K$1011,$F$21,ローデータ!$H$12:$H$1011,A146)</f>
        <v>1</v>
      </c>
      <c r="G146" s="91">
        <f>SUMIFS(ローデータ!$Q$12:$Q$1011,ローデータ!$B$12:$B$1011,1,ローデータ!$K$12:$K$1011,$F$21,ローデータ!$H$12:$H$1011,A146)</f>
        <v>0</v>
      </c>
      <c r="H146" s="116">
        <f t="shared" si="12"/>
        <v>8</v>
      </c>
      <c r="I146" s="94">
        <f>SUMIFS(ローデータ!$T$12:$T$1011,ローデータ!$B$12:$B$1011,1,ローデータ!$K$12:$K$1011,$F$21,ローデータ!$H$12:$H$1011,A146)</f>
        <v>0</v>
      </c>
      <c r="J146" s="91">
        <f>SUMIFS(ローデータ!$U$12:$U$1011,ローデータ!$B$12:$B$1011,1,ローデータ!$K$12:$K$1011,$F$21,ローデータ!$H$12:$H$1011,A146)</f>
        <v>4</v>
      </c>
      <c r="K146" s="91">
        <f>SUMIFS(ローデータ!$V$12:$V$1011,ローデータ!$B$12:$B$1011,1,ローデータ!$K$12:$K$1011,$F$21,ローデータ!$H$12:$H$1011,A146)</f>
        <v>2</v>
      </c>
      <c r="L146" s="91">
        <f>SUMIFS(ローデータ!$W$12:$W$1011,ローデータ!$B$12:$B$1011,1,ローデータ!$K$12:$K$1011,$F$21,ローデータ!$H$12:$H$1011,A146)</f>
        <v>0</v>
      </c>
      <c r="M146" s="91">
        <f>SUMIFS(ローデータ!$X$12:$X$1011,ローデータ!$B$12:$B$1011,1,ローデータ!$K$12:$K$1011,$F$21,ローデータ!$H$12:$H$1011,A146)</f>
        <v>7</v>
      </c>
      <c r="N146" s="91">
        <f>SUMIFS(ローデータ!$Y$12:$Y$1011,ローデータ!$B$12:$B$1011,1,ローデータ!$K$12:$K$1011,$F$21,ローデータ!$H$12:$H$1011,A146)</f>
        <v>0</v>
      </c>
      <c r="O146" s="91">
        <f>SUMIFS(ローデータ!$Z$12:$Z$1011,ローデータ!$B$12:$B$1011,1,ローデータ!$K$12:$K$1011,$F$21,ローデータ!$H$12:$H$1011,A146)</f>
        <v>0</v>
      </c>
      <c r="P146" s="56">
        <f t="shared" si="13"/>
        <v>13</v>
      </c>
    </row>
    <row r="147" spans="1:16" ht="14.1" customHeight="1" x14ac:dyDescent="0.15">
      <c r="A147" s="161">
        <v>5</v>
      </c>
      <c r="B147" s="50" t="s">
        <v>58</v>
      </c>
      <c r="C147" s="91">
        <f>SUMIFS(ローデータ!$M$12:$M$1011,ローデータ!$B$12:$B$1011,1,ローデータ!$K$12:$K$1011,$F$21,ローデータ!$H$12:$H$1011,A147)</f>
        <v>2</v>
      </c>
      <c r="D147" s="91">
        <f>SUMIFS(ローデータ!$N$12:$N$1011,ローデータ!$B$12:$B$1011,1,ローデータ!$K$12:$K$1011,$F$21,ローデータ!$H$12:$H$1011,A147)</f>
        <v>13</v>
      </c>
      <c r="E147" s="91">
        <f>SUMIFS(ローデータ!$O$12:$O$1011,ローデータ!$B$12:$B$1011,1,ローデータ!$K$12:$K$1011,$F$21,ローデータ!$H$12:$H$1011,A147)</f>
        <v>5</v>
      </c>
      <c r="F147" s="92">
        <f>SUMIFS(ローデータ!$P$12:$P$1011,ローデータ!$B$12:$B$1011,1,ローデータ!$K$12:$K$1011,$F$21,ローデータ!$H$12:$H$1011,A147)</f>
        <v>0</v>
      </c>
      <c r="G147" s="91">
        <f>SUMIFS(ローデータ!$Q$12:$Q$1011,ローデータ!$B$12:$B$1011,1,ローデータ!$K$12:$K$1011,$F$21,ローデータ!$H$12:$H$1011,A147)</f>
        <v>0</v>
      </c>
      <c r="H147" s="116">
        <f t="shared" si="12"/>
        <v>20</v>
      </c>
      <c r="I147" s="94">
        <f>SUMIFS(ローデータ!$T$12:$T$1011,ローデータ!$B$12:$B$1011,1,ローデータ!$K$12:$K$1011,$F$21,ローデータ!$H$12:$H$1011,A147)</f>
        <v>0</v>
      </c>
      <c r="J147" s="91">
        <f>SUMIFS(ローデータ!$U$12:$U$1011,ローデータ!$B$12:$B$1011,1,ローデータ!$K$12:$K$1011,$F$21,ローデータ!$H$12:$H$1011,A147)</f>
        <v>6</v>
      </c>
      <c r="K147" s="91">
        <f>SUMIFS(ローデータ!$V$12:$V$1011,ローデータ!$B$12:$B$1011,1,ローデータ!$K$12:$K$1011,$F$21,ローデータ!$H$12:$H$1011,A147)</f>
        <v>4</v>
      </c>
      <c r="L147" s="91">
        <f>SUMIFS(ローデータ!$W$12:$W$1011,ローデータ!$B$12:$B$1011,1,ローデータ!$K$12:$K$1011,$F$21,ローデータ!$H$12:$H$1011,A147)</f>
        <v>0</v>
      </c>
      <c r="M147" s="91">
        <f>SUMIFS(ローデータ!$X$12:$X$1011,ローデータ!$B$12:$B$1011,1,ローデータ!$K$12:$K$1011,$F$21,ローデータ!$H$12:$H$1011,A147)</f>
        <v>1</v>
      </c>
      <c r="N147" s="91">
        <f>SUMIFS(ローデータ!$Y$12:$Y$1011,ローデータ!$B$12:$B$1011,1,ローデータ!$K$12:$K$1011,$F$21,ローデータ!$H$12:$H$1011,A147)</f>
        <v>0</v>
      </c>
      <c r="O147" s="91">
        <f>SUMIFS(ローデータ!$Z$12:$Z$1011,ローデータ!$B$12:$B$1011,1,ローデータ!$K$12:$K$1011,$F$21,ローデータ!$H$12:$H$1011,A147)</f>
        <v>0</v>
      </c>
      <c r="P147" s="56">
        <f t="shared" si="13"/>
        <v>11</v>
      </c>
    </row>
    <row r="148" spans="1:16" ht="14.1" customHeight="1" x14ac:dyDescent="0.15">
      <c r="A148" s="161">
        <v>6</v>
      </c>
      <c r="B148" s="50" t="s">
        <v>59</v>
      </c>
      <c r="C148" s="91">
        <f>SUMIFS(ローデータ!$M$12:$M$1011,ローデータ!$B$12:$B$1011,1,ローデータ!$K$12:$K$1011,$F$21,ローデータ!$H$12:$H$1011,A148)</f>
        <v>0</v>
      </c>
      <c r="D148" s="91">
        <f>SUMIFS(ローデータ!$N$12:$N$1011,ローデータ!$B$12:$B$1011,1,ローデータ!$K$12:$K$1011,$F$21,ローデータ!$H$12:$H$1011,A148)</f>
        <v>0</v>
      </c>
      <c r="E148" s="91">
        <f>SUMIFS(ローデータ!$O$12:$O$1011,ローデータ!$B$12:$B$1011,1,ローデータ!$K$12:$K$1011,$F$21,ローデータ!$H$12:$H$1011,A148)</f>
        <v>0</v>
      </c>
      <c r="F148" s="92">
        <f>SUMIFS(ローデータ!$P$12:$P$1011,ローデータ!$B$12:$B$1011,1,ローデータ!$K$12:$K$1011,$F$21,ローデータ!$H$12:$H$1011,A148)</f>
        <v>0</v>
      </c>
      <c r="G148" s="91">
        <f>SUMIFS(ローデータ!$Q$12:$Q$1011,ローデータ!$B$12:$B$1011,1,ローデータ!$K$12:$K$1011,$F$21,ローデータ!$H$12:$H$1011,A148)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SUMIFS(ローデータ!$T$12:$T$1011,ローデータ!$B$12:$B$1011,1,ローデータ!$K$12:$K$1011,$F$21,ローデータ!$H$12:$H$1011,A148)</f>
        <v>1</v>
      </c>
      <c r="J148" s="91">
        <f>SUMIFS(ローデータ!$U$12:$U$1011,ローデータ!$B$12:$B$1011,1,ローデータ!$K$12:$K$1011,$F$21,ローデータ!$H$12:$H$1011,A148)</f>
        <v>0</v>
      </c>
      <c r="K148" s="91">
        <f>SUMIFS(ローデータ!$V$12:$V$1011,ローデータ!$B$12:$B$1011,1,ローデータ!$K$12:$K$1011,$F$21,ローデータ!$H$12:$H$1011,A148)</f>
        <v>0</v>
      </c>
      <c r="L148" s="91">
        <f>SUMIFS(ローデータ!$W$12:$W$1011,ローデータ!$B$12:$B$1011,1,ローデータ!$K$12:$K$1011,$F$21,ローデータ!$H$12:$H$1011,A148)</f>
        <v>0</v>
      </c>
      <c r="M148" s="91">
        <f>SUMIFS(ローデータ!$X$12:$X$1011,ローデータ!$B$12:$B$1011,1,ローデータ!$K$12:$K$1011,$F$21,ローデータ!$H$12:$H$1011,A148)</f>
        <v>0</v>
      </c>
      <c r="N148" s="91">
        <f>SUMIFS(ローデータ!$Y$12:$Y$1011,ローデータ!$B$12:$B$1011,1,ローデータ!$K$12:$K$1011,$F$21,ローデータ!$H$12:$H$1011,A148)</f>
        <v>0</v>
      </c>
      <c r="O148" s="91">
        <f>SUMIFS(ローデータ!$Z$12:$Z$1011,ローデータ!$B$12:$B$1011,1,ローデータ!$K$12:$K$1011,$F$21,ローデータ!$H$12:$H$1011,A148)</f>
        <v>0</v>
      </c>
      <c r="P148" s="56">
        <f t="shared" si="13"/>
        <v>1</v>
      </c>
    </row>
    <row r="149" spans="1:16" ht="14.1" customHeight="1" x14ac:dyDescent="0.15">
      <c r="A149" s="161">
        <v>7</v>
      </c>
      <c r="B149" s="50" t="s">
        <v>60</v>
      </c>
      <c r="C149" s="91">
        <f>SUMIFS(ローデータ!$M$12:$M$1011,ローデータ!$B$12:$B$1011,1,ローデータ!$K$12:$K$1011,$F$21,ローデータ!$H$12:$H$1011,A149)</f>
        <v>0</v>
      </c>
      <c r="D149" s="91">
        <f>SUMIFS(ローデータ!$N$12:$N$1011,ローデータ!$B$12:$B$1011,1,ローデータ!$K$12:$K$1011,$F$21,ローデータ!$H$12:$H$1011,A149)</f>
        <v>0</v>
      </c>
      <c r="E149" s="91">
        <f>SUMIFS(ローデータ!$O$12:$O$1011,ローデータ!$B$12:$B$1011,1,ローデータ!$K$12:$K$1011,$F$21,ローデータ!$H$12:$H$1011,A149)</f>
        <v>0</v>
      </c>
      <c r="F149" s="92">
        <f>SUMIFS(ローデータ!$P$12:$P$1011,ローデータ!$B$12:$B$1011,1,ローデータ!$K$12:$K$1011,$F$21,ローデータ!$H$12:$H$1011,A149)</f>
        <v>0</v>
      </c>
      <c r="G149" s="91">
        <f>SUMIFS(ローデータ!$Q$12:$Q$1011,ローデータ!$B$12:$B$1011,1,ローデータ!$K$12:$K$1011,$F$21,ローデータ!$H$12:$H$1011,A149)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SUMIFS(ローデータ!$T$12:$T$1011,ローデータ!$B$12:$B$1011,1,ローデータ!$K$12:$K$1011,$F$21,ローデータ!$H$12:$H$1011,A149)</f>
        <v>0</v>
      </c>
      <c r="J149" s="91">
        <f>SUMIFS(ローデータ!$U$12:$U$1011,ローデータ!$B$12:$B$1011,1,ローデータ!$K$12:$K$1011,$F$21,ローデータ!$H$12:$H$1011,A149)</f>
        <v>0</v>
      </c>
      <c r="K149" s="91">
        <f>SUMIFS(ローデータ!$V$12:$V$1011,ローデータ!$B$12:$B$1011,1,ローデータ!$K$12:$K$1011,$F$21,ローデータ!$H$12:$H$1011,A149)</f>
        <v>0</v>
      </c>
      <c r="L149" s="91">
        <f>SUMIFS(ローデータ!$W$12:$W$1011,ローデータ!$B$12:$B$1011,1,ローデータ!$K$12:$K$1011,$F$21,ローデータ!$H$12:$H$1011,A149)</f>
        <v>0</v>
      </c>
      <c r="M149" s="91">
        <f>SUMIFS(ローデータ!$X$12:$X$1011,ローデータ!$B$12:$B$1011,1,ローデータ!$K$12:$K$1011,$F$21,ローデータ!$H$12:$H$1011,A149)</f>
        <v>0</v>
      </c>
      <c r="N149" s="91">
        <f>SUMIFS(ローデータ!$Y$12:$Y$1011,ローデータ!$B$12:$B$1011,1,ローデータ!$K$12:$K$1011,$F$21,ローデータ!$H$12:$H$1011,A149)</f>
        <v>0</v>
      </c>
      <c r="O149" s="91">
        <f>SUMIFS(ローデータ!$Z$12:$Z$1011,ローデータ!$B$12:$B$1011,1,ローデータ!$K$12:$K$1011,$F$21,ローデータ!$H$12:$H$1011,A149)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61">
        <v>8</v>
      </c>
      <c r="B150" s="50" t="s">
        <v>61</v>
      </c>
      <c r="C150" s="91">
        <f>SUMIFS(ローデータ!$M$12:$M$1011,ローデータ!$B$12:$B$1011,1,ローデータ!$K$12:$K$1011,$F$21,ローデータ!$H$12:$H$1011,A150)</f>
        <v>0</v>
      </c>
      <c r="D150" s="91">
        <f>SUMIFS(ローデータ!$N$12:$N$1011,ローデータ!$B$12:$B$1011,1,ローデータ!$K$12:$K$1011,$F$21,ローデータ!$H$12:$H$1011,A150)</f>
        <v>1</v>
      </c>
      <c r="E150" s="91">
        <f>SUMIFS(ローデータ!$O$12:$O$1011,ローデータ!$B$12:$B$1011,1,ローデータ!$K$12:$K$1011,$F$21,ローデータ!$H$12:$H$1011,A150)</f>
        <v>0</v>
      </c>
      <c r="F150" s="92">
        <f>SUMIFS(ローデータ!$P$12:$P$1011,ローデータ!$B$12:$B$1011,1,ローデータ!$K$12:$K$1011,$F$21,ローデータ!$H$12:$H$1011,A150)</f>
        <v>0</v>
      </c>
      <c r="G150" s="91">
        <f>SUMIFS(ローデータ!$Q$12:$Q$1011,ローデータ!$B$12:$B$1011,1,ローデータ!$K$12:$K$1011,$F$21,ローデータ!$H$12:$H$1011,A150)</f>
        <v>0</v>
      </c>
      <c r="H150" s="116">
        <f t="shared" si="12"/>
        <v>1</v>
      </c>
      <c r="I150" s="94">
        <f>SUMIFS(ローデータ!$T$12:$T$1011,ローデータ!$B$12:$B$1011,1,ローデータ!$K$12:$K$1011,$F$21,ローデータ!$H$12:$H$1011,A150)</f>
        <v>0</v>
      </c>
      <c r="J150" s="91">
        <f>SUMIFS(ローデータ!$U$12:$U$1011,ローデータ!$B$12:$B$1011,1,ローデータ!$K$12:$K$1011,$F$21,ローデータ!$H$12:$H$1011,A150)</f>
        <v>1</v>
      </c>
      <c r="K150" s="91">
        <f>SUMIFS(ローデータ!$V$12:$V$1011,ローデータ!$B$12:$B$1011,1,ローデータ!$K$12:$K$1011,$F$21,ローデータ!$H$12:$H$1011,A150)</f>
        <v>0</v>
      </c>
      <c r="L150" s="91">
        <f>SUMIFS(ローデータ!$W$12:$W$1011,ローデータ!$B$12:$B$1011,1,ローデータ!$K$12:$K$1011,$F$21,ローデータ!$H$12:$H$1011,A150)</f>
        <v>0</v>
      </c>
      <c r="M150" s="91">
        <f>SUMIFS(ローデータ!$X$12:$X$1011,ローデータ!$B$12:$B$1011,1,ローデータ!$K$12:$K$1011,$F$21,ローデータ!$H$12:$H$1011,A150)</f>
        <v>0</v>
      </c>
      <c r="N150" s="91">
        <f>SUMIFS(ローデータ!$Y$12:$Y$1011,ローデータ!$B$12:$B$1011,1,ローデータ!$K$12:$K$1011,$F$21,ローデータ!$H$12:$H$1011,A150)</f>
        <v>0</v>
      </c>
      <c r="O150" s="91">
        <f>SUMIFS(ローデータ!$Z$12:$Z$1011,ローデータ!$B$12:$B$1011,1,ローデータ!$K$12:$K$1011,$F$21,ローデータ!$H$12:$H$1011,A150)</f>
        <v>0</v>
      </c>
      <c r="P150" s="56">
        <f t="shared" si="13"/>
        <v>1</v>
      </c>
    </row>
    <row r="151" spans="1:16" ht="14.1" customHeight="1" x14ac:dyDescent="0.15">
      <c r="A151" s="159">
        <v>9</v>
      </c>
      <c r="B151" s="68" t="s">
        <v>62</v>
      </c>
      <c r="C151" s="91">
        <f>SUMIFS(ローデータ!$M$12:$M$1011,ローデータ!$B$12:$B$1011,1,ローデータ!$K$12:$K$1011,$F$21,ローデータ!$H$12:$H$1011,A151)</f>
        <v>0</v>
      </c>
      <c r="D151" s="91">
        <f>SUMIFS(ローデータ!$N$12:$N$1011,ローデータ!$B$12:$B$1011,1,ローデータ!$K$12:$K$1011,$F$21,ローデータ!$H$12:$H$1011,A151)</f>
        <v>0</v>
      </c>
      <c r="E151" s="91">
        <f>SUMIFS(ローデータ!$O$12:$O$1011,ローデータ!$B$12:$B$1011,1,ローデータ!$K$12:$K$1011,$F$21,ローデータ!$H$12:$H$1011,A151)</f>
        <v>0</v>
      </c>
      <c r="F151" s="92">
        <f>SUMIFS(ローデータ!$P$12:$P$1011,ローデータ!$B$12:$B$1011,1,ローデータ!$K$12:$K$1011,$F$21,ローデータ!$H$12:$H$1011,A151)</f>
        <v>0</v>
      </c>
      <c r="G151" s="91">
        <f>SUMIFS(ローデータ!$Q$12:$Q$1011,ローデータ!$B$12:$B$1011,1,ローデータ!$K$12:$K$1011,$F$21,ローデータ!$H$12:$H$1011,A151)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SUMIFS(ローデータ!$T$12:$T$1011,ローデータ!$B$12:$B$1011,1,ローデータ!$K$12:$K$1011,$F$21,ローデータ!$H$12:$H$1011,A151)</f>
        <v>0</v>
      </c>
      <c r="J151" s="91">
        <f>SUMIFS(ローデータ!$U$12:$U$1011,ローデータ!$B$12:$B$1011,1,ローデータ!$K$12:$K$1011,$F$21,ローデータ!$H$12:$H$1011,A151)</f>
        <v>0</v>
      </c>
      <c r="K151" s="91">
        <f>SUMIFS(ローデータ!$V$12:$V$1011,ローデータ!$B$12:$B$1011,1,ローデータ!$K$12:$K$1011,$F$21,ローデータ!$H$12:$H$1011,A151)</f>
        <v>0</v>
      </c>
      <c r="L151" s="91">
        <f>SUMIFS(ローデータ!$W$12:$W$1011,ローデータ!$B$12:$B$1011,1,ローデータ!$K$12:$K$1011,$F$21,ローデータ!$H$12:$H$1011,A151)</f>
        <v>0</v>
      </c>
      <c r="M151" s="91">
        <f>SUMIFS(ローデータ!$X$12:$X$1011,ローデータ!$B$12:$B$1011,1,ローデータ!$K$12:$K$1011,$F$21,ローデータ!$H$12:$H$1011,A151)</f>
        <v>0</v>
      </c>
      <c r="N151" s="91">
        <f>SUMIFS(ローデータ!$Y$12:$Y$1011,ローデータ!$B$12:$B$1011,1,ローデータ!$K$12:$K$1011,$F$21,ローデータ!$H$12:$H$1011,A151)</f>
        <v>0</v>
      </c>
      <c r="O151" s="91">
        <f>SUMIFS(ローデータ!$Z$12:$Z$1011,ローデータ!$B$12:$B$1011,1,ローデータ!$K$12:$K$1011,$F$21,ローデータ!$H$12:$H$1011,A151)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6" t="s">
        <v>50</v>
      </c>
      <c r="B152" s="366"/>
      <c r="C152" s="56">
        <f>SUM(C143:C151)</f>
        <v>6</v>
      </c>
      <c r="D152" s="56">
        <f>SUM(D143:D151)</f>
        <v>53</v>
      </c>
      <c r="E152" s="56">
        <f>SUM(E143:E151)</f>
        <v>26</v>
      </c>
      <c r="F152" s="56">
        <f>SUM(F143:F151)</f>
        <v>1</v>
      </c>
      <c r="G152" s="56">
        <f>SUM(G143:G151)</f>
        <v>0</v>
      </c>
      <c r="H152" s="116">
        <f t="shared" ref="H152" si="14">SUM(C152:G152)</f>
        <v>86</v>
      </c>
      <c r="I152" s="56">
        <f t="shared" ref="I152:O152" si="15">SUM(I143:I151)</f>
        <v>3</v>
      </c>
      <c r="J152" s="56">
        <f t="shared" si="15"/>
        <v>33</v>
      </c>
      <c r="K152" s="56">
        <f t="shared" si="15"/>
        <v>17</v>
      </c>
      <c r="L152" s="56">
        <f t="shared" si="15"/>
        <v>0</v>
      </c>
      <c r="M152" s="56">
        <f t="shared" si="15"/>
        <v>15</v>
      </c>
      <c r="N152" s="56">
        <f t="shared" si="15"/>
        <v>0</v>
      </c>
      <c r="O152" s="56">
        <f t="shared" si="15"/>
        <v>0</v>
      </c>
      <c r="P152" s="56">
        <f t="shared" si="13"/>
        <v>68</v>
      </c>
    </row>
    <row r="153" spans="1:16" ht="14.1" customHeight="1" x14ac:dyDescent="0.15">
      <c r="A153" s="165"/>
      <c r="B153" s="16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6">
        <v>3</v>
      </c>
      <c r="B154" t="s">
        <v>217</v>
      </c>
      <c r="C154" s="16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6">
        <v>3.1</v>
      </c>
      <c r="B155" t="s">
        <v>168</v>
      </c>
      <c r="D155" s="165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25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3">
        <v>1</v>
      </c>
      <c r="G157" s="242"/>
      <c r="H157" s="293">
        <v>2</v>
      </c>
      <c r="I157" s="242"/>
      <c r="J157" s="293">
        <v>3</v>
      </c>
      <c r="K157" s="241"/>
      <c r="L157" s="24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63" t="s">
        <v>85</v>
      </c>
      <c r="C159" s="378" t="s">
        <v>87</v>
      </c>
      <c r="D159" s="379"/>
      <c r="E159" s="380"/>
      <c r="F159" s="289">
        <f>COUNTIFS(ローデータ!$B$12:$B$1011,1,ローデータ!$I$12:$I$1011,$C$14,ローデータ!$K$12:$K$1011,F157)</f>
        <v>240</v>
      </c>
      <c r="G159" s="290"/>
      <c r="H159" s="289">
        <f>COUNTIFS(ローデータ!$B$12:$B$1011,1,ローデータ!$I$12:$I$1011,$C$14,ローデータ!$K$12:$K$1011,H157)</f>
        <v>75</v>
      </c>
      <c r="I159" s="290"/>
      <c r="J159" s="289">
        <f>COUNTIFS(ローデータ!$B$12:$B$1011,1,ローデータ!$I$12:$I$1011,$C$14,ローデータ!$K$12:$K$1011,J157)</f>
        <v>51</v>
      </c>
      <c r="K159" s="291"/>
      <c r="L159" s="290"/>
      <c r="M159" s="56">
        <f t="shared" ref="M159:M171" si="16">SUM(F159:L159)</f>
        <v>366</v>
      </c>
    </row>
    <row r="160" spans="1:16" ht="14.1" customHeight="1" x14ac:dyDescent="0.15">
      <c r="A160" s="376"/>
      <c r="B160" s="381" t="s">
        <v>86</v>
      </c>
      <c r="C160" s="157">
        <v>1</v>
      </c>
      <c r="D160" s="373" t="s">
        <v>75</v>
      </c>
      <c r="E160" s="374"/>
      <c r="F160" s="289">
        <f>COUNTIFS(ローデータ!$B$12:$B$1011,1,ローデータ!$I$12:$I$1011,$B$14,ローデータ!$J$12:$J$1011,C160,ローデータ!$K$12:$K$1011,$F$157)</f>
        <v>0</v>
      </c>
      <c r="G160" s="290"/>
      <c r="H160" s="289">
        <f>COUNTIFS(ローデータ!$B$12:$B$1011,1,ローデータ!$I$12:$I$1011,$B$14,ローデータ!$J$12:$J$1011,C160,ローデータ!$K$12:$K$1011,$H$157)</f>
        <v>0</v>
      </c>
      <c r="I160" s="290"/>
      <c r="J160" s="289">
        <f>COUNTIFS(ローデータ!$B$12:$B$1011,1,ローデータ!$I$12:$I$1011,$B$14,ローデータ!$J$12:$J$1011,C160,ローデータ!$K$12:$K$1011,$J$157)</f>
        <v>0</v>
      </c>
      <c r="K160" s="291"/>
      <c r="L160" s="290"/>
      <c r="M160" s="56">
        <f t="shared" si="16"/>
        <v>0</v>
      </c>
      <c r="N160" s="9"/>
    </row>
    <row r="161" spans="1:19" ht="14.1" customHeight="1" x14ac:dyDescent="0.15">
      <c r="A161" s="376"/>
      <c r="B161" s="382"/>
      <c r="C161" s="157">
        <v>2</v>
      </c>
      <c r="D161" s="373" t="s">
        <v>76</v>
      </c>
      <c r="E161" s="374"/>
      <c r="F161" s="289">
        <f>COUNTIFS(ローデータ!$B$12:$B$1011,1,ローデータ!$I$12:$I$1011,$B$14,ローデータ!$J$12:$J$1011,C161,ローデータ!$K$12:$K$1011,$F$157)</f>
        <v>0</v>
      </c>
      <c r="G161" s="290"/>
      <c r="H161" s="289">
        <f>COUNTIFS(ローデータ!$B$12:$B$1011,1,ローデータ!$I$12:$I$1011,$B$14,ローデータ!$J$12:$J$1011,C161,ローデータ!$K$12:$K$1011,$H$157)</f>
        <v>0</v>
      </c>
      <c r="I161" s="290"/>
      <c r="J161" s="289">
        <f>COUNTIFS(ローデータ!$B$12:$B$1011,1,ローデータ!$I$12:$I$1011,$B$14,ローデータ!$J$12:$J$1011,C161,ローデータ!$K$12:$K$1011,$J$157)</f>
        <v>0</v>
      </c>
      <c r="K161" s="291"/>
      <c r="L161" s="290"/>
      <c r="M161" s="56">
        <f t="shared" si="16"/>
        <v>0</v>
      </c>
    </row>
    <row r="162" spans="1:19" ht="14.1" customHeight="1" x14ac:dyDescent="0.15">
      <c r="A162" s="376"/>
      <c r="B162" s="382"/>
      <c r="C162" s="157">
        <v>3</v>
      </c>
      <c r="D162" s="373" t="s">
        <v>77</v>
      </c>
      <c r="E162" s="374"/>
      <c r="F162" s="289">
        <f>COUNTIFS(ローデータ!$B$12:$B$1011,1,ローデータ!$I$12:$I$1011,$B$14,ローデータ!$J$12:$J$1011,C162,ローデータ!$K$12:$K$1011,$F$157)</f>
        <v>0</v>
      </c>
      <c r="G162" s="290"/>
      <c r="H162" s="289">
        <f>COUNTIFS(ローデータ!$B$12:$B$1011,1,ローデータ!$I$12:$I$1011,$B$14,ローデータ!$J$12:$J$1011,C162,ローデータ!$K$12:$K$1011,$H$157)</f>
        <v>0</v>
      </c>
      <c r="I162" s="290"/>
      <c r="J162" s="289">
        <f>COUNTIFS(ローデータ!$B$12:$B$1011,1,ローデータ!$I$12:$I$1011,$B$14,ローデータ!$J$12:$J$1011,C162,ローデータ!$K$12:$K$1011,$J$157)</f>
        <v>0</v>
      </c>
      <c r="K162" s="291"/>
      <c r="L162" s="29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57">
        <v>4</v>
      </c>
      <c r="D163" s="373" t="s">
        <v>110</v>
      </c>
      <c r="E163" s="374"/>
      <c r="F163" s="289">
        <f>COUNTIFS(ローデータ!$B$12:$B$1011,1,ローデータ!$I$12:$I$1011,$B$14,ローデータ!$J$12:$J$1011,C163,ローデータ!$K$12:$K$1011,$F$157)</f>
        <v>0</v>
      </c>
      <c r="G163" s="290"/>
      <c r="H163" s="289">
        <f>COUNTIFS(ローデータ!$B$12:$B$1011,1,ローデータ!$I$12:$I$1011,$B$14,ローデータ!$J$12:$J$1011,C163,ローデータ!$K$12:$K$1011,$H$157)</f>
        <v>0</v>
      </c>
      <c r="I163" s="290"/>
      <c r="J163" s="289">
        <f>COUNTIFS(ローデータ!$B$12:$B$1011,1,ローデータ!$I$12:$I$1011,$B$14,ローデータ!$J$12:$J$1011,C163,ローデータ!$K$12:$K$1011,$J$157)</f>
        <v>0</v>
      </c>
      <c r="K163" s="291"/>
      <c r="L163" s="29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57">
        <v>5</v>
      </c>
      <c r="D164" s="373" t="s">
        <v>78</v>
      </c>
      <c r="E164" s="374"/>
      <c r="F164" s="289">
        <f>COUNTIFS(ローデータ!$B$12:$B$1011,1,ローデータ!$I$12:$I$1011,$B$14,ローデータ!$J$12:$J$1011,C164,ローデータ!$K$12:$K$1011,$F$157)</f>
        <v>2</v>
      </c>
      <c r="G164" s="290"/>
      <c r="H164" s="289">
        <f>COUNTIFS(ローデータ!$B$12:$B$1011,1,ローデータ!$I$12:$I$1011,$B$14,ローデータ!$J$12:$J$1011,C164,ローデータ!$K$12:$K$1011,$H$157)</f>
        <v>1</v>
      </c>
      <c r="I164" s="290"/>
      <c r="J164" s="289">
        <f>COUNTIFS(ローデータ!$B$12:$B$1011,1,ローデータ!$I$12:$I$1011,$B$14,ローデータ!$J$12:$J$1011,C164,ローデータ!$K$12:$K$1011,$J$157)</f>
        <v>1</v>
      </c>
      <c r="K164" s="291"/>
      <c r="L164" s="290"/>
      <c r="M164" s="56">
        <f t="shared" si="16"/>
        <v>4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57">
        <v>6</v>
      </c>
      <c r="D165" s="373" t="s">
        <v>79</v>
      </c>
      <c r="E165" s="374"/>
      <c r="F165" s="289">
        <f>COUNTIFS(ローデータ!$B$12:$B$1011,1,ローデータ!$I$12:$I$1011,$B$14,ローデータ!$J$12:$J$1011,C165,ローデータ!$K$12:$K$1011,$F$157)</f>
        <v>0</v>
      </c>
      <c r="G165" s="290"/>
      <c r="H165" s="289">
        <f>COUNTIFS(ローデータ!$B$12:$B$1011,1,ローデータ!$I$12:$I$1011,$B$14,ローデータ!$J$12:$J$1011,C165,ローデータ!$K$12:$K$1011,$H$157)</f>
        <v>0</v>
      </c>
      <c r="I165" s="290"/>
      <c r="J165" s="289">
        <f>COUNTIFS(ローデータ!$B$12:$B$1011,1,ローデータ!$I$12:$I$1011,$B$14,ローデータ!$J$12:$J$1011,C165,ローデータ!$K$12:$K$1011,$J$157)</f>
        <v>0</v>
      </c>
      <c r="K165" s="291"/>
      <c r="L165" s="29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57">
        <v>7</v>
      </c>
      <c r="D166" s="373" t="s">
        <v>80</v>
      </c>
      <c r="E166" s="374"/>
      <c r="F166" s="289">
        <f>COUNTIFS(ローデータ!$B$12:$B$1011,1,ローデータ!$I$12:$I$1011,$B$14,ローデータ!$J$12:$J$1011,C166,ローデータ!$K$12:$K$1011,$F$157)</f>
        <v>0</v>
      </c>
      <c r="G166" s="290"/>
      <c r="H166" s="289">
        <f>COUNTIFS(ローデータ!$B$12:$B$1011,1,ローデータ!$I$12:$I$1011,$B$14,ローデータ!$J$12:$J$1011,C166,ローデータ!$K$12:$K$1011,$H$157)</f>
        <v>0</v>
      </c>
      <c r="I166" s="290"/>
      <c r="J166" s="289">
        <f>COUNTIFS(ローデータ!$B$12:$B$1011,1,ローデータ!$I$12:$I$1011,$B$14,ローデータ!$J$12:$J$1011,C166,ローデータ!$K$12:$K$1011,$J$157)</f>
        <v>0</v>
      </c>
      <c r="K166" s="291"/>
      <c r="L166" s="29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57">
        <v>8</v>
      </c>
      <c r="D167" s="373" t="s">
        <v>81</v>
      </c>
      <c r="E167" s="374"/>
      <c r="F167" s="289">
        <f>COUNTIFS(ローデータ!$B$12:$B$1011,1,ローデータ!$I$12:$I$1011,$B$14,ローデータ!$J$12:$J$1011,C167,ローデータ!$K$12:$K$1011,$F$157)</f>
        <v>0</v>
      </c>
      <c r="G167" s="290"/>
      <c r="H167" s="289">
        <f>COUNTIFS(ローデータ!$B$12:$B$1011,1,ローデータ!$I$12:$I$1011,$B$14,ローデータ!$J$12:$J$1011,C167,ローデータ!$K$12:$K$1011,$H$157)</f>
        <v>0</v>
      </c>
      <c r="I167" s="290"/>
      <c r="J167" s="289">
        <f>COUNTIFS(ローデータ!$B$12:$B$1011,1,ローデータ!$I$12:$I$1011,$B$14,ローデータ!$J$12:$J$1011,C167,ローデータ!$K$12:$K$1011,$J$157)</f>
        <v>0</v>
      </c>
      <c r="K167" s="291"/>
      <c r="L167" s="29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57">
        <v>9</v>
      </c>
      <c r="D168" s="373" t="s">
        <v>82</v>
      </c>
      <c r="E168" s="374"/>
      <c r="F168" s="289">
        <f>COUNTIFS(ローデータ!$B$12:$B$1011,1,ローデータ!$I$12:$I$1011,$B$14,ローデータ!$J$12:$J$1011,C168,ローデータ!$K$12:$K$1011,$F$157)</f>
        <v>0</v>
      </c>
      <c r="G168" s="290"/>
      <c r="H168" s="289">
        <f>COUNTIFS(ローデータ!$B$12:$B$1011,1,ローデータ!$I$12:$I$1011,$B$14,ローデータ!$J$12:$J$1011,C168,ローデータ!$K$12:$K$1011,$H$157)</f>
        <v>0</v>
      </c>
      <c r="I168" s="290"/>
      <c r="J168" s="289">
        <f>COUNTIFS(ローデータ!$B$12:$B$1011,1,ローデータ!$I$12:$I$1011,$B$14,ローデータ!$J$12:$J$1011,C168,ローデータ!$K$12:$K$1011,$J$157)</f>
        <v>0</v>
      </c>
      <c r="K168" s="291"/>
      <c r="L168" s="29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57">
        <v>10</v>
      </c>
      <c r="D169" s="373" t="s">
        <v>111</v>
      </c>
      <c r="E169" s="374"/>
      <c r="F169" s="289">
        <f>COUNTIFS(ローデータ!$B$12:$B$1011,1,ローデータ!$I$12:$I$1011,$B$14,ローデータ!$J$12:$J$1011,C169,ローデータ!$K$12:$K$1011,$F$157)</f>
        <v>0</v>
      </c>
      <c r="G169" s="290"/>
      <c r="H169" s="289">
        <f>COUNTIFS(ローデータ!$B$12:$B$1011,1,ローデータ!$I$12:$I$1011,$B$14,ローデータ!$J$12:$J$1011,C169,ローデータ!$K$12:$K$1011,$H$157)</f>
        <v>0</v>
      </c>
      <c r="I169" s="290"/>
      <c r="J169" s="289">
        <f>COUNTIFS(ローデータ!$B$12:$B$1011,1,ローデータ!$I$12:$I$1011,$B$14,ローデータ!$J$12:$J$1011,C169,ローデータ!$K$12:$K$1011,$J$157)</f>
        <v>0</v>
      </c>
      <c r="K169" s="291"/>
      <c r="L169" s="29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57">
        <v>11</v>
      </c>
      <c r="D170" s="373" t="s">
        <v>83</v>
      </c>
      <c r="E170" s="374"/>
      <c r="F170" s="289">
        <f>COUNTIFS(ローデータ!$B$12:$B$1011,1,ローデータ!$I$12:$I$1011,$B$14,ローデータ!$J$12:$J$1011,C170,ローデータ!$K$12:$K$1011,$F$157)</f>
        <v>0</v>
      </c>
      <c r="G170" s="290"/>
      <c r="H170" s="289">
        <f>COUNTIFS(ローデータ!$B$12:$B$1011,1,ローデータ!$I$12:$I$1011,$B$14,ローデータ!$J$12:$J$1011,C170,ローデータ!$K$12:$K$1011,$H$157)</f>
        <v>0</v>
      </c>
      <c r="I170" s="290"/>
      <c r="J170" s="289">
        <f>COUNTIFS(ローデータ!$B$12:$B$1011,1,ローデータ!$I$12:$I$1011,$B$14,ローデータ!$J$12:$J$1011,C170,ローデータ!$K$12:$K$1011,$J$157)</f>
        <v>0</v>
      </c>
      <c r="K170" s="291"/>
      <c r="L170" s="29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9">
        <f>SUM(F159:G170)</f>
        <v>242</v>
      </c>
      <c r="G171" s="290"/>
      <c r="H171" s="289">
        <f>SUM(H159:I170)</f>
        <v>76</v>
      </c>
      <c r="I171" s="290"/>
      <c r="J171" s="289">
        <f>SUM(J159:L170)</f>
        <v>52</v>
      </c>
      <c r="K171" s="291"/>
      <c r="L171" s="290"/>
      <c r="M171" s="56">
        <f t="shared" si="16"/>
        <v>370</v>
      </c>
      <c r="P171" s="9"/>
      <c r="Q171" s="9"/>
      <c r="R171" s="9"/>
      <c r="S171" s="9"/>
    </row>
    <row r="172" spans="1:19" ht="14.1" customHeight="1" x14ac:dyDescent="0.15">
      <c r="A172" s="16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6" t="s">
        <v>184</v>
      </c>
      <c r="B174" s="40" t="s">
        <v>112</v>
      </c>
      <c r="C174" s="16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54">
        <v>1</v>
      </c>
      <c r="G176" s="154">
        <v>2</v>
      </c>
      <c r="H176" s="154">
        <v>3</v>
      </c>
      <c r="I176" s="154">
        <v>4</v>
      </c>
      <c r="J176" s="15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8" t="s">
        <v>65</v>
      </c>
      <c r="G177" s="248" t="s">
        <v>66</v>
      </c>
      <c r="H177" s="278" t="s">
        <v>101</v>
      </c>
      <c r="I177" s="28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9"/>
      <c r="G178" s="249"/>
      <c r="H178" s="346"/>
      <c r="I178" s="347"/>
      <c r="J178" s="249"/>
      <c r="K178" s="372"/>
      <c r="L178" s="9"/>
      <c r="M178" s="9"/>
    </row>
    <row r="179" spans="1:13" ht="14.1" customHeight="1" x14ac:dyDescent="0.15">
      <c r="A179" s="375" t="s">
        <v>73</v>
      </c>
      <c r="B179" s="118" t="s">
        <v>85</v>
      </c>
      <c r="C179" s="349" t="s">
        <v>87</v>
      </c>
      <c r="D179" s="384"/>
      <c r="E179" s="350"/>
      <c r="F179" s="56">
        <f>COUNTIFS(ローデータ!$B$12:$B$1011,1,ローデータ!$I$12:$I$1011,$C$14,ローデータ!$K$12:$K$1011,$B$21,ローデータ!$L$12:$L$1011,F176)</f>
        <v>208</v>
      </c>
      <c r="G179" s="56">
        <f>COUNTIFS(ローデータ!$B$12:$B$1011,1,ローデータ!$I$12:$I$1011,$C$14,ローデータ!$K$12:$K$1011,$B$21,ローデータ!$L$12:$L$1011,G176)</f>
        <v>23</v>
      </c>
      <c r="H179" s="56">
        <f>COUNTIFS(ローデータ!$B$12:$B$1011,1,ローデータ!$I$12:$I$1011,$C$14,ローデータ!$K$12:$K$1011,$B$21,ローデータ!$L$12:$L$1011,H176)</f>
        <v>6</v>
      </c>
      <c r="I179" s="56">
        <f>COUNTIFS(ローデータ!$B$12:$B$1011,1,ローデータ!$I$12:$I$1011,$C$14,ローデータ!$K$12:$K$1011,$B$21,ローデータ!$L$12:$L$1011,I176)</f>
        <v>1</v>
      </c>
      <c r="J179" s="56">
        <f>COUNTIFS(ローデータ!$B$12:$B$1011,1,ローデータ!$I$12:$I$1011,$C$14,ローデータ!$K$12:$K$1011,$B$21,ローデータ!$L$12:$L$1011,J176)</f>
        <v>2</v>
      </c>
      <c r="K179" s="107">
        <f t="shared" ref="K179:K191" si="17">SUM(F179:J179)</f>
        <v>240</v>
      </c>
      <c r="L179" s="9"/>
    </row>
    <row r="180" spans="1:13" ht="14.1" customHeight="1" x14ac:dyDescent="0.15">
      <c r="A180" s="376"/>
      <c r="B180" s="381" t="s">
        <v>86</v>
      </c>
      <c r="C180" s="157">
        <v>1</v>
      </c>
      <c r="D180" s="373" t="s">
        <v>75</v>
      </c>
      <c r="E180" s="374"/>
      <c r="F180" s="56">
        <f>COUNTIFS(ローデータ!$B$12:$B$1011,1,ローデータ!$I$12:$I$1011,$B$14,ローデータ!$J$12:$J$1011,C180,ローデータ!$K$12:$K$1011,$B$21,ローデータ!$L$12:$L$1011,$F$176)</f>
        <v>0</v>
      </c>
      <c r="G180" s="56">
        <f>COUNTIFS(ローデータ!$B$12:$B$1011,1,ローデータ!$I$12:$I$1011,$B$14,ローデータ!$J$12:$J$1011,C180,ローデータ!$K$12:$K$1011,$B$21,ローデータ!$L$12:$L$1011,$G$176)</f>
        <v>0</v>
      </c>
      <c r="H180" s="56">
        <f>COUNTIFS(ローデータ!$B$12:$B$1011,1,ローデータ!$I$12:$I$1011,$B$14,ローデータ!$J$12:$J$1011,C180,ローデータ!$K$12:$K$1011,$B$21,ローデータ!$L$12:$L$1011,$H$176)</f>
        <v>0</v>
      </c>
      <c r="I180" s="56">
        <f>COUNTIFS(ローデータ!$B$12:$B$1011,1,ローデータ!$I$12:$I$1011,$B$14,ローデータ!$J$12:$J$1011,C180,ローデータ!$K$12:$K$1011,$B$21,ローデータ!$L$12:$L$1011,$I$176)</f>
        <v>0</v>
      </c>
      <c r="J180" s="56">
        <f>COUNTIFS(ローデータ!$B$12:$B$1011,1,ローデータ!$I$12:$I$1011,$B$14,ローデータ!$J$12:$J$1011,C180,ローデータ!$K$12:$K$1011,$B$21,ローデータ!$L$12:$L$1011,$J$176)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6"/>
      <c r="B181" s="382"/>
      <c r="C181" s="157">
        <v>2</v>
      </c>
      <c r="D181" s="373" t="s">
        <v>76</v>
      </c>
      <c r="E181" s="374"/>
      <c r="F181" s="56">
        <f>COUNTIFS(ローデータ!$B$12:$B$1011,1,ローデータ!$I$12:$I$1011,$B$14,ローデータ!$J$12:$J$1011,C181,ローデータ!$K$12:$K$1011,$B$21,ローデータ!$L$12:$L$1011,$F$176)</f>
        <v>0</v>
      </c>
      <c r="G181" s="56">
        <f>COUNTIFS(ローデータ!$B$12:$B$1011,1,ローデータ!$I$12:$I$1011,$B$14,ローデータ!$J$12:$J$1011,C181,ローデータ!$K$12:$K$1011,$B$21,ローデータ!$L$12:$L$1011,$G$176)</f>
        <v>0</v>
      </c>
      <c r="H181" s="56">
        <f>COUNTIFS(ローデータ!$B$12:$B$1011,1,ローデータ!$I$12:$I$1011,$B$14,ローデータ!$J$12:$J$1011,C181,ローデータ!$K$12:$K$1011,$B$21,ローデータ!$L$12:$L$1011,$H$176)</f>
        <v>0</v>
      </c>
      <c r="I181" s="56">
        <f>COUNTIFS(ローデータ!$B$12:$B$1011,1,ローデータ!$I$12:$I$1011,$B$14,ローデータ!$J$12:$J$1011,C181,ローデータ!$K$12:$K$1011,$B$21,ローデータ!$L$12:$L$1011,$I$176)</f>
        <v>0</v>
      </c>
      <c r="J181" s="56">
        <f>COUNTIFS(ローデータ!$B$12:$B$1011,1,ローデータ!$I$12:$I$1011,$B$14,ローデータ!$J$12:$J$1011,C181,ローデータ!$K$12:$K$1011,$B$21,ローデータ!$L$12:$L$1011,$J$176)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6"/>
      <c r="B182" s="382"/>
      <c r="C182" s="157">
        <v>3</v>
      </c>
      <c r="D182" s="373" t="s">
        <v>77</v>
      </c>
      <c r="E182" s="374"/>
      <c r="F182" s="56">
        <f>COUNTIFS(ローデータ!$B$12:$B$1011,1,ローデータ!$I$12:$I$1011,$B$14,ローデータ!$J$12:$J$1011,C182,ローデータ!$K$12:$K$1011,$B$21,ローデータ!$L$12:$L$1011,$F$176)</f>
        <v>0</v>
      </c>
      <c r="G182" s="56">
        <f>COUNTIFS(ローデータ!$B$12:$B$1011,1,ローデータ!$I$12:$I$1011,$B$14,ローデータ!$J$12:$J$1011,C182,ローデータ!$K$12:$K$1011,$B$21,ローデータ!$L$12:$L$1011,$G$176)</f>
        <v>0</v>
      </c>
      <c r="H182" s="56">
        <f>COUNTIFS(ローデータ!$B$12:$B$1011,1,ローデータ!$I$12:$I$1011,$B$14,ローデータ!$J$12:$J$1011,C182,ローデータ!$K$12:$K$1011,$B$21,ローデータ!$L$12:$L$1011,$H$176)</f>
        <v>0</v>
      </c>
      <c r="I182" s="56">
        <f>COUNTIFS(ローデータ!$B$12:$B$1011,1,ローデータ!$I$12:$I$1011,$B$14,ローデータ!$J$12:$J$1011,C182,ローデータ!$K$12:$K$1011,$B$21,ローデータ!$L$12:$L$1011,$I$176)</f>
        <v>0</v>
      </c>
      <c r="J182" s="56">
        <f>COUNTIFS(ローデータ!$B$12:$B$1011,1,ローデータ!$I$12:$I$1011,$B$14,ローデータ!$J$12:$J$1011,C182,ローデータ!$K$12:$K$1011,$B$21,ローデータ!$L$12:$L$1011,$J$176)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6"/>
      <c r="B183" s="382"/>
      <c r="C183" s="157">
        <v>4</v>
      </c>
      <c r="D183" s="373" t="s">
        <v>110</v>
      </c>
      <c r="E183" s="374"/>
      <c r="F183" s="56">
        <f>COUNTIFS(ローデータ!$B$12:$B$1011,1,ローデータ!$I$12:$I$1011,$B$14,ローデータ!$J$12:$J$1011,C183,ローデータ!$K$12:$K$1011,$B$21,ローデータ!$L$12:$L$1011,$F$176)</f>
        <v>0</v>
      </c>
      <c r="G183" s="56">
        <f>COUNTIFS(ローデータ!$B$12:$B$1011,1,ローデータ!$I$12:$I$1011,$B$14,ローデータ!$J$12:$J$1011,C183,ローデータ!$K$12:$K$1011,$B$21,ローデータ!$L$12:$L$1011,$G$176)</f>
        <v>0</v>
      </c>
      <c r="H183" s="56">
        <f>COUNTIFS(ローデータ!$B$12:$B$1011,1,ローデータ!$I$12:$I$1011,$B$14,ローデータ!$J$12:$J$1011,C183,ローデータ!$K$12:$K$1011,$B$21,ローデータ!$L$12:$L$1011,$H$176)</f>
        <v>0</v>
      </c>
      <c r="I183" s="56">
        <f>COUNTIFS(ローデータ!$B$12:$B$1011,1,ローデータ!$I$12:$I$1011,$B$14,ローデータ!$J$12:$J$1011,C183,ローデータ!$K$12:$K$1011,$B$21,ローデータ!$L$12:$L$1011,$I$176)</f>
        <v>0</v>
      </c>
      <c r="J183" s="56">
        <f>COUNTIFS(ローデータ!$B$12:$B$1011,1,ローデータ!$I$12:$I$1011,$B$14,ローデータ!$J$12:$J$1011,C183,ローデータ!$K$12:$K$1011,$B$21,ローデータ!$L$12:$L$1011,$J$176)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6"/>
      <c r="B184" s="382"/>
      <c r="C184" s="157">
        <v>5</v>
      </c>
      <c r="D184" s="373" t="s">
        <v>78</v>
      </c>
      <c r="E184" s="374"/>
      <c r="F184" s="56">
        <f>COUNTIFS(ローデータ!$B$12:$B$1011,1,ローデータ!$I$12:$I$1011,$B$14,ローデータ!$J$12:$J$1011,C184,ローデータ!$K$12:$K$1011,$B$21,ローデータ!$L$12:$L$1011,$F$176)</f>
        <v>1</v>
      </c>
      <c r="G184" s="56">
        <f>COUNTIFS(ローデータ!$B$12:$B$1011,1,ローデータ!$I$12:$I$1011,$B$14,ローデータ!$J$12:$J$1011,C184,ローデータ!$K$12:$K$1011,$B$21,ローデータ!$L$12:$L$1011,$G$176)</f>
        <v>1</v>
      </c>
      <c r="H184" s="56">
        <f>COUNTIFS(ローデータ!$B$12:$B$1011,1,ローデータ!$I$12:$I$1011,$B$14,ローデータ!$J$12:$J$1011,C184,ローデータ!$K$12:$K$1011,$B$21,ローデータ!$L$12:$L$1011,$H$176)</f>
        <v>0</v>
      </c>
      <c r="I184" s="56">
        <f>COUNTIFS(ローデータ!$B$12:$B$1011,1,ローデータ!$I$12:$I$1011,$B$14,ローデータ!$J$12:$J$1011,C184,ローデータ!$K$12:$K$1011,$B$21,ローデータ!$L$12:$L$1011,$I$176)</f>
        <v>0</v>
      </c>
      <c r="J184" s="56">
        <f>COUNTIFS(ローデータ!$B$12:$B$1011,1,ローデータ!$I$12:$I$1011,$B$14,ローデータ!$J$12:$J$1011,C184,ローデータ!$K$12:$K$1011,$B$21,ローデータ!$L$12:$L$1011,$J$176)</f>
        <v>0</v>
      </c>
      <c r="K184" s="107">
        <f t="shared" si="17"/>
        <v>2</v>
      </c>
      <c r="L184" s="9"/>
    </row>
    <row r="185" spans="1:13" ht="14.1" customHeight="1" x14ac:dyDescent="0.15">
      <c r="A185" s="376"/>
      <c r="B185" s="382"/>
      <c r="C185" s="157">
        <v>6</v>
      </c>
      <c r="D185" s="373" t="s">
        <v>79</v>
      </c>
      <c r="E185" s="374"/>
      <c r="F185" s="56">
        <f>COUNTIFS(ローデータ!$B$12:$B$1011,1,ローデータ!$I$12:$I$1011,$B$14,ローデータ!$J$12:$J$1011,C185,ローデータ!$K$12:$K$1011,$B$21,ローデータ!$L$12:$L$1011,$F$176)</f>
        <v>0</v>
      </c>
      <c r="G185" s="56">
        <f>COUNTIFS(ローデータ!$B$12:$B$1011,1,ローデータ!$I$12:$I$1011,$B$14,ローデータ!$J$12:$J$1011,C185,ローデータ!$K$12:$K$1011,$B$21,ローデータ!$L$12:$L$1011,$G$176)</f>
        <v>0</v>
      </c>
      <c r="H185" s="56">
        <f>COUNTIFS(ローデータ!$B$12:$B$1011,1,ローデータ!$I$12:$I$1011,$B$14,ローデータ!$J$12:$J$1011,C185,ローデータ!$K$12:$K$1011,$B$21,ローデータ!$L$12:$L$1011,$H$176)</f>
        <v>0</v>
      </c>
      <c r="I185" s="56">
        <f>COUNTIFS(ローデータ!$B$12:$B$1011,1,ローデータ!$I$12:$I$1011,$B$14,ローデータ!$J$12:$J$1011,C185,ローデータ!$K$12:$K$1011,$B$21,ローデータ!$L$12:$L$1011,$I$176)</f>
        <v>0</v>
      </c>
      <c r="J185" s="56">
        <f>COUNTIFS(ローデータ!$B$12:$B$1011,1,ローデータ!$I$12:$I$1011,$B$14,ローデータ!$J$12:$J$1011,C185,ローデータ!$K$12:$K$1011,$B$21,ローデータ!$L$12:$L$1011,$J$176)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6"/>
      <c r="B186" s="382"/>
      <c r="C186" s="157">
        <v>7</v>
      </c>
      <c r="D186" s="373" t="s">
        <v>80</v>
      </c>
      <c r="E186" s="374"/>
      <c r="F186" s="56">
        <f>COUNTIFS(ローデータ!$B$12:$B$1011,1,ローデータ!$I$12:$I$1011,$B$14,ローデータ!$J$12:$J$1011,C186,ローデータ!$K$12:$K$1011,$B$21,ローデータ!$L$12:$L$1011,$F$176)</f>
        <v>0</v>
      </c>
      <c r="G186" s="56">
        <f>COUNTIFS(ローデータ!$B$12:$B$1011,1,ローデータ!$I$12:$I$1011,$B$14,ローデータ!$J$12:$J$1011,C186,ローデータ!$K$12:$K$1011,$B$21,ローデータ!$L$12:$L$1011,$G$176)</f>
        <v>0</v>
      </c>
      <c r="H186" s="56">
        <f>COUNTIFS(ローデータ!$B$12:$B$1011,1,ローデータ!$I$12:$I$1011,$B$14,ローデータ!$J$12:$J$1011,C186,ローデータ!$K$12:$K$1011,$B$21,ローデータ!$L$12:$L$1011,$H$176)</f>
        <v>0</v>
      </c>
      <c r="I186" s="56">
        <f>COUNTIFS(ローデータ!$B$12:$B$1011,1,ローデータ!$I$12:$I$1011,$B$14,ローデータ!$J$12:$J$1011,C186,ローデータ!$K$12:$K$1011,$B$21,ローデータ!$L$12:$L$1011,$I$176)</f>
        <v>0</v>
      </c>
      <c r="J186" s="56">
        <f>COUNTIFS(ローデータ!$B$12:$B$1011,1,ローデータ!$I$12:$I$1011,$B$14,ローデータ!$J$12:$J$1011,C186,ローデータ!$K$12:$K$1011,$B$21,ローデータ!$L$12:$L$1011,$J$176)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6"/>
      <c r="B187" s="382"/>
      <c r="C187" s="157">
        <v>8</v>
      </c>
      <c r="D187" s="373" t="s">
        <v>81</v>
      </c>
      <c r="E187" s="374"/>
      <c r="F187" s="56">
        <f>COUNTIFS(ローデータ!$B$12:$B$1011,1,ローデータ!$I$12:$I$1011,$B$14,ローデータ!$J$12:$J$1011,C187,ローデータ!$K$12:$K$1011,$B$21,ローデータ!$L$12:$L$1011,$F$176)</f>
        <v>0</v>
      </c>
      <c r="G187" s="56">
        <f>COUNTIFS(ローデータ!$B$12:$B$1011,1,ローデータ!$I$12:$I$1011,$B$14,ローデータ!$J$12:$J$1011,C187,ローデータ!$K$12:$K$1011,$B$21,ローデータ!$L$12:$L$1011,$G$176)</f>
        <v>0</v>
      </c>
      <c r="H187" s="56">
        <f>COUNTIFS(ローデータ!$B$12:$B$1011,1,ローデータ!$I$12:$I$1011,$B$14,ローデータ!$J$12:$J$1011,C187,ローデータ!$K$12:$K$1011,$B$21,ローデータ!$L$12:$L$1011,$H$176)</f>
        <v>0</v>
      </c>
      <c r="I187" s="56">
        <f>COUNTIFS(ローデータ!$B$12:$B$1011,1,ローデータ!$I$12:$I$1011,$B$14,ローデータ!$J$12:$J$1011,C187,ローデータ!$K$12:$K$1011,$B$21,ローデータ!$L$12:$L$1011,$I$176)</f>
        <v>0</v>
      </c>
      <c r="J187" s="56">
        <f>COUNTIFS(ローデータ!$B$12:$B$1011,1,ローデータ!$I$12:$I$1011,$B$14,ローデータ!$J$12:$J$1011,C187,ローデータ!$K$12:$K$1011,$B$21,ローデータ!$L$12:$L$1011,$J$176)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6"/>
      <c r="B188" s="382"/>
      <c r="C188" s="157">
        <v>9</v>
      </c>
      <c r="D188" s="373" t="s">
        <v>82</v>
      </c>
      <c r="E188" s="374"/>
      <c r="F188" s="56">
        <f>COUNTIFS(ローデータ!$B$12:$B$1011,1,ローデータ!$I$12:$I$1011,$B$14,ローデータ!$J$12:$J$1011,C188,ローデータ!$K$12:$K$1011,$B$21,ローデータ!$L$12:$L$1011,$F$176)</f>
        <v>0</v>
      </c>
      <c r="G188" s="56">
        <f>COUNTIFS(ローデータ!$B$12:$B$1011,1,ローデータ!$I$12:$I$1011,$B$14,ローデータ!$J$12:$J$1011,C188,ローデータ!$K$12:$K$1011,$B$21,ローデータ!$L$12:$L$1011,$G$176)</f>
        <v>0</v>
      </c>
      <c r="H188" s="56">
        <f>COUNTIFS(ローデータ!$B$12:$B$1011,1,ローデータ!$I$12:$I$1011,$B$14,ローデータ!$J$12:$J$1011,C188,ローデータ!$K$12:$K$1011,$B$21,ローデータ!$L$12:$L$1011,$H$176)</f>
        <v>0</v>
      </c>
      <c r="I188" s="56">
        <f>COUNTIFS(ローデータ!$B$12:$B$1011,1,ローデータ!$I$12:$I$1011,$B$14,ローデータ!$J$12:$J$1011,C188,ローデータ!$K$12:$K$1011,$B$21,ローデータ!$L$12:$L$1011,$I$176)</f>
        <v>0</v>
      </c>
      <c r="J188" s="56">
        <f>COUNTIFS(ローデータ!$B$12:$B$1011,1,ローデータ!$I$12:$I$1011,$B$14,ローデータ!$J$12:$J$1011,C188,ローデータ!$K$12:$K$1011,$B$21,ローデータ!$L$12:$L$1011,$J$176)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6"/>
      <c r="B189" s="382"/>
      <c r="C189" s="157">
        <v>10</v>
      </c>
      <c r="D189" s="373" t="s">
        <v>111</v>
      </c>
      <c r="E189" s="374"/>
      <c r="F189" s="56">
        <f>COUNTIFS(ローデータ!$B$12:$B$1011,1,ローデータ!$I$12:$I$1011,$B$14,ローデータ!$J$12:$J$1011,C189,ローデータ!$K$12:$K$1011,$B$21,ローデータ!$L$12:$L$1011,$F$176)</f>
        <v>0</v>
      </c>
      <c r="G189" s="56">
        <f>COUNTIFS(ローデータ!$B$12:$B$1011,1,ローデータ!$I$12:$I$1011,$B$14,ローデータ!$J$12:$J$1011,C189,ローデータ!$K$12:$K$1011,$B$21,ローデータ!$L$12:$L$1011,$G$176)</f>
        <v>0</v>
      </c>
      <c r="H189" s="56">
        <f>COUNTIFS(ローデータ!$B$12:$B$1011,1,ローデータ!$I$12:$I$1011,$B$14,ローデータ!$J$12:$J$1011,C189,ローデータ!$K$12:$K$1011,$B$21,ローデータ!$L$12:$L$1011,$H$176)</f>
        <v>0</v>
      </c>
      <c r="I189" s="56">
        <f>COUNTIFS(ローデータ!$B$12:$B$1011,1,ローデータ!$I$12:$I$1011,$B$14,ローデータ!$J$12:$J$1011,C189,ローデータ!$K$12:$K$1011,$B$21,ローデータ!$L$12:$L$1011,$I$176)</f>
        <v>0</v>
      </c>
      <c r="J189" s="56">
        <f>COUNTIFS(ローデータ!$B$12:$B$1011,1,ローデータ!$I$12:$I$1011,$B$14,ローデータ!$J$12:$J$1011,C189,ローデータ!$K$12:$K$1011,$B$21,ローデータ!$L$12:$L$1011,$J$176)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7"/>
      <c r="B190" s="383"/>
      <c r="C190" s="157">
        <v>11</v>
      </c>
      <c r="D190" s="373" t="s">
        <v>83</v>
      </c>
      <c r="E190" s="374"/>
      <c r="F190" s="56">
        <f>COUNTIFS(ローデータ!$B$12:$B$1011,1,ローデータ!$I$12:$I$1011,$B$14,ローデータ!$J$12:$J$1011,C190,ローデータ!$K$12:$K$1011,$B$21,ローデータ!$L$12:$L$1011,$F$176)</f>
        <v>0</v>
      </c>
      <c r="G190" s="56">
        <f>COUNTIFS(ローデータ!$B$12:$B$1011,1,ローデータ!$I$12:$I$1011,$B$14,ローデータ!$J$12:$J$1011,C190,ローデータ!$K$12:$K$1011,$B$21,ローデータ!$L$12:$L$1011,$G$176)</f>
        <v>0</v>
      </c>
      <c r="H190" s="56">
        <f>COUNTIFS(ローデータ!$B$12:$B$1011,1,ローデータ!$I$12:$I$1011,$B$14,ローデータ!$J$12:$J$1011,C190,ローデータ!$K$12:$K$1011,$B$21,ローデータ!$L$12:$L$1011,$H$176)</f>
        <v>0</v>
      </c>
      <c r="I190" s="56">
        <f>COUNTIFS(ローデータ!$B$12:$B$1011,1,ローデータ!$I$12:$I$1011,$B$14,ローデータ!$J$12:$J$1011,C190,ローデータ!$K$12:$K$1011,$B$21,ローデータ!$L$12:$L$1011,$I$176)</f>
        <v>0</v>
      </c>
      <c r="J190" s="56">
        <f>COUNTIFS(ローデータ!$B$12:$B$1011,1,ローデータ!$I$12:$I$1011,$B$14,ローデータ!$J$12:$J$1011,C190,ローデータ!$K$12:$K$1011,$B$21,ローデータ!$L$12:$L$1011,$J$176)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6">
        <f>SUM(F179:F190)</f>
        <v>209</v>
      </c>
      <c r="G191" s="56">
        <f>SUM(G179:G190)</f>
        <v>24</v>
      </c>
      <c r="H191" s="56">
        <f>SUM(H179:H190)</f>
        <v>6</v>
      </c>
      <c r="I191" s="56">
        <f>SUM(I179:I190)</f>
        <v>1</v>
      </c>
      <c r="J191" s="56">
        <f>SUM(J179:J190)</f>
        <v>2</v>
      </c>
      <c r="K191" s="107">
        <f t="shared" si="17"/>
        <v>242</v>
      </c>
      <c r="L191" s="9"/>
    </row>
    <row r="192" spans="1:13" ht="14.1" customHeight="1" x14ac:dyDescent="0.15">
      <c r="A192" s="165"/>
      <c r="B192" s="165"/>
      <c r="C192" s="165"/>
      <c r="D192" s="165"/>
      <c r="E192" s="16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6" t="s">
        <v>185</v>
      </c>
      <c r="B193" s="40" t="s">
        <v>165</v>
      </c>
      <c r="C193" s="16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41" t="s">
        <v>113</v>
      </c>
      <c r="G194" s="241"/>
      <c r="H194" s="241"/>
      <c r="I194" s="241"/>
      <c r="J194" s="24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8" t="s">
        <v>85</v>
      </c>
      <c r="C198" s="349" t="s">
        <v>87</v>
      </c>
      <c r="D198" s="384"/>
      <c r="E198" s="350"/>
      <c r="F198" s="90">
        <f>SUMIFS(ローデータ!M12:M1011,ローデータ!$B$12:$B$1011,1,ローデータ!$I$12:$I$1011,$C$14,ローデータ!$K$12:$K$1011,$B$21)</f>
        <v>91</v>
      </c>
      <c r="G198" s="90">
        <f>SUMIFS(ローデータ!N12:N1011,ローデータ!$B$12:$B$1011,1,ローデータ!$I$12:$I$1011,$C$14,ローデータ!$K$12:$K$1011,$B$21)</f>
        <v>156</v>
      </c>
      <c r="H198" s="90">
        <f>SUMIFS(ローデータ!O12:O1011,ローデータ!$B$12:$B$1011,1,ローデータ!$I$12:$I$1011,$C$14,ローデータ!$K$12:$K$1011,$B$21)</f>
        <v>55</v>
      </c>
      <c r="I198" s="90">
        <f>SUMIFS(ローデータ!P12:P1011,ローデータ!$B$12:$B$1011,1,ローデータ!$I$12:$I$1011,$C$14,ローデータ!$K$12:$K$1011,$B$21)</f>
        <v>65</v>
      </c>
      <c r="J198" s="90">
        <f>SUMIFS(ローデータ!Q12:Q1011,ローデータ!$B$12:$B$1011,1,ローデータ!$I$12:$I$1011,$C$14,ローデータ!$K$12:$K$1011,$B$21)</f>
        <v>1</v>
      </c>
      <c r="K198" s="119">
        <f>SUM(F198:J198)</f>
        <v>368</v>
      </c>
      <c r="L198" s="9"/>
    </row>
    <row r="199" spans="1:18" ht="14.1" customHeight="1" x14ac:dyDescent="0.15">
      <c r="A199" s="376"/>
      <c r="B199" s="381" t="s">
        <v>86</v>
      </c>
      <c r="C199" s="157">
        <v>1</v>
      </c>
      <c r="D199" s="373" t="s">
        <v>75</v>
      </c>
      <c r="E199" s="374"/>
      <c r="F199" s="95">
        <f>SUMIFS(ローデータ!$M$12:$M$1011,ローデータ!$B$12:$B$1011,1,ローデータ!$I$12:$I$1011,$B$14,ローデータ!$J$12:$J$1011,C199,ローデータ!$K$12:$K$1011,$B$21)</f>
        <v>0</v>
      </c>
      <c r="G199" s="56">
        <f>SUMIFS(ローデータ!$N$12:$N$1011,ローデータ!$B$12:$B$1011,1,ローデータ!$I$12:$I$1011,$B$14,ローデータ!$J$12:$J$1011,C199,ローデータ!$K$12:$K$1011,$B$21)</f>
        <v>0</v>
      </c>
      <c r="H199" s="56">
        <f>SUMIFS(ローデータ!$O$12:$O$1011,ローデータ!$B$12:$B$1011,1,ローデータ!$I$12:$I$1011,$B$14,ローデータ!$J$12:$J$1011,C199,ローデータ!$K$12:$K$1011,$B$21)</f>
        <v>0</v>
      </c>
      <c r="I199" s="56">
        <f>SUMIFS(ローデータ!$P$12:$P$1011,ローデータ!$B$12:$B$1011,1,ローデータ!$I$12:$I$1011,$B$14,ローデータ!$J$12:$J$1011,C199,ローデータ!$K$12:$K$1011,$B$21)</f>
        <v>0</v>
      </c>
      <c r="J199" s="56">
        <f>SUMIFS(ローデータ!$Q$12:$Q$1011,ローデータ!$B$12:$B$1011,1,ローデータ!$I$12:$I$1011,$B$14,ローデータ!$J$12:$J$1011,C199,ローデータ!$K$12:$K$1011,$B$21)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6"/>
      <c r="B200" s="382"/>
      <c r="C200" s="157">
        <v>2</v>
      </c>
      <c r="D200" s="373" t="s">
        <v>76</v>
      </c>
      <c r="E200" s="374"/>
      <c r="F200" s="95">
        <f>SUMIFS(ローデータ!$M$12:$M$1011,ローデータ!$B$12:$B$1011,1,ローデータ!$I$12:$I$1011,$B$14,ローデータ!$J$12:$J$1011,C200,ローデータ!$K$12:$K$1011,$B$21)</f>
        <v>0</v>
      </c>
      <c r="G200" s="56">
        <f>SUMIFS(ローデータ!$N$12:$N$1011,ローデータ!$B$12:$B$1011,1,ローデータ!$I$12:$I$1011,$B$14,ローデータ!$J$12:$J$1011,C200,ローデータ!$K$12:$K$1011,$B$21)</f>
        <v>0</v>
      </c>
      <c r="H200" s="56">
        <f>SUMIFS(ローデータ!$O$12:$O$1011,ローデータ!$B$12:$B$1011,1,ローデータ!$I$12:$I$1011,$B$14,ローデータ!$J$12:$J$1011,C200,ローデータ!$K$12:$K$1011,$B$21)</f>
        <v>0</v>
      </c>
      <c r="I200" s="56">
        <f>SUMIFS(ローデータ!$P$12:$P$1011,ローデータ!$B$12:$B$1011,1,ローデータ!$I$12:$I$1011,$B$14,ローデータ!$J$12:$J$1011,C200,ローデータ!$K$12:$K$1011,$B$21)</f>
        <v>0</v>
      </c>
      <c r="J200" s="56">
        <f>SUMIFS(ローデータ!$Q$12:$Q$1011,ローデータ!$B$12:$B$1011,1,ローデータ!$I$12:$I$1011,$B$14,ローデータ!$J$12:$J$1011,C200,ローデータ!$K$12:$K$1011,$B$21)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6"/>
      <c r="B201" s="382"/>
      <c r="C201" s="157">
        <v>3</v>
      </c>
      <c r="D201" s="373" t="s">
        <v>77</v>
      </c>
      <c r="E201" s="374"/>
      <c r="F201" s="95">
        <f>SUMIFS(ローデータ!$M$12:$M$1011,ローデータ!$B$12:$B$1011,1,ローデータ!$I$12:$I$1011,$B$14,ローデータ!$J$12:$J$1011,C201,ローデータ!$K$12:$K$1011,$B$21)</f>
        <v>0</v>
      </c>
      <c r="G201" s="56">
        <f>SUMIFS(ローデータ!$N$12:$N$1011,ローデータ!$B$12:$B$1011,1,ローデータ!$I$12:$I$1011,$B$14,ローデータ!$J$12:$J$1011,C201,ローデータ!$K$12:$K$1011,$B$21)</f>
        <v>0</v>
      </c>
      <c r="H201" s="56">
        <f>SUMIFS(ローデータ!$O$12:$O$1011,ローデータ!$B$12:$B$1011,1,ローデータ!$I$12:$I$1011,$B$14,ローデータ!$J$12:$J$1011,C201,ローデータ!$K$12:$K$1011,$B$21)</f>
        <v>0</v>
      </c>
      <c r="I201" s="56">
        <f>SUMIFS(ローデータ!$P$12:$P$1011,ローデータ!$B$12:$B$1011,1,ローデータ!$I$12:$I$1011,$B$14,ローデータ!$J$12:$J$1011,C201,ローデータ!$K$12:$K$1011,$B$21)</f>
        <v>0</v>
      </c>
      <c r="J201" s="56">
        <f>SUMIFS(ローデータ!$Q$12:$Q$1011,ローデータ!$B$12:$B$1011,1,ローデータ!$I$12:$I$1011,$B$14,ローデータ!$J$12:$J$1011,C201,ローデータ!$K$12:$K$1011,$B$21)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6"/>
      <c r="B202" s="382"/>
      <c r="C202" s="157">
        <v>4</v>
      </c>
      <c r="D202" s="373" t="s">
        <v>110</v>
      </c>
      <c r="E202" s="374"/>
      <c r="F202" s="95">
        <f>SUMIFS(ローデータ!$M$12:$M$1011,ローデータ!$B$12:$B$1011,1,ローデータ!$I$12:$I$1011,$B$14,ローデータ!$J$12:$J$1011,C202,ローデータ!$K$12:$K$1011,$B$21)</f>
        <v>0</v>
      </c>
      <c r="G202" s="56">
        <f>SUMIFS(ローデータ!$N$12:$N$1011,ローデータ!$B$12:$B$1011,1,ローデータ!$I$12:$I$1011,$B$14,ローデータ!$J$12:$J$1011,C202,ローデータ!$K$12:$K$1011,$B$21)</f>
        <v>0</v>
      </c>
      <c r="H202" s="56">
        <f>SUMIFS(ローデータ!$O$12:$O$1011,ローデータ!$B$12:$B$1011,1,ローデータ!$I$12:$I$1011,$B$14,ローデータ!$J$12:$J$1011,C202,ローデータ!$K$12:$K$1011,$B$21)</f>
        <v>0</v>
      </c>
      <c r="I202" s="56">
        <f>SUMIFS(ローデータ!$P$12:$P$1011,ローデータ!$B$12:$B$1011,1,ローデータ!$I$12:$I$1011,$B$14,ローデータ!$J$12:$J$1011,C202,ローデータ!$K$12:$K$1011,$B$21)</f>
        <v>0</v>
      </c>
      <c r="J202" s="56">
        <f>SUMIFS(ローデータ!$Q$12:$Q$1011,ローデータ!$B$12:$B$1011,1,ローデータ!$I$12:$I$1011,$B$14,ローデータ!$J$12:$J$1011,C202,ローデータ!$K$12:$K$1011,$B$21)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6"/>
      <c r="B203" s="382"/>
      <c r="C203" s="157">
        <v>5</v>
      </c>
      <c r="D203" s="373" t="s">
        <v>78</v>
      </c>
      <c r="E203" s="374"/>
      <c r="F203" s="95">
        <f>SUMIFS(ローデータ!$M$12:$M$1011,ローデータ!$B$12:$B$1011,1,ローデータ!$I$12:$I$1011,$B$14,ローデータ!$J$12:$J$1011,C203,ローデータ!$K$12:$K$1011,$B$21)</f>
        <v>2</v>
      </c>
      <c r="G203" s="56">
        <f>SUMIFS(ローデータ!$N$12:$N$1011,ローデータ!$B$12:$B$1011,1,ローデータ!$I$12:$I$1011,$B$14,ローデータ!$J$12:$J$1011,C203,ローデータ!$K$12:$K$1011,$B$21)</f>
        <v>0</v>
      </c>
      <c r="H203" s="56">
        <f>SUMIFS(ローデータ!$O$12:$O$1011,ローデータ!$B$12:$B$1011,1,ローデータ!$I$12:$I$1011,$B$14,ローデータ!$J$12:$J$1011,C203,ローデータ!$K$12:$K$1011,$B$21)</f>
        <v>0</v>
      </c>
      <c r="I203" s="56">
        <f>SUMIFS(ローデータ!$P$12:$P$1011,ローデータ!$B$12:$B$1011,1,ローデータ!$I$12:$I$1011,$B$14,ローデータ!$J$12:$J$1011,C203,ローデータ!$K$12:$K$1011,$B$21)</f>
        <v>0</v>
      </c>
      <c r="J203" s="56">
        <f>SUMIFS(ローデータ!$Q$12:$Q$1011,ローデータ!$B$12:$B$1011,1,ローデータ!$I$12:$I$1011,$B$14,ローデータ!$J$12:$J$1011,C203,ローデータ!$K$12:$K$1011,$B$21)</f>
        <v>0</v>
      </c>
      <c r="K203" s="119">
        <f t="shared" si="18"/>
        <v>2</v>
      </c>
      <c r="L203" s="9"/>
    </row>
    <row r="204" spans="1:18" ht="14.1" customHeight="1" x14ac:dyDescent="0.15">
      <c r="A204" s="376"/>
      <c r="B204" s="382"/>
      <c r="C204" s="157">
        <v>6</v>
      </c>
      <c r="D204" s="373" t="s">
        <v>79</v>
      </c>
      <c r="E204" s="374"/>
      <c r="F204" s="95">
        <f>SUMIFS(ローデータ!$M$12:$M$1011,ローデータ!$B$12:$B$1011,1,ローデータ!$I$12:$I$1011,$B$14,ローデータ!$J$12:$J$1011,C204,ローデータ!$K$12:$K$1011,$B$21)</f>
        <v>0</v>
      </c>
      <c r="G204" s="56">
        <f>SUMIFS(ローデータ!$N$12:$N$1011,ローデータ!$B$12:$B$1011,1,ローデータ!$I$12:$I$1011,$B$14,ローデータ!$J$12:$J$1011,C204,ローデータ!$K$12:$K$1011,$B$21)</f>
        <v>0</v>
      </c>
      <c r="H204" s="56">
        <f>SUMIFS(ローデータ!$O$12:$O$1011,ローデータ!$B$12:$B$1011,1,ローデータ!$I$12:$I$1011,$B$14,ローデータ!$J$12:$J$1011,C204,ローデータ!$K$12:$K$1011,$B$21)</f>
        <v>0</v>
      </c>
      <c r="I204" s="56">
        <f>SUMIFS(ローデータ!$P$12:$P$1011,ローデータ!$B$12:$B$1011,1,ローデータ!$I$12:$I$1011,$B$14,ローデータ!$J$12:$J$1011,C204,ローデータ!$K$12:$K$1011,$B$21)</f>
        <v>0</v>
      </c>
      <c r="J204" s="56">
        <f>SUMIFS(ローデータ!$Q$12:$Q$1011,ローデータ!$B$12:$B$1011,1,ローデータ!$I$12:$I$1011,$B$14,ローデータ!$J$12:$J$1011,C204,ローデータ!$K$12:$K$1011,$B$21)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6"/>
      <c r="B205" s="382"/>
      <c r="C205" s="157">
        <v>7</v>
      </c>
      <c r="D205" s="373" t="s">
        <v>80</v>
      </c>
      <c r="E205" s="374"/>
      <c r="F205" s="95">
        <f>SUMIFS(ローデータ!$M$12:$M$1011,ローデータ!$B$12:$B$1011,1,ローデータ!$I$12:$I$1011,$B$14,ローデータ!$J$12:$J$1011,C205,ローデータ!$K$12:$K$1011,$B$21)</f>
        <v>0</v>
      </c>
      <c r="G205" s="56">
        <f>SUMIFS(ローデータ!$N$12:$N$1011,ローデータ!$B$12:$B$1011,1,ローデータ!$I$12:$I$1011,$B$14,ローデータ!$J$12:$J$1011,C205,ローデータ!$K$12:$K$1011,$B$21)</f>
        <v>0</v>
      </c>
      <c r="H205" s="56">
        <f>SUMIFS(ローデータ!$O$12:$O$1011,ローデータ!$B$12:$B$1011,1,ローデータ!$I$12:$I$1011,$B$14,ローデータ!$J$12:$J$1011,C205,ローデータ!$K$12:$K$1011,$B$21)</f>
        <v>0</v>
      </c>
      <c r="I205" s="56">
        <f>SUMIFS(ローデータ!$P$12:$P$1011,ローデータ!$B$12:$B$1011,1,ローデータ!$I$12:$I$1011,$B$14,ローデータ!$J$12:$J$1011,C205,ローデータ!$K$12:$K$1011,$B$21)</f>
        <v>0</v>
      </c>
      <c r="J205" s="56">
        <f>SUMIFS(ローデータ!$Q$12:$Q$1011,ローデータ!$B$12:$B$1011,1,ローデータ!$I$12:$I$1011,$B$14,ローデータ!$J$12:$J$1011,C205,ローデータ!$K$12:$K$1011,$B$21)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6"/>
      <c r="B206" s="382"/>
      <c r="C206" s="157">
        <v>8</v>
      </c>
      <c r="D206" s="373" t="s">
        <v>81</v>
      </c>
      <c r="E206" s="374"/>
      <c r="F206" s="95">
        <f>SUMIFS(ローデータ!$M$12:$M$1011,ローデータ!$B$12:$B$1011,1,ローデータ!$I$12:$I$1011,$B$14,ローデータ!$J$12:$J$1011,C206,ローデータ!$K$12:$K$1011,$B$21)</f>
        <v>0</v>
      </c>
      <c r="G206" s="56">
        <f>SUMIFS(ローデータ!$N$12:$N$1011,ローデータ!$B$12:$B$1011,1,ローデータ!$I$12:$I$1011,$B$14,ローデータ!$J$12:$J$1011,C206,ローデータ!$K$12:$K$1011,$B$21)</f>
        <v>0</v>
      </c>
      <c r="H206" s="56">
        <f>SUMIFS(ローデータ!$O$12:$O$1011,ローデータ!$B$12:$B$1011,1,ローデータ!$I$12:$I$1011,$B$14,ローデータ!$J$12:$J$1011,C206,ローデータ!$K$12:$K$1011,$B$21)</f>
        <v>0</v>
      </c>
      <c r="I206" s="56">
        <f>SUMIFS(ローデータ!$P$12:$P$1011,ローデータ!$B$12:$B$1011,1,ローデータ!$I$12:$I$1011,$B$14,ローデータ!$J$12:$J$1011,C206,ローデータ!$K$12:$K$1011,$B$21)</f>
        <v>0</v>
      </c>
      <c r="J206" s="56">
        <f>SUMIFS(ローデータ!$Q$12:$Q$1011,ローデータ!$B$12:$B$1011,1,ローデータ!$I$12:$I$1011,$B$14,ローデータ!$J$12:$J$1011,C206,ローデータ!$K$12:$K$1011,$B$21)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6"/>
      <c r="B207" s="382"/>
      <c r="C207" s="157">
        <v>9</v>
      </c>
      <c r="D207" s="373" t="s">
        <v>82</v>
      </c>
      <c r="E207" s="374"/>
      <c r="F207" s="95">
        <f>SUMIFS(ローデータ!$M$12:$M$1011,ローデータ!$B$12:$B$1011,1,ローデータ!$I$12:$I$1011,$B$14,ローデータ!$J$12:$J$1011,C207,ローデータ!$K$12:$K$1011,$B$21)</f>
        <v>0</v>
      </c>
      <c r="G207" s="56">
        <f>SUMIFS(ローデータ!$N$12:$N$1011,ローデータ!$B$12:$B$1011,1,ローデータ!$I$12:$I$1011,$B$14,ローデータ!$J$12:$J$1011,C207,ローデータ!$K$12:$K$1011,$B$21)</f>
        <v>0</v>
      </c>
      <c r="H207" s="56">
        <f>SUMIFS(ローデータ!$O$12:$O$1011,ローデータ!$B$12:$B$1011,1,ローデータ!$I$12:$I$1011,$B$14,ローデータ!$J$12:$J$1011,C207,ローデータ!$K$12:$K$1011,$B$21)</f>
        <v>0</v>
      </c>
      <c r="I207" s="56">
        <f>SUMIFS(ローデータ!$P$12:$P$1011,ローデータ!$B$12:$B$1011,1,ローデータ!$I$12:$I$1011,$B$14,ローデータ!$J$12:$J$1011,C207,ローデータ!$K$12:$K$1011,$B$21)</f>
        <v>0</v>
      </c>
      <c r="J207" s="56">
        <f>SUMIFS(ローデータ!$Q$12:$Q$1011,ローデータ!$B$12:$B$1011,1,ローデータ!$I$12:$I$1011,$B$14,ローデータ!$J$12:$J$1011,C207,ローデータ!$K$12:$K$1011,$B$21)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6"/>
      <c r="B208" s="382"/>
      <c r="C208" s="157">
        <v>10</v>
      </c>
      <c r="D208" s="373" t="s">
        <v>111</v>
      </c>
      <c r="E208" s="374"/>
      <c r="F208" s="95">
        <f>SUMIFS(ローデータ!$M$12:$M$1011,ローデータ!$B$12:$B$1011,1,ローデータ!$I$12:$I$1011,$B$14,ローデータ!$J$12:$J$1011,C208,ローデータ!$K$12:$K$1011,$B$21)</f>
        <v>0</v>
      </c>
      <c r="G208" s="56">
        <f>SUMIFS(ローデータ!$N$12:$N$1011,ローデータ!$B$12:$B$1011,1,ローデータ!$I$12:$I$1011,$B$14,ローデータ!$J$12:$J$1011,C208,ローデータ!$K$12:$K$1011,$B$21)</f>
        <v>0</v>
      </c>
      <c r="H208" s="56">
        <f>SUMIFS(ローデータ!$O$12:$O$1011,ローデータ!$B$12:$B$1011,1,ローデータ!$I$12:$I$1011,$B$14,ローデータ!$J$12:$J$1011,C208,ローデータ!$K$12:$K$1011,$B$21)</f>
        <v>0</v>
      </c>
      <c r="I208" s="56">
        <f>SUMIFS(ローデータ!$P$12:$P$1011,ローデータ!$B$12:$B$1011,1,ローデータ!$I$12:$I$1011,$B$14,ローデータ!$J$12:$J$1011,C208,ローデータ!$K$12:$K$1011,$B$21)</f>
        <v>0</v>
      </c>
      <c r="J208" s="56">
        <f>SUMIFS(ローデータ!$Q$12:$Q$1011,ローデータ!$B$12:$B$1011,1,ローデータ!$I$12:$I$1011,$B$14,ローデータ!$J$12:$J$1011,C208,ローデータ!$K$12:$K$1011,$B$21)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7"/>
      <c r="B209" s="383"/>
      <c r="C209" s="157">
        <v>11</v>
      </c>
      <c r="D209" s="373" t="s">
        <v>83</v>
      </c>
      <c r="E209" s="374"/>
      <c r="F209" s="95">
        <f>SUMIFS(ローデータ!$M$12:$M$1011,ローデータ!$B$12:$B$1011,1,ローデータ!$I$12:$I$1011,$B$14,ローデータ!$J$12:$J$1011,C209,ローデータ!$K$12:$K$1011,$B$21)</f>
        <v>0</v>
      </c>
      <c r="G209" s="56">
        <f>SUMIFS(ローデータ!$N$12:$N$1011,ローデータ!$B$12:$B$1011,1,ローデータ!$I$12:$I$1011,$B$14,ローデータ!$J$12:$J$1011,C209,ローデータ!$K$12:$K$1011,$B$21)</f>
        <v>0</v>
      </c>
      <c r="H209" s="56">
        <f>SUMIFS(ローデータ!$O$12:$O$1011,ローデータ!$B$12:$B$1011,1,ローデータ!$I$12:$I$1011,$B$14,ローデータ!$J$12:$J$1011,C209,ローデータ!$K$12:$K$1011,$B$21)</f>
        <v>0</v>
      </c>
      <c r="I209" s="56">
        <f>SUMIFS(ローデータ!$P$12:$P$1011,ローデータ!$B$12:$B$1011,1,ローデータ!$I$12:$I$1011,$B$14,ローデータ!$J$12:$J$1011,C209,ローデータ!$K$12:$K$1011,$B$21)</f>
        <v>0</v>
      </c>
      <c r="J209" s="56">
        <f>SUMIFS(ローデータ!$Q$12:$Q$1011,ローデータ!$B$12:$B$1011,1,ローデータ!$I$12:$I$1011,$B$14,ローデータ!$J$12:$J$1011,C209,ローデータ!$K$12:$K$1011,$B$21)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5">
        <f>SUM(F198:F209)</f>
        <v>93</v>
      </c>
      <c r="G210" s="95">
        <f t="shared" ref="G210:I210" si="19">SUM(G198:G209)</f>
        <v>156</v>
      </c>
      <c r="H210" s="95">
        <f>SUM(H198:H209)</f>
        <v>55</v>
      </c>
      <c r="I210" s="95">
        <f t="shared" si="19"/>
        <v>65</v>
      </c>
      <c r="J210" s="95">
        <f>SUM(J198:J209)</f>
        <v>1</v>
      </c>
      <c r="K210" s="119">
        <f t="shared" si="18"/>
        <v>370</v>
      </c>
      <c r="L210" s="9"/>
    </row>
    <row r="211" spans="1:18" ht="14.1" customHeight="1" x14ac:dyDescent="0.15">
      <c r="A211" s="165" t="s">
        <v>161</v>
      </c>
      <c r="B211" s="40" t="s">
        <v>219</v>
      </c>
      <c r="C211" s="165"/>
      <c r="D211" s="165"/>
      <c r="E211" s="16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6" t="s">
        <v>189</v>
      </c>
      <c r="B212" s="40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54">
        <v>1</v>
      </c>
      <c r="G214" s="154">
        <v>2</v>
      </c>
      <c r="H214" s="15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60" t="s">
        <v>67</v>
      </c>
      <c r="G215" s="160" t="s">
        <v>66</v>
      </c>
      <c r="H215" s="160" t="s">
        <v>68</v>
      </c>
      <c r="I215" s="372"/>
    </row>
    <row r="216" spans="1:18" ht="14.1" customHeight="1" x14ac:dyDescent="0.15">
      <c r="A216" s="375" t="s">
        <v>73</v>
      </c>
      <c r="B216" s="118" t="s">
        <v>85</v>
      </c>
      <c r="C216" s="349" t="s">
        <v>87</v>
      </c>
      <c r="D216" s="384"/>
      <c r="E216" s="350"/>
      <c r="F216" s="56">
        <f>COUNTIFS(ローデータ!$B$12:$B$1011,1,ローデータ!$I$12:$I$1011,$C$14,ローデータ!$K$12:$K$1011,$D$21,ローデータ!$S$12:$S$1011,F214)</f>
        <v>72</v>
      </c>
      <c r="G216" s="56">
        <f>COUNTIFS(ローデータ!$B$12:$B$1011,1,ローデータ!$I$12:$I$1011,$C$14,ローデータ!$K$12:$K$1011,$D$21,ローデータ!$S$12:$S$1011,G214)</f>
        <v>3</v>
      </c>
      <c r="H216" s="56">
        <f>COUNTIFS(ローデータ!$B$12:$B$1011,1,ローデータ!$I$12:$I$1011,$C$14,ローデータ!$K$12:$K$1011,$D$21,ローデータ!$S$12:$S$1011,H214)</f>
        <v>0</v>
      </c>
      <c r="I216" s="56">
        <f>SUM(F216:H216)</f>
        <v>75</v>
      </c>
    </row>
    <row r="217" spans="1:18" ht="14.1" customHeight="1" x14ac:dyDescent="0.15">
      <c r="A217" s="376"/>
      <c r="B217" s="381" t="s">
        <v>86</v>
      </c>
      <c r="C217" s="157">
        <v>1</v>
      </c>
      <c r="D217" s="373" t="s">
        <v>75</v>
      </c>
      <c r="E217" s="374"/>
      <c r="F217" s="56">
        <f>COUNTIFS(ローデータ!$B$12:$B$1011,1,ローデータ!$I$12:$I$1011,$B$14,ローデータ!$J$12:$J$1011,C217,ローデータ!$K$12:$K$1011,$D$21,ローデータ!$S$12:$S$1011,$F$214)</f>
        <v>0</v>
      </c>
      <c r="G217" s="56">
        <f>COUNTIFS(ローデータ!$B$12:$B$1011,1,ローデータ!$I$12:$I$1011,$B$14,ローデータ!$J$12:$J$1011,C217,ローデータ!$K$12:$K$1011,$D$21,ローデータ!$S$12:$S$1011,$G$214)</f>
        <v>0</v>
      </c>
      <c r="H217" s="56">
        <f>COUNTIFS(ローデータ!$B$12:$B$1011,1,ローデータ!$I$12:$I$1011,$B$14,ローデータ!$J$12:$J$1011,C217,ローデータ!$K$12:$K$1011,$D$21,ローデータ!$S$12:$S$1011,$H$214)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6"/>
      <c r="B218" s="382"/>
      <c r="C218" s="157">
        <v>2</v>
      </c>
      <c r="D218" s="373" t="s">
        <v>76</v>
      </c>
      <c r="E218" s="374"/>
      <c r="F218" s="56">
        <f>COUNTIFS(ローデータ!$B$12:$B$1011,1,ローデータ!$I$12:$I$1011,$B$14,ローデータ!$J$12:$J$1011,C218,ローデータ!$K$12:$K$1011,$D$21,ローデータ!$S$12:$S$1011,$F$214)</f>
        <v>0</v>
      </c>
      <c r="G218" s="56">
        <f>COUNTIFS(ローデータ!$B$12:$B$1011,1,ローデータ!$I$12:$I$1011,$B$14,ローデータ!$J$12:$J$1011,C218,ローデータ!$K$12:$K$1011,$D$21,ローデータ!$S$12:$S$1011,$G$214)</f>
        <v>0</v>
      </c>
      <c r="H218" s="56">
        <f>COUNTIFS(ローデータ!$B$12:$B$1011,1,ローデータ!$I$12:$I$1011,$B$14,ローデータ!$J$12:$J$1011,C218,ローデータ!$K$12:$K$1011,$D$21,ローデータ!$S$12:$S$1011,$H$214)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6"/>
      <c r="B219" s="382"/>
      <c r="C219" s="157">
        <v>3</v>
      </c>
      <c r="D219" s="373" t="s">
        <v>77</v>
      </c>
      <c r="E219" s="374"/>
      <c r="F219" s="56">
        <f>COUNTIFS(ローデータ!$B$12:$B$1011,1,ローデータ!$I$12:$I$1011,$B$14,ローデータ!$J$12:$J$1011,C219,ローデータ!$K$12:$K$1011,$D$21,ローデータ!$S$12:$S$1011,$F$214)</f>
        <v>0</v>
      </c>
      <c r="G219" s="56">
        <f>COUNTIFS(ローデータ!$B$12:$B$1011,1,ローデータ!$I$12:$I$1011,$B$14,ローデータ!$J$12:$J$1011,C219,ローデータ!$K$12:$K$1011,$D$21,ローデータ!$S$12:$S$1011,$G$214)</f>
        <v>0</v>
      </c>
      <c r="H219" s="56">
        <f>COUNTIFS(ローデータ!$B$12:$B$1011,1,ローデータ!$I$12:$I$1011,$B$14,ローデータ!$J$12:$J$1011,C219,ローデータ!$K$12:$K$1011,$D$21,ローデータ!$S$12:$S$1011,$H$214)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6"/>
      <c r="B220" s="382"/>
      <c r="C220" s="157">
        <v>4</v>
      </c>
      <c r="D220" s="373" t="s">
        <v>110</v>
      </c>
      <c r="E220" s="374"/>
      <c r="F220" s="56">
        <f>COUNTIFS(ローデータ!$B$12:$B$1011,1,ローデータ!$I$12:$I$1011,$B$14,ローデータ!$J$12:$J$1011,C220,ローデータ!$K$12:$K$1011,$D$21,ローデータ!$S$12:$S$1011,$F$214)</f>
        <v>0</v>
      </c>
      <c r="G220" s="56">
        <f>COUNTIFS(ローデータ!$B$12:$B$1011,1,ローデータ!$I$12:$I$1011,$B$14,ローデータ!$J$12:$J$1011,C220,ローデータ!$K$12:$K$1011,$D$21,ローデータ!$S$12:$S$1011,$G$214)</f>
        <v>0</v>
      </c>
      <c r="H220" s="56">
        <f>COUNTIFS(ローデータ!$B$12:$B$1011,1,ローデータ!$I$12:$I$1011,$B$14,ローデータ!$J$12:$J$1011,C220,ローデータ!$K$12:$K$1011,$D$21,ローデータ!$S$12:$S$1011,$H$214)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6"/>
      <c r="B221" s="382"/>
      <c r="C221" s="157">
        <v>5</v>
      </c>
      <c r="D221" s="373" t="s">
        <v>78</v>
      </c>
      <c r="E221" s="374"/>
      <c r="F221" s="56">
        <f>COUNTIFS(ローデータ!$B$12:$B$1011,1,ローデータ!$I$12:$I$1011,$B$14,ローデータ!$J$12:$J$1011,C221,ローデータ!$K$12:$K$1011,$D$21,ローデータ!$S$12:$S$1011,$F$214)</f>
        <v>1</v>
      </c>
      <c r="G221" s="56">
        <f>COUNTIFS(ローデータ!$B$12:$B$1011,1,ローデータ!$I$12:$I$1011,$B$14,ローデータ!$J$12:$J$1011,C221,ローデータ!$K$12:$K$1011,$D$21,ローデータ!$S$12:$S$1011,$G$214)</f>
        <v>0</v>
      </c>
      <c r="H221" s="56">
        <f>COUNTIFS(ローデータ!$B$12:$B$1011,1,ローデータ!$I$12:$I$1011,$B$14,ローデータ!$J$12:$J$1011,C221,ローデータ!$K$12:$K$1011,$D$21,ローデータ!$S$12:$S$1011,$H$214)</f>
        <v>0</v>
      </c>
      <c r="I221" s="56">
        <f t="shared" si="20"/>
        <v>1</v>
      </c>
      <c r="J221" s="9"/>
    </row>
    <row r="222" spans="1:18" ht="14.1" customHeight="1" x14ac:dyDescent="0.15">
      <c r="A222" s="376"/>
      <c r="B222" s="382"/>
      <c r="C222" s="157">
        <v>6</v>
      </c>
      <c r="D222" s="373" t="s">
        <v>79</v>
      </c>
      <c r="E222" s="374"/>
      <c r="F222" s="56">
        <f>COUNTIFS(ローデータ!$B$12:$B$1011,1,ローデータ!$I$12:$I$1011,$B$14,ローデータ!$J$12:$J$1011,C222,ローデータ!$K$12:$K$1011,$D$21,ローデータ!$S$12:$S$1011,$F$214)</f>
        <v>0</v>
      </c>
      <c r="G222" s="56">
        <f>COUNTIFS(ローデータ!$B$12:$B$1011,1,ローデータ!$I$12:$I$1011,$B$14,ローデータ!$J$12:$J$1011,C222,ローデータ!$K$12:$K$1011,$D$21,ローデータ!$S$12:$S$1011,$G$214)</f>
        <v>0</v>
      </c>
      <c r="H222" s="56">
        <f>COUNTIFS(ローデータ!$B$12:$B$1011,1,ローデータ!$I$12:$I$1011,$B$14,ローデータ!$J$12:$J$1011,C222,ローデータ!$K$12:$K$1011,$D$21,ローデータ!$S$12:$S$1011,$H$214)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6"/>
      <c r="B223" s="382"/>
      <c r="C223" s="157">
        <v>7</v>
      </c>
      <c r="D223" s="373" t="s">
        <v>80</v>
      </c>
      <c r="E223" s="374"/>
      <c r="F223" s="56">
        <f>COUNTIFS(ローデータ!$B$12:$B$1011,1,ローデータ!$I$12:$I$1011,$B$14,ローデータ!$J$12:$J$1011,C223,ローデータ!$K$12:$K$1011,$D$21,ローデータ!$S$12:$S$1011,$F$214)</f>
        <v>0</v>
      </c>
      <c r="G223" s="56">
        <f>COUNTIFS(ローデータ!$B$12:$B$1011,1,ローデータ!$I$12:$I$1011,$B$14,ローデータ!$J$12:$J$1011,C223,ローデータ!$K$12:$K$1011,$D$21,ローデータ!$S$12:$S$1011,$G$214)</f>
        <v>0</v>
      </c>
      <c r="H223" s="56">
        <f>COUNTIFS(ローデータ!$B$12:$B$1011,1,ローデータ!$I$12:$I$1011,$B$14,ローデータ!$J$12:$J$1011,C223,ローデータ!$K$12:$K$1011,$D$21,ローデータ!$S$12:$S$1011,$H$214)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6"/>
      <c r="B224" s="382"/>
      <c r="C224" s="157">
        <v>8</v>
      </c>
      <c r="D224" s="373" t="s">
        <v>81</v>
      </c>
      <c r="E224" s="374"/>
      <c r="F224" s="56">
        <f>COUNTIFS(ローデータ!$B$12:$B$1011,1,ローデータ!$I$12:$I$1011,$B$14,ローデータ!$J$12:$J$1011,C224,ローデータ!$K$12:$K$1011,$D$21,ローデータ!$S$12:$S$1011,$F$214)</f>
        <v>0</v>
      </c>
      <c r="G224" s="56">
        <f>COUNTIFS(ローデータ!$B$12:$B$1011,1,ローデータ!$I$12:$I$1011,$B$14,ローデータ!$J$12:$J$1011,C224,ローデータ!$K$12:$K$1011,$D$21,ローデータ!$S$12:$S$1011,$G$214)</f>
        <v>0</v>
      </c>
      <c r="H224" s="56">
        <f>COUNTIFS(ローデータ!$B$12:$B$1011,1,ローデータ!$I$12:$I$1011,$B$14,ローデータ!$J$12:$J$1011,C224,ローデータ!$K$12:$K$1011,$D$21,ローデータ!$S$12:$S$1011,$H$214)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6"/>
      <c r="B225" s="382"/>
      <c r="C225" s="157">
        <v>9</v>
      </c>
      <c r="D225" s="373" t="s">
        <v>82</v>
      </c>
      <c r="E225" s="374"/>
      <c r="F225" s="56">
        <f>COUNTIFS(ローデータ!$B$12:$B$1011,1,ローデータ!$I$12:$I$1011,$B$14,ローデータ!$J$12:$J$1011,C225,ローデータ!$K$12:$K$1011,$D$21,ローデータ!$S$12:$S$1011,$F$214)</f>
        <v>0</v>
      </c>
      <c r="G225" s="56">
        <f>COUNTIFS(ローデータ!$B$12:$B$1011,1,ローデータ!$I$12:$I$1011,$B$14,ローデータ!$J$12:$J$1011,C225,ローデータ!$K$12:$K$1011,$D$21,ローデータ!$S$12:$S$1011,$G$214)</f>
        <v>0</v>
      </c>
      <c r="H225" s="56">
        <f>COUNTIFS(ローデータ!$B$12:$B$1011,1,ローデータ!$I$12:$I$1011,$B$14,ローデータ!$J$12:$J$1011,C225,ローデータ!$K$12:$K$1011,$D$21,ローデータ!$S$12:$S$1011,$H$214)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6"/>
      <c r="B226" s="382"/>
      <c r="C226" s="157">
        <v>10</v>
      </c>
      <c r="D226" s="373" t="s">
        <v>111</v>
      </c>
      <c r="E226" s="374"/>
      <c r="F226" s="56">
        <f>COUNTIFS(ローデータ!$B$12:$B$1011,1,ローデータ!$I$12:$I$1011,$B$14,ローデータ!$J$12:$J$1011,C226,ローデータ!$K$12:$K$1011,$D$21,ローデータ!$S$12:$S$1011,$F$214)</f>
        <v>0</v>
      </c>
      <c r="G226" s="56">
        <f>COUNTIFS(ローデータ!$B$12:$B$1011,1,ローデータ!$I$12:$I$1011,$B$14,ローデータ!$J$12:$J$1011,C226,ローデータ!$K$12:$K$1011,$D$21,ローデータ!$S$12:$S$1011,$G$214)</f>
        <v>0</v>
      </c>
      <c r="H226" s="56">
        <f>COUNTIFS(ローデータ!$B$12:$B$1011,1,ローデータ!$I$12:$I$1011,$B$14,ローデータ!$J$12:$J$1011,C226,ローデータ!$K$12:$K$1011,$D$21,ローデータ!$S$12:$S$1011,$H$214)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7"/>
      <c r="B227" s="383"/>
      <c r="C227" s="157">
        <v>11</v>
      </c>
      <c r="D227" s="373" t="s">
        <v>83</v>
      </c>
      <c r="E227" s="374"/>
      <c r="F227" s="56">
        <f>COUNTIFS(ローデータ!$B$12:$B$1011,1,ローデータ!$I$12:$I$1011,$B$14,ローデータ!$J$12:$J$1011,C227,ローデータ!$K$12:$K$1011,$D$21,ローデータ!$S$12:$S$1011,$F$214)</f>
        <v>0</v>
      </c>
      <c r="G227" s="56">
        <f>COUNTIFS(ローデータ!$B$12:$B$1011,1,ローデータ!$I$12:$I$1011,$B$14,ローデータ!$J$12:$J$1011,C227,ローデータ!$K$12:$K$1011,$D$21,ローデータ!$S$12:$S$1011,$G$214)</f>
        <v>0</v>
      </c>
      <c r="H227" s="56">
        <f>COUNTIFS(ローデータ!$B$12:$B$1011,1,ローデータ!$I$12:$I$1011,$B$14,ローデータ!$J$12:$J$1011,C227,ローデータ!$K$12:$K$1011,$D$21,ローデータ!$S$12:$S$1011,$H$214)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6">
        <f>SUM(F216:F227)</f>
        <v>73</v>
      </c>
      <c r="G228" s="56">
        <f>SUM(G216:G227)</f>
        <v>3</v>
      </c>
      <c r="H228" s="56">
        <f>SUM(H216:H227)</f>
        <v>0</v>
      </c>
      <c r="I228" s="56">
        <f t="shared" si="20"/>
        <v>76</v>
      </c>
    </row>
    <row r="229" spans="1:14" ht="14.1" customHeight="1" x14ac:dyDescent="0.15">
      <c r="A229" s="165"/>
      <c r="B229" s="165"/>
      <c r="C229" s="165"/>
      <c r="D229" s="165"/>
      <c r="E229" s="165"/>
      <c r="F229" s="9"/>
      <c r="G229" s="9"/>
      <c r="H229" s="9"/>
      <c r="I229" s="9"/>
    </row>
    <row r="230" spans="1:14" ht="14.1" customHeight="1" x14ac:dyDescent="0.15">
      <c r="A230" s="166" t="s">
        <v>190</v>
      </c>
      <c r="B230" s="40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41" t="s">
        <v>88</v>
      </c>
      <c r="G231" s="241"/>
      <c r="H231" s="241"/>
      <c r="I231" s="241"/>
      <c r="J231" s="241"/>
      <c r="K231" s="241"/>
      <c r="L231" s="242"/>
      <c r="M231" s="250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80" t="s">
        <v>107</v>
      </c>
      <c r="K232" s="363" t="s">
        <v>36</v>
      </c>
      <c r="L232" s="280" t="s">
        <v>30</v>
      </c>
      <c r="M232" s="292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44"/>
      <c r="K233" s="224"/>
      <c r="L233" s="244"/>
      <c r="M233" s="251"/>
    </row>
    <row r="234" spans="1:14" ht="14.1" customHeight="1" x14ac:dyDescent="0.15">
      <c r="A234" s="375" t="s">
        <v>73</v>
      </c>
      <c r="B234" s="118" t="s">
        <v>85</v>
      </c>
      <c r="C234" s="349" t="s">
        <v>87</v>
      </c>
      <c r="D234" s="384"/>
      <c r="E234" s="350"/>
      <c r="F234" s="90">
        <f>SUMIFS(ローデータ!T12:T1011,ローデータ!$B$12:$B$1011,1,ローデータ!$I$12:$I$1011,$C$14,ローデータ!$K$12:$K$1011,$D$21)</f>
        <v>1</v>
      </c>
      <c r="G234" s="90">
        <f>SUMIFS(ローデータ!U12:U1011,ローデータ!$B$12:$B$1011,1,ローデータ!$I$12:$I$1011,$C$14,ローデータ!$K$12:$K$1011,$D$21)</f>
        <v>41</v>
      </c>
      <c r="H234" s="90">
        <f>SUMIFS(ローデータ!V12:V1011,ローデータ!$B$12:$B$1011,1,ローデータ!$I$12:$I$1011,$C$14,ローデータ!$K$12:$K$1011,$D$21)</f>
        <v>5</v>
      </c>
      <c r="I234" s="90">
        <f>SUMIFS(ローデータ!W12:W1011,ローデータ!$B$12:$B$1011,1,ローデータ!$I$12:$I$1011,$C$14,ローデータ!$K$12:$K$1011,$D$21)</f>
        <v>2</v>
      </c>
      <c r="J234" s="90">
        <f>SUMIFS(ローデータ!X12:X1011,ローデータ!$B$12:$B$1011,1,ローデータ!$I$12:$I$1011,$C$14,ローデータ!$K$12:$K$1011,$D$21)</f>
        <v>19</v>
      </c>
      <c r="K234" s="90">
        <f>SUMIFS(ローデータ!Y12:Y1011,ローデータ!$B$12:$B$1011,1,ローデータ!$I$12:$I$1011,$C$14,ローデータ!$K$12:$K$1011,$D$21)</f>
        <v>17</v>
      </c>
      <c r="L234" s="90">
        <f>SUMIFS(ローデータ!Z12:Z1011,ローデータ!$B$12:$B$1011,1,ローデータ!$I$12:$I$1011,$C$14,ローデータ!$K$12:$K$1011,$D$21)</f>
        <v>0</v>
      </c>
      <c r="M234" s="56">
        <f t="shared" ref="M234:M246" si="21">SUM(F234:L234)</f>
        <v>85</v>
      </c>
    </row>
    <row r="235" spans="1:14" ht="14.1" customHeight="1" x14ac:dyDescent="0.15">
      <c r="A235" s="376"/>
      <c r="B235" s="381" t="s">
        <v>86</v>
      </c>
      <c r="C235" s="157">
        <v>1</v>
      </c>
      <c r="D235" s="373" t="s">
        <v>75</v>
      </c>
      <c r="E235" s="374"/>
      <c r="F235" s="95">
        <f>SUMIFS(ローデータ!$T$12:$T$1011,ローデータ!$B$12:$B$1011,1,ローデータ!$I$12:$I$1011,$B$14,ローデータ!$J$12:$J$1011,C235,ローデータ!$K$12:$K$1011,$D$21)</f>
        <v>0</v>
      </c>
      <c r="G235" s="95">
        <f>SUMIFS(ローデータ!$U$12:$U$1011,ローデータ!$B$12:$B$1011,1,ローデータ!$I$12:$I$1011,$B$14,ローデータ!$J$12:$J$1011,C235,ローデータ!$K$12:$K$1011,$D$21)</f>
        <v>0</v>
      </c>
      <c r="H235" s="95">
        <f>SUMIFS(ローデータ!$V$12:$V$1011,ローデータ!$B$12:$B$1011,1,ローデータ!$I$12:$I$1011,$B$14,ローデータ!$J$12:$J$1011,C235,ローデータ!$K$12:$K$1011,$D$21)</f>
        <v>0</v>
      </c>
      <c r="I235" s="95">
        <f>SUMIFS(ローデータ!$W$12:$W$1011,ローデータ!$B$12:$B$1011,1,ローデータ!$I$12:$I$1011,$B$14,ローデータ!$J$12:$J$1011,C235,ローデータ!$K$12:$K$1011,$D$21)</f>
        <v>0</v>
      </c>
      <c r="J235" s="95">
        <f>SUMIFS(ローデータ!$X$12:$X$1011,ローデータ!$B$12:$B$1011,1,ローデータ!$I$12:$I$1011,$B$14,ローデータ!$J$12:$J$1011,C235,ローデータ!$K$12:$K$1011,$D$21)</f>
        <v>0</v>
      </c>
      <c r="K235" s="95">
        <f>SUMIFS(ローデータ!$Y$12:$Y$1011,ローデータ!$B$12:$B$1011,1,ローデータ!$I$12:$I$1011,$B$14,ローデータ!$J$12:$J$1011,C235,ローデータ!$K$12:$K$1011,$D$21)</f>
        <v>0</v>
      </c>
      <c r="L235" s="95">
        <f>SUMIFS(ローデータ!$Z$12:$Z$1011,ローデータ!$B$12:$B$1011,1,ローデータ!$I$12:$I$1011,$B$14,ローデータ!$J$12:$J$1011,C235,ローデータ!$K$12:$K$1011,$D$21)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6"/>
      <c r="B236" s="382"/>
      <c r="C236" s="157">
        <v>2</v>
      </c>
      <c r="D236" s="373" t="s">
        <v>76</v>
      </c>
      <c r="E236" s="374"/>
      <c r="F236" s="95">
        <f>SUMIFS(ローデータ!$T$12:$T$1011,ローデータ!$B$12:$B$1011,1,ローデータ!$I$12:$I$1011,$B$14,ローデータ!$J$12:$J$1011,C236,ローデータ!$K$12:$K$1011,$D$21)</f>
        <v>0</v>
      </c>
      <c r="G236" s="95">
        <f>SUMIFS(ローデータ!$U$12:$U$1011,ローデータ!$B$12:$B$1011,1,ローデータ!$I$12:$I$1011,$B$14,ローデータ!$J$12:$J$1011,C236,ローデータ!$K$12:$K$1011,$D$21)</f>
        <v>0</v>
      </c>
      <c r="H236" s="95">
        <f>SUMIFS(ローデータ!$V$12:$V$1011,ローデータ!$B$12:$B$1011,1,ローデータ!$I$12:$I$1011,$B$14,ローデータ!$J$12:$J$1011,C236,ローデータ!$K$12:$K$1011,$D$21)</f>
        <v>0</v>
      </c>
      <c r="I236" s="95">
        <f>SUMIFS(ローデータ!$W$12:$W$1011,ローデータ!$B$12:$B$1011,1,ローデータ!$I$12:$I$1011,$B$14,ローデータ!$J$12:$J$1011,C236,ローデータ!$K$12:$K$1011,$D$21)</f>
        <v>0</v>
      </c>
      <c r="J236" s="95">
        <f>SUMIFS(ローデータ!$X$12:$X$1011,ローデータ!$B$12:$B$1011,1,ローデータ!$I$12:$I$1011,$B$14,ローデータ!$J$12:$J$1011,C236,ローデータ!$K$12:$K$1011,$D$21)</f>
        <v>0</v>
      </c>
      <c r="K236" s="95">
        <f>SUMIFS(ローデータ!$Y$12:$Y$1011,ローデータ!$B$12:$B$1011,1,ローデータ!$I$12:$I$1011,$B$14,ローデータ!$J$12:$J$1011,C236,ローデータ!$K$12:$K$1011,$D$21)</f>
        <v>0</v>
      </c>
      <c r="L236" s="95">
        <f>SUMIFS(ローデータ!$Z$12:$Z$1011,ローデータ!$B$12:$B$1011,1,ローデータ!$I$12:$I$1011,$B$14,ローデータ!$J$12:$J$1011,C236,ローデータ!$K$12:$K$1011,$D$21)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6"/>
      <c r="B237" s="382"/>
      <c r="C237" s="157">
        <v>3</v>
      </c>
      <c r="D237" s="373" t="s">
        <v>77</v>
      </c>
      <c r="E237" s="374"/>
      <c r="F237" s="95">
        <f>SUMIFS(ローデータ!$T$12:$T$1011,ローデータ!$B$12:$B$1011,1,ローデータ!$I$12:$I$1011,$B$14,ローデータ!$J$12:$J$1011,C237,ローデータ!$K$12:$K$1011,$D$21)</f>
        <v>0</v>
      </c>
      <c r="G237" s="95">
        <f>SUMIFS(ローデータ!$U$12:$U$1011,ローデータ!$B$12:$B$1011,1,ローデータ!$I$12:$I$1011,$B$14,ローデータ!$J$12:$J$1011,C237,ローデータ!$K$12:$K$1011,$D$21)</f>
        <v>0</v>
      </c>
      <c r="H237" s="95">
        <f>SUMIFS(ローデータ!$V$12:$V$1011,ローデータ!$B$12:$B$1011,1,ローデータ!$I$12:$I$1011,$B$14,ローデータ!$J$12:$J$1011,C237,ローデータ!$K$12:$K$1011,$D$21)</f>
        <v>0</v>
      </c>
      <c r="I237" s="95">
        <f>SUMIFS(ローデータ!$W$12:$W$1011,ローデータ!$B$12:$B$1011,1,ローデータ!$I$12:$I$1011,$B$14,ローデータ!$J$12:$J$1011,C237,ローデータ!$K$12:$K$1011,$D$21)</f>
        <v>0</v>
      </c>
      <c r="J237" s="95">
        <f>SUMIFS(ローデータ!$X$12:$X$1011,ローデータ!$B$12:$B$1011,1,ローデータ!$I$12:$I$1011,$B$14,ローデータ!$J$12:$J$1011,C237,ローデータ!$K$12:$K$1011,$D$21)</f>
        <v>0</v>
      </c>
      <c r="K237" s="95">
        <f>SUMIFS(ローデータ!$Y$12:$Y$1011,ローデータ!$B$12:$B$1011,1,ローデータ!$I$12:$I$1011,$B$14,ローデータ!$J$12:$J$1011,C237,ローデータ!$K$12:$K$1011,$D$21)</f>
        <v>0</v>
      </c>
      <c r="L237" s="95">
        <f>SUMIFS(ローデータ!$Z$12:$Z$1011,ローデータ!$B$12:$B$1011,1,ローデータ!$I$12:$I$1011,$B$14,ローデータ!$J$12:$J$1011,C237,ローデータ!$K$12:$K$1011,$D$21)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6"/>
      <c r="B238" s="382"/>
      <c r="C238" s="157">
        <v>4</v>
      </c>
      <c r="D238" s="373" t="s">
        <v>110</v>
      </c>
      <c r="E238" s="374"/>
      <c r="F238" s="95">
        <f>SUMIFS(ローデータ!$T$12:$T$1011,ローデータ!$B$12:$B$1011,1,ローデータ!$I$12:$I$1011,$B$14,ローデータ!$J$12:$J$1011,C238,ローデータ!$K$12:$K$1011,$D$21)</f>
        <v>0</v>
      </c>
      <c r="G238" s="95">
        <f>SUMIFS(ローデータ!$U$12:$U$1011,ローデータ!$B$12:$B$1011,1,ローデータ!$I$12:$I$1011,$B$14,ローデータ!$J$12:$J$1011,C238,ローデータ!$K$12:$K$1011,$D$21)</f>
        <v>0</v>
      </c>
      <c r="H238" s="95">
        <f>SUMIFS(ローデータ!$V$12:$V$1011,ローデータ!$B$12:$B$1011,1,ローデータ!$I$12:$I$1011,$B$14,ローデータ!$J$12:$J$1011,C238,ローデータ!$K$12:$K$1011,$D$21)</f>
        <v>0</v>
      </c>
      <c r="I238" s="95">
        <f>SUMIFS(ローデータ!$W$12:$W$1011,ローデータ!$B$12:$B$1011,1,ローデータ!$I$12:$I$1011,$B$14,ローデータ!$J$12:$J$1011,C238,ローデータ!$K$12:$K$1011,$D$21)</f>
        <v>0</v>
      </c>
      <c r="J238" s="95">
        <f>SUMIFS(ローデータ!$X$12:$X$1011,ローデータ!$B$12:$B$1011,1,ローデータ!$I$12:$I$1011,$B$14,ローデータ!$J$12:$J$1011,C238,ローデータ!$K$12:$K$1011,$D$21)</f>
        <v>0</v>
      </c>
      <c r="K238" s="95">
        <f>SUMIFS(ローデータ!$Y$12:$Y$1011,ローデータ!$B$12:$B$1011,1,ローデータ!$I$12:$I$1011,$B$14,ローデータ!$J$12:$J$1011,C238,ローデータ!$K$12:$K$1011,$D$21)</f>
        <v>0</v>
      </c>
      <c r="L238" s="95">
        <f>SUMIFS(ローデータ!$Z$12:$Z$1011,ローデータ!$B$12:$B$1011,1,ローデータ!$I$12:$I$1011,$B$14,ローデータ!$J$12:$J$1011,C238,ローデータ!$K$12:$K$1011,$D$21)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6"/>
      <c r="B239" s="382"/>
      <c r="C239" s="157">
        <v>5</v>
      </c>
      <c r="D239" s="373" t="s">
        <v>78</v>
      </c>
      <c r="E239" s="374"/>
      <c r="F239" s="95">
        <f>SUMIFS(ローデータ!$T$12:$T$1011,ローデータ!$B$12:$B$1011,1,ローデータ!$I$12:$I$1011,$B$14,ローデータ!$J$12:$J$1011,C239,ローデータ!$K$12:$K$1011,$D$21)</f>
        <v>0</v>
      </c>
      <c r="G239" s="95">
        <f>SUMIFS(ローデータ!$U$12:$U$1011,ローデータ!$B$12:$B$1011,1,ローデータ!$I$12:$I$1011,$B$14,ローデータ!$J$12:$J$1011,C239,ローデータ!$K$12:$K$1011,$D$21)</f>
        <v>1</v>
      </c>
      <c r="H239" s="95">
        <f>SUMIFS(ローデータ!$V$12:$V$1011,ローデータ!$B$12:$B$1011,1,ローデータ!$I$12:$I$1011,$B$14,ローデータ!$J$12:$J$1011,C239,ローデータ!$K$12:$K$1011,$D$21)</f>
        <v>0</v>
      </c>
      <c r="I239" s="95">
        <f>SUMIFS(ローデータ!$W$12:$W$1011,ローデータ!$B$12:$B$1011,1,ローデータ!$I$12:$I$1011,$B$14,ローデータ!$J$12:$J$1011,C239,ローデータ!$K$12:$K$1011,$D$21)</f>
        <v>0</v>
      </c>
      <c r="J239" s="95">
        <f>SUMIFS(ローデータ!$X$12:$X$1011,ローデータ!$B$12:$B$1011,1,ローデータ!$I$12:$I$1011,$B$14,ローデータ!$J$12:$J$1011,C239,ローデータ!$K$12:$K$1011,$D$21)</f>
        <v>1</v>
      </c>
      <c r="K239" s="95">
        <f>SUMIFS(ローデータ!$Y$12:$Y$1011,ローデータ!$B$12:$B$1011,1,ローデータ!$I$12:$I$1011,$B$14,ローデータ!$J$12:$J$1011,C239,ローデータ!$K$12:$K$1011,$D$21)</f>
        <v>0</v>
      </c>
      <c r="L239" s="95">
        <f>SUMIFS(ローデータ!$Z$12:$Z$1011,ローデータ!$B$12:$B$1011,1,ローデータ!$I$12:$I$1011,$B$14,ローデータ!$J$12:$J$1011,C239,ローデータ!$K$12:$K$1011,$D$21)</f>
        <v>0</v>
      </c>
      <c r="M239" s="56">
        <f t="shared" si="21"/>
        <v>2</v>
      </c>
      <c r="N239" s="9"/>
    </row>
    <row r="240" spans="1:14" ht="14.1" customHeight="1" x14ac:dyDescent="0.15">
      <c r="A240" s="376"/>
      <c r="B240" s="382"/>
      <c r="C240" s="157">
        <v>6</v>
      </c>
      <c r="D240" s="373" t="s">
        <v>79</v>
      </c>
      <c r="E240" s="374"/>
      <c r="F240" s="95">
        <f>SUMIFS(ローデータ!$T$12:$T$1011,ローデータ!$B$12:$B$1011,1,ローデータ!$I$12:$I$1011,$B$14,ローデータ!$J$12:$J$1011,C240,ローデータ!$K$12:$K$1011,$D$21)</f>
        <v>0</v>
      </c>
      <c r="G240" s="95">
        <f>SUMIFS(ローデータ!$U$12:$U$1011,ローデータ!$B$12:$B$1011,1,ローデータ!$I$12:$I$1011,$B$14,ローデータ!$J$12:$J$1011,C240,ローデータ!$K$12:$K$1011,$D$21)</f>
        <v>0</v>
      </c>
      <c r="H240" s="95">
        <f>SUMIFS(ローデータ!$V$12:$V$1011,ローデータ!$B$12:$B$1011,1,ローデータ!$I$12:$I$1011,$B$14,ローデータ!$J$12:$J$1011,C240,ローデータ!$K$12:$K$1011,$D$21)</f>
        <v>0</v>
      </c>
      <c r="I240" s="95">
        <f>SUMIFS(ローデータ!$W$12:$W$1011,ローデータ!$B$12:$B$1011,1,ローデータ!$I$12:$I$1011,$B$14,ローデータ!$J$12:$J$1011,C240,ローデータ!$K$12:$K$1011,$D$21)</f>
        <v>0</v>
      </c>
      <c r="J240" s="95">
        <f>SUMIFS(ローデータ!$X$12:$X$1011,ローデータ!$B$12:$B$1011,1,ローデータ!$I$12:$I$1011,$B$14,ローデータ!$J$12:$J$1011,C240,ローデータ!$K$12:$K$1011,$D$21)</f>
        <v>0</v>
      </c>
      <c r="K240" s="95">
        <f>SUMIFS(ローデータ!$Y$12:$Y$1011,ローデータ!$B$12:$B$1011,1,ローデータ!$I$12:$I$1011,$B$14,ローデータ!$J$12:$J$1011,C240,ローデータ!$K$12:$K$1011,$D$21)</f>
        <v>0</v>
      </c>
      <c r="L240" s="95">
        <f>SUMIFS(ローデータ!$Z$12:$Z$1011,ローデータ!$B$12:$B$1011,1,ローデータ!$I$12:$I$1011,$B$14,ローデータ!$J$12:$J$1011,C240,ローデータ!$K$12:$K$1011,$D$21)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6"/>
      <c r="B241" s="382"/>
      <c r="C241" s="157">
        <v>7</v>
      </c>
      <c r="D241" s="373" t="s">
        <v>80</v>
      </c>
      <c r="E241" s="374"/>
      <c r="F241" s="95">
        <f>SUMIFS(ローデータ!$T$12:$T$1011,ローデータ!$B$12:$B$1011,1,ローデータ!$I$12:$I$1011,$B$14,ローデータ!$J$12:$J$1011,C241,ローデータ!$K$12:$K$1011,$D$21)</f>
        <v>0</v>
      </c>
      <c r="G241" s="95">
        <f>SUMIFS(ローデータ!$U$12:$U$1011,ローデータ!$B$12:$B$1011,1,ローデータ!$I$12:$I$1011,$B$14,ローデータ!$J$12:$J$1011,C241,ローデータ!$K$12:$K$1011,$D$21)</f>
        <v>0</v>
      </c>
      <c r="H241" s="95">
        <f>SUMIFS(ローデータ!$V$12:$V$1011,ローデータ!$B$12:$B$1011,1,ローデータ!$I$12:$I$1011,$B$14,ローデータ!$J$12:$J$1011,C241,ローデータ!$K$12:$K$1011,$D$21)</f>
        <v>0</v>
      </c>
      <c r="I241" s="95">
        <f>SUMIFS(ローデータ!$W$12:$W$1011,ローデータ!$B$12:$B$1011,1,ローデータ!$I$12:$I$1011,$B$14,ローデータ!$J$12:$J$1011,C241,ローデータ!$K$12:$K$1011,$D$21)</f>
        <v>0</v>
      </c>
      <c r="J241" s="95">
        <f>SUMIFS(ローデータ!$X$12:$X$1011,ローデータ!$B$12:$B$1011,1,ローデータ!$I$12:$I$1011,$B$14,ローデータ!$J$12:$J$1011,C241,ローデータ!$K$12:$K$1011,$D$21)</f>
        <v>0</v>
      </c>
      <c r="K241" s="95">
        <f>SUMIFS(ローデータ!$Y$12:$Y$1011,ローデータ!$B$12:$B$1011,1,ローデータ!$I$12:$I$1011,$B$14,ローデータ!$J$12:$J$1011,C241,ローデータ!$K$12:$K$1011,$D$21)</f>
        <v>0</v>
      </c>
      <c r="L241" s="95">
        <f>SUMIFS(ローデータ!$Z$12:$Z$1011,ローデータ!$B$12:$B$1011,1,ローデータ!$I$12:$I$1011,$B$14,ローデータ!$J$12:$J$1011,C241,ローデータ!$K$12:$K$1011,$D$21)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6"/>
      <c r="B242" s="382"/>
      <c r="C242" s="157">
        <v>8</v>
      </c>
      <c r="D242" s="373" t="s">
        <v>81</v>
      </c>
      <c r="E242" s="374"/>
      <c r="F242" s="95">
        <f>SUMIFS(ローデータ!$T$12:$T$1011,ローデータ!$B$12:$B$1011,1,ローデータ!$I$12:$I$1011,$B$14,ローデータ!$J$12:$J$1011,C242,ローデータ!$K$12:$K$1011,$D$21)</f>
        <v>0</v>
      </c>
      <c r="G242" s="95">
        <f>SUMIFS(ローデータ!$U$12:$U$1011,ローデータ!$B$12:$B$1011,1,ローデータ!$I$12:$I$1011,$B$14,ローデータ!$J$12:$J$1011,C242,ローデータ!$K$12:$K$1011,$D$21)</f>
        <v>0</v>
      </c>
      <c r="H242" s="95">
        <f>SUMIFS(ローデータ!$V$12:$V$1011,ローデータ!$B$12:$B$1011,1,ローデータ!$I$12:$I$1011,$B$14,ローデータ!$J$12:$J$1011,C242,ローデータ!$K$12:$K$1011,$D$21)</f>
        <v>0</v>
      </c>
      <c r="I242" s="95">
        <f>SUMIFS(ローデータ!$W$12:$W$1011,ローデータ!$B$12:$B$1011,1,ローデータ!$I$12:$I$1011,$B$14,ローデータ!$J$12:$J$1011,C242,ローデータ!$K$12:$K$1011,$D$21)</f>
        <v>0</v>
      </c>
      <c r="J242" s="95">
        <f>SUMIFS(ローデータ!$X$12:$X$1011,ローデータ!$B$12:$B$1011,1,ローデータ!$I$12:$I$1011,$B$14,ローデータ!$J$12:$J$1011,C242,ローデータ!$K$12:$K$1011,$D$21)</f>
        <v>0</v>
      </c>
      <c r="K242" s="95">
        <f>SUMIFS(ローデータ!$Y$12:$Y$1011,ローデータ!$B$12:$B$1011,1,ローデータ!$I$12:$I$1011,$B$14,ローデータ!$J$12:$J$1011,C242,ローデータ!$K$12:$K$1011,$D$21)</f>
        <v>0</v>
      </c>
      <c r="L242" s="95">
        <f>SUMIFS(ローデータ!$Z$12:$Z$1011,ローデータ!$B$12:$B$1011,1,ローデータ!$I$12:$I$1011,$B$14,ローデータ!$J$12:$J$1011,C242,ローデータ!$K$12:$K$1011,$D$21)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6"/>
      <c r="B243" s="382"/>
      <c r="C243" s="157">
        <v>9</v>
      </c>
      <c r="D243" s="373" t="s">
        <v>82</v>
      </c>
      <c r="E243" s="374"/>
      <c r="F243" s="95">
        <f>SUMIFS(ローデータ!$T$12:$T$1011,ローデータ!$B$12:$B$1011,1,ローデータ!$I$12:$I$1011,$B$14,ローデータ!$J$12:$J$1011,C243,ローデータ!$K$12:$K$1011,$D$21)</f>
        <v>0</v>
      </c>
      <c r="G243" s="95">
        <f>SUMIFS(ローデータ!$U$12:$U$1011,ローデータ!$B$12:$B$1011,1,ローデータ!$I$12:$I$1011,$B$14,ローデータ!$J$12:$J$1011,C243,ローデータ!$K$12:$K$1011,$D$21)</f>
        <v>0</v>
      </c>
      <c r="H243" s="95">
        <f>SUMIFS(ローデータ!$V$12:$V$1011,ローデータ!$B$12:$B$1011,1,ローデータ!$I$12:$I$1011,$B$14,ローデータ!$J$12:$J$1011,C243,ローデータ!$K$12:$K$1011,$D$21)</f>
        <v>0</v>
      </c>
      <c r="I243" s="95">
        <f>SUMIFS(ローデータ!$W$12:$W$1011,ローデータ!$B$12:$B$1011,1,ローデータ!$I$12:$I$1011,$B$14,ローデータ!$J$12:$J$1011,C243,ローデータ!$K$12:$K$1011,$D$21)</f>
        <v>0</v>
      </c>
      <c r="J243" s="95">
        <f>SUMIFS(ローデータ!$X$12:$X$1011,ローデータ!$B$12:$B$1011,1,ローデータ!$I$12:$I$1011,$B$14,ローデータ!$J$12:$J$1011,C243,ローデータ!$K$12:$K$1011,$D$21)</f>
        <v>0</v>
      </c>
      <c r="K243" s="95">
        <f>SUMIFS(ローデータ!$Y$12:$Y$1011,ローデータ!$B$12:$B$1011,1,ローデータ!$I$12:$I$1011,$B$14,ローデータ!$J$12:$J$1011,C243,ローデータ!$K$12:$K$1011,$D$21)</f>
        <v>0</v>
      </c>
      <c r="L243" s="95">
        <f>SUMIFS(ローデータ!$Z$12:$Z$1011,ローデータ!$B$12:$B$1011,1,ローデータ!$I$12:$I$1011,$B$14,ローデータ!$J$12:$J$1011,C243,ローデータ!$K$12:$K$1011,$D$21)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6"/>
      <c r="B244" s="382"/>
      <c r="C244" s="157">
        <v>10</v>
      </c>
      <c r="D244" s="373" t="s">
        <v>111</v>
      </c>
      <c r="E244" s="374"/>
      <c r="F244" s="95">
        <f>SUMIFS(ローデータ!$T$12:$T$1011,ローデータ!$B$12:$B$1011,1,ローデータ!$I$12:$I$1011,$B$14,ローデータ!$J$12:$J$1011,C244,ローデータ!$K$12:$K$1011,$D$21)</f>
        <v>0</v>
      </c>
      <c r="G244" s="95">
        <f>SUMIFS(ローデータ!$U$12:$U$1011,ローデータ!$B$12:$B$1011,1,ローデータ!$I$12:$I$1011,$B$14,ローデータ!$J$12:$J$1011,C244,ローデータ!$K$12:$K$1011,$D$21)</f>
        <v>0</v>
      </c>
      <c r="H244" s="95">
        <f>SUMIFS(ローデータ!$V$12:$V$1011,ローデータ!$B$12:$B$1011,1,ローデータ!$I$12:$I$1011,$B$14,ローデータ!$J$12:$J$1011,C244,ローデータ!$K$12:$K$1011,$D$21)</f>
        <v>0</v>
      </c>
      <c r="I244" s="95">
        <f>SUMIFS(ローデータ!$W$12:$W$1011,ローデータ!$B$12:$B$1011,1,ローデータ!$I$12:$I$1011,$B$14,ローデータ!$J$12:$J$1011,C244,ローデータ!$K$12:$K$1011,$D$21)</f>
        <v>0</v>
      </c>
      <c r="J244" s="95">
        <f>SUMIFS(ローデータ!$X$12:$X$1011,ローデータ!$B$12:$B$1011,1,ローデータ!$I$12:$I$1011,$B$14,ローデータ!$J$12:$J$1011,C244,ローデータ!$K$12:$K$1011,$D$21)</f>
        <v>0</v>
      </c>
      <c r="K244" s="95">
        <f>SUMIFS(ローデータ!$Y$12:$Y$1011,ローデータ!$B$12:$B$1011,1,ローデータ!$I$12:$I$1011,$B$14,ローデータ!$J$12:$J$1011,C244,ローデータ!$K$12:$K$1011,$D$21)</f>
        <v>0</v>
      </c>
      <c r="L244" s="95">
        <f>SUMIFS(ローデータ!$Z$12:$Z$1011,ローデータ!$B$12:$B$1011,1,ローデータ!$I$12:$I$1011,$B$14,ローデータ!$J$12:$J$1011,C244,ローデータ!$K$12:$K$1011,$D$21)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7"/>
      <c r="B245" s="383"/>
      <c r="C245" s="157">
        <v>11</v>
      </c>
      <c r="D245" s="373" t="s">
        <v>83</v>
      </c>
      <c r="E245" s="374"/>
      <c r="F245" s="95">
        <f>SUMIFS(ローデータ!$T$12:$T$1011,ローデータ!$B$12:$B$1011,1,ローデータ!$I$12:$I$1011,$B$14,ローデータ!$J$12:$J$1011,C245,ローデータ!$K$12:$K$1011,$D$21)</f>
        <v>0</v>
      </c>
      <c r="G245" s="95">
        <f>SUMIFS(ローデータ!$U$12:$U$1011,ローデータ!$B$12:$B$1011,1,ローデータ!$I$12:$I$1011,$B$14,ローデータ!$J$12:$J$1011,C245,ローデータ!$K$12:$K$1011,$D$21)</f>
        <v>0</v>
      </c>
      <c r="H245" s="95">
        <f>SUMIFS(ローデータ!$V$12:$V$1011,ローデータ!$B$12:$B$1011,1,ローデータ!$I$12:$I$1011,$B$14,ローデータ!$J$12:$J$1011,C245,ローデータ!$K$12:$K$1011,$D$21)</f>
        <v>0</v>
      </c>
      <c r="I245" s="95">
        <f>SUMIFS(ローデータ!$W$12:$W$1011,ローデータ!$B$12:$B$1011,1,ローデータ!$I$12:$I$1011,$B$14,ローデータ!$J$12:$J$1011,C245,ローデータ!$K$12:$K$1011,$D$21)</f>
        <v>0</v>
      </c>
      <c r="J245" s="95">
        <f>SUMIFS(ローデータ!$X$12:$X$1011,ローデータ!$B$12:$B$1011,1,ローデータ!$I$12:$I$1011,$B$14,ローデータ!$J$12:$J$1011,C245,ローデータ!$K$12:$K$1011,$D$21)</f>
        <v>0</v>
      </c>
      <c r="K245" s="95">
        <f>SUMIFS(ローデータ!$Y$12:$Y$1011,ローデータ!$B$12:$B$1011,1,ローデータ!$I$12:$I$1011,$B$14,ローデータ!$J$12:$J$1011,C245,ローデータ!$K$12:$K$1011,$D$21)</f>
        <v>0</v>
      </c>
      <c r="L245" s="95">
        <f>SUMIFS(ローデータ!$Z$12:$Z$1011,ローデータ!$B$12:$B$1011,1,ローデータ!$I$12:$I$1011,$B$14,ローデータ!$J$12:$J$1011,C245,ローデータ!$K$12:$K$1011,$D$21)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5">
        <f>SUM(F234:F245)</f>
        <v>1</v>
      </c>
      <c r="G246" s="95">
        <f t="shared" ref="G246:L246" si="22">SUM(G234:G245)</f>
        <v>42</v>
      </c>
      <c r="H246" s="95">
        <f t="shared" si="22"/>
        <v>5</v>
      </c>
      <c r="I246" s="95">
        <f>SUM(I234:I245)</f>
        <v>2</v>
      </c>
      <c r="J246" s="95">
        <f t="shared" si="22"/>
        <v>20</v>
      </c>
      <c r="K246" s="95">
        <f>SUM(K234:K245)</f>
        <v>17</v>
      </c>
      <c r="L246" s="95">
        <f t="shared" si="22"/>
        <v>0</v>
      </c>
      <c r="M246" s="56">
        <f t="shared" si="21"/>
        <v>87</v>
      </c>
    </row>
    <row r="247" spans="1:17" ht="14.1" customHeight="1" x14ac:dyDescent="0.15">
      <c r="A247" s="165"/>
      <c r="B247" s="165"/>
      <c r="C247" s="165"/>
      <c r="D247" s="165"/>
      <c r="E247" s="16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6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55" t="s">
        <v>16</v>
      </c>
      <c r="G250" s="256"/>
      <c r="H250" s="256"/>
      <c r="I250" s="256"/>
      <c r="J250" s="257"/>
      <c r="K250" s="258" t="s">
        <v>50</v>
      </c>
      <c r="L250" s="261" t="s">
        <v>13</v>
      </c>
      <c r="M250" s="262"/>
      <c r="N250" s="263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9"/>
      <c r="L251" s="52">
        <v>1</v>
      </c>
      <c r="M251" s="44">
        <v>2</v>
      </c>
      <c r="N251" s="61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8" t="s">
        <v>65</v>
      </c>
      <c r="G252" s="248" t="s">
        <v>66</v>
      </c>
      <c r="H252" s="278" t="s">
        <v>101</v>
      </c>
      <c r="I252" s="280" t="s">
        <v>102</v>
      </c>
      <c r="J252" s="348" t="s">
        <v>103</v>
      </c>
      <c r="K252" s="259"/>
      <c r="L252" s="395" t="s">
        <v>67</v>
      </c>
      <c r="M252" s="247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9"/>
      <c r="G253" s="249"/>
      <c r="H253" s="346"/>
      <c r="I253" s="347"/>
      <c r="J253" s="249"/>
      <c r="K253" s="260"/>
      <c r="L253" s="396"/>
      <c r="M253" s="226"/>
      <c r="N253" s="398"/>
      <c r="O253" s="372"/>
    </row>
    <row r="254" spans="1:17" ht="14.1" customHeight="1" x14ac:dyDescent="0.15">
      <c r="A254" s="399" t="s">
        <v>73</v>
      </c>
      <c r="B254" s="118" t="s">
        <v>85</v>
      </c>
      <c r="C254" s="349" t="s">
        <v>87</v>
      </c>
      <c r="D254" s="384"/>
      <c r="E254" s="350"/>
      <c r="F254" s="56">
        <f>COUNTIFS(ローデータ!$B$12:$B$1011,1,ローデータ!$I$12:$I$1011,$C$14,ローデータ!$K$12:$K$1011,$F$21,ローデータ!$L$12:$L$1011,F251)</f>
        <v>46</v>
      </c>
      <c r="G254" s="56">
        <f>COUNTIFS(ローデータ!$B$12:$B$1011,1,ローデータ!$I$12:$I$1011,$C$14,ローデータ!$K$12:$K$1011,$F$21,ローデータ!$L$12:$L$1011,G251)</f>
        <v>5</v>
      </c>
      <c r="H254" s="56">
        <f>COUNTIFS(ローデータ!$B$12:$B$1011,1,ローデータ!$I$12:$I$1011,$C$14,ローデータ!$K$12:$K$1011,$F$21,ローデータ!$L$12:$L$1011,H251)</f>
        <v>0</v>
      </c>
      <c r="I254" s="56">
        <f>COUNTIFS(ローデータ!$B$12:$B$1011,1,ローデータ!$I$12:$I$1011,$C$14,ローデータ!$K$12:$K$1011,$F$21,ローデータ!$L$12:$L$1011,I251)</f>
        <v>0</v>
      </c>
      <c r="J254" s="56">
        <f>COUNTIFS(ローデータ!$B$12:$B$1011,1,ローデータ!$I$12:$I$1011,$C$14,ローデータ!$K$12:$K$1011,$F$21,ローデータ!$L$12:$L$1011,J251)</f>
        <v>0</v>
      </c>
      <c r="K254" s="120">
        <f t="shared" ref="K254:K266" si="23">SUM(F254:J254)</f>
        <v>51</v>
      </c>
      <c r="L254" s="56">
        <f>COUNTIFS(ローデータ!$B$12:$B$1011,1,ローデータ!$I$12:$I$1011,$C$14,ローデータ!$K$12:$K$1011,$F$21,ローデータ!$S$12:$S$1011,L251)</f>
        <v>46</v>
      </c>
      <c r="M254" s="56">
        <f>COUNTIFS(ローデータ!$B$12:$B$1011,1,ローデータ!$I$12:$I$1011,$C$14,ローデータ!$K$12:$K$1011,$F$21,ローデータ!$S$12:$S$1011,M251)</f>
        <v>5</v>
      </c>
      <c r="N254" s="56">
        <f>COUNTIFS(ローデータ!$B$12:$B$1011,1,ローデータ!$I$12:$I$1011,$C$14,ローデータ!$K$12:$K$1011,$F$21,ローデータ!$S$12:$S$1011,N251)</f>
        <v>0</v>
      </c>
      <c r="O254" s="56">
        <f>SUM(L254:N254)</f>
        <v>51</v>
      </c>
    </row>
    <row r="255" spans="1:17" ht="14.1" customHeight="1" x14ac:dyDescent="0.15">
      <c r="A255" s="400"/>
      <c r="B255" s="402" t="s">
        <v>86</v>
      </c>
      <c r="C255" s="157">
        <v>1</v>
      </c>
      <c r="D255" s="373" t="s">
        <v>75</v>
      </c>
      <c r="E255" s="380"/>
      <c r="F255" s="56">
        <f>COUNTIFS(ローデータ!$B$12:$B$1011,1,ローデータ!$I$12:$I$1011,$B$14,ローデータ!$J$12:$J$1011,C255,ローデータ!$K$12:$K$1011,$F$21,ローデータ!$L$12:$L$1011,$F$251)</f>
        <v>0</v>
      </c>
      <c r="G255" s="56">
        <f>COUNTIFS(ローデータ!$B$12:$B$1011,1,ローデータ!$I$12:$I$1011,$B$14,ローデータ!$J$12:$J$1011,C255,ローデータ!$K$12:$K$1011,$F$21,ローデータ!$L$12:$L$1011,$G$251)</f>
        <v>0</v>
      </c>
      <c r="H255" s="56">
        <f>COUNTIFS(ローデータ!$B$12:$B$1011,1,ローデータ!$I$12:$I$1011,$B$14,ローデータ!$J$12:$J$1011,C255,ローデータ!$K$12:$K$1011,$F$21,ローデータ!$L$12:$L$1011,$H$251)</f>
        <v>0</v>
      </c>
      <c r="I255" s="56">
        <f>COUNTIFS(ローデータ!$B$12:$B$1011,1,ローデータ!$I$12:$I$1011,$B$14,ローデータ!$J$12:$J$1011,C255,ローデータ!$K$12:$K$1011,$F$21,ローデータ!$L$12:$L$1011,$I$251)</f>
        <v>0</v>
      </c>
      <c r="J255" s="56">
        <f>COUNTIFS(ローデータ!$B$12:$B$1011,1,ローデータ!$I$12:$I$1011,$B$14,ローデータ!$J$12:$J$1011,C255,ローデータ!$K$12:$K$1011,$F$21,ローデータ!$L$12:$L$1011,$J$251)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COUNTIFS(ローデータ!$B$12:$B$1011,1,ローデータ!$I$12:$I$1011,$B$14,ローデータ!$J$12:$J$1011,C255,ローデータ!$K$12:$K$1011,$F$21,ローデータ!$S$12:$S$1011,$L$251)</f>
        <v>0</v>
      </c>
      <c r="M255" s="56">
        <f>COUNTIFS(ローデータ!$B$12:$B$1011,1,ローデータ!$I$12:$I$1011,$B$14,ローデータ!$J$12:$J$1011,C255,ローデータ!$K$12:$K$1011,$F$21,ローデータ!$S$12:$S$1011,$M$251)</f>
        <v>0</v>
      </c>
      <c r="N255" s="56">
        <f>COUNTIFS(ローデータ!$B$12:$B$1011,1,ローデータ!$I$12:$I$1011,$B$14,ローデータ!$J$12:$J$1011,C255,ローデータ!$K$12:$K$1011,$F$21,ローデータ!$S$12:$S$1011,$N$251)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400"/>
      <c r="B256" s="382"/>
      <c r="C256" s="157">
        <v>2</v>
      </c>
      <c r="D256" s="373" t="s">
        <v>76</v>
      </c>
      <c r="E256" s="380"/>
      <c r="F256" s="56">
        <f>COUNTIFS(ローデータ!$B$12:$B$1011,1,ローデータ!$I$12:$I$1011,$B$14,ローデータ!$J$12:$J$1011,C256,ローデータ!$K$12:$K$1011,$F$21,ローデータ!$L$12:$L$1011,$F$251)</f>
        <v>0</v>
      </c>
      <c r="G256" s="56">
        <f>COUNTIFS(ローデータ!$B$12:$B$1011,1,ローデータ!$I$12:$I$1011,$B$14,ローデータ!$J$12:$J$1011,C256,ローデータ!$K$12:$K$1011,$F$21,ローデータ!$L$12:$L$1011,$G$251)</f>
        <v>0</v>
      </c>
      <c r="H256" s="56">
        <f>COUNTIFS(ローデータ!$B$12:$B$1011,1,ローデータ!$I$12:$I$1011,$B$14,ローデータ!$J$12:$J$1011,C256,ローデータ!$K$12:$K$1011,$F$21,ローデータ!$L$12:$L$1011,$H$251)</f>
        <v>0</v>
      </c>
      <c r="I256" s="56">
        <f>COUNTIFS(ローデータ!$B$12:$B$1011,1,ローデータ!$I$12:$I$1011,$B$14,ローデータ!$J$12:$J$1011,C256,ローデータ!$K$12:$K$1011,$F$21,ローデータ!$L$12:$L$1011,$I$251)</f>
        <v>0</v>
      </c>
      <c r="J256" s="56">
        <f>COUNTIFS(ローデータ!$B$12:$B$1011,1,ローデータ!$I$12:$I$1011,$B$14,ローデータ!$J$12:$J$1011,C256,ローデータ!$K$12:$K$1011,$F$21,ローデータ!$L$12:$L$1011,$J$251)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COUNTIFS(ローデータ!$B$12:$B$1011,1,ローデータ!$I$12:$I$1011,$B$14,ローデータ!$J$12:$J$1011,C256,ローデータ!$K$12:$K$1011,$F$21,ローデータ!$S$12:$S$1011,$L$251)</f>
        <v>0</v>
      </c>
      <c r="M256" s="56">
        <f>COUNTIFS(ローデータ!$B$12:$B$1011,1,ローデータ!$I$12:$I$1011,$B$14,ローデータ!$J$12:$J$1011,C256,ローデータ!$K$12:$K$1011,$F$21,ローデータ!$S$12:$S$1011,$M$251)</f>
        <v>0</v>
      </c>
      <c r="N256" s="56">
        <f>COUNTIFS(ローデータ!$B$12:$B$1011,1,ローデータ!$I$12:$I$1011,$B$14,ローデータ!$J$12:$J$1011,C256,ローデータ!$K$12:$K$1011,$F$21,ローデータ!$S$12:$S$1011,$N$251)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400"/>
      <c r="B257" s="382"/>
      <c r="C257" s="157">
        <v>3</v>
      </c>
      <c r="D257" s="373" t="s">
        <v>77</v>
      </c>
      <c r="E257" s="380"/>
      <c r="F257" s="56">
        <f>COUNTIFS(ローデータ!$B$12:$B$1011,1,ローデータ!$I$12:$I$1011,$B$14,ローデータ!$J$12:$J$1011,C257,ローデータ!$K$12:$K$1011,$F$21,ローデータ!$L$12:$L$1011,$F$251)</f>
        <v>0</v>
      </c>
      <c r="G257" s="56">
        <f>COUNTIFS(ローデータ!$B$12:$B$1011,1,ローデータ!$I$12:$I$1011,$B$14,ローデータ!$J$12:$J$1011,C257,ローデータ!$K$12:$K$1011,$F$21,ローデータ!$L$12:$L$1011,$G$251)</f>
        <v>0</v>
      </c>
      <c r="H257" s="56">
        <f>COUNTIFS(ローデータ!$B$12:$B$1011,1,ローデータ!$I$12:$I$1011,$B$14,ローデータ!$J$12:$J$1011,C257,ローデータ!$K$12:$K$1011,$F$21,ローデータ!$L$12:$L$1011,$H$251)</f>
        <v>0</v>
      </c>
      <c r="I257" s="56">
        <f>COUNTIFS(ローデータ!$B$12:$B$1011,1,ローデータ!$I$12:$I$1011,$B$14,ローデータ!$J$12:$J$1011,C257,ローデータ!$K$12:$K$1011,$F$21,ローデータ!$L$12:$L$1011,$I$251)</f>
        <v>0</v>
      </c>
      <c r="J257" s="56">
        <f>COUNTIFS(ローデータ!$B$12:$B$1011,1,ローデータ!$I$12:$I$1011,$B$14,ローデータ!$J$12:$J$1011,C257,ローデータ!$K$12:$K$1011,$F$21,ローデータ!$L$12:$L$1011,$J$251)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COUNTIFS(ローデータ!$B$12:$B$1011,1,ローデータ!$I$12:$I$1011,$B$14,ローデータ!$J$12:$J$1011,C257,ローデータ!$K$12:$K$1011,$F$21,ローデータ!$S$12:$S$1011,$L$251)</f>
        <v>0</v>
      </c>
      <c r="M257" s="56">
        <f>COUNTIFS(ローデータ!$B$12:$B$1011,1,ローデータ!$I$12:$I$1011,$B$14,ローデータ!$J$12:$J$1011,C257,ローデータ!$K$12:$K$1011,$F$21,ローデータ!$S$12:$S$1011,$M$251)</f>
        <v>0</v>
      </c>
      <c r="N257" s="56">
        <f>COUNTIFS(ローデータ!$B$12:$B$1011,1,ローデータ!$I$12:$I$1011,$B$14,ローデータ!$J$12:$J$1011,C257,ローデータ!$K$12:$K$1011,$F$21,ローデータ!$S$12:$S$1011,$N$251)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400"/>
      <c r="B258" s="382"/>
      <c r="C258" s="157">
        <v>4</v>
      </c>
      <c r="D258" s="373" t="s">
        <v>110</v>
      </c>
      <c r="E258" s="374"/>
      <c r="F258" s="56">
        <f>COUNTIFS(ローデータ!$B$12:$B$1011,1,ローデータ!$I$12:$I$1011,$B$14,ローデータ!$J$12:$J$1011,C258,ローデータ!$K$12:$K$1011,$F$21,ローデータ!$L$12:$L$1011,$F$251)</f>
        <v>0</v>
      </c>
      <c r="G258" s="56">
        <f>COUNTIFS(ローデータ!$B$12:$B$1011,1,ローデータ!$I$12:$I$1011,$B$14,ローデータ!$J$12:$J$1011,C258,ローデータ!$K$12:$K$1011,$F$21,ローデータ!$L$12:$L$1011,$G$251)</f>
        <v>0</v>
      </c>
      <c r="H258" s="56">
        <f>COUNTIFS(ローデータ!$B$12:$B$1011,1,ローデータ!$I$12:$I$1011,$B$14,ローデータ!$J$12:$J$1011,C258,ローデータ!$K$12:$K$1011,$F$21,ローデータ!$L$12:$L$1011,$H$251)</f>
        <v>0</v>
      </c>
      <c r="I258" s="56">
        <f>COUNTIFS(ローデータ!$B$12:$B$1011,1,ローデータ!$I$12:$I$1011,$B$14,ローデータ!$J$12:$J$1011,C258,ローデータ!$K$12:$K$1011,$F$21,ローデータ!$L$12:$L$1011,$I$251)</f>
        <v>0</v>
      </c>
      <c r="J258" s="56">
        <f>COUNTIFS(ローデータ!$B$12:$B$1011,1,ローデータ!$I$12:$I$1011,$B$14,ローデータ!$J$12:$J$1011,C258,ローデータ!$K$12:$K$1011,$F$21,ローデータ!$L$12:$L$1011,$J$251)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COUNTIFS(ローデータ!$B$12:$B$1011,1,ローデータ!$I$12:$I$1011,$B$14,ローデータ!$J$12:$J$1011,C258,ローデータ!$K$12:$K$1011,$F$21,ローデータ!$S$12:$S$1011,$L$251)</f>
        <v>0</v>
      </c>
      <c r="M258" s="56">
        <f>COUNTIFS(ローデータ!$B$12:$B$1011,1,ローデータ!$I$12:$I$1011,$B$14,ローデータ!$J$12:$J$1011,C258,ローデータ!$K$12:$K$1011,$F$21,ローデータ!$S$12:$S$1011,$M$251)</f>
        <v>0</v>
      </c>
      <c r="N258" s="56">
        <f>COUNTIFS(ローデータ!$B$12:$B$1011,1,ローデータ!$I$12:$I$1011,$B$14,ローデータ!$J$12:$J$1011,C258,ローデータ!$K$12:$K$1011,$F$21,ローデータ!$S$12:$S$1011,$N$251)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400"/>
      <c r="B259" s="382"/>
      <c r="C259" s="157">
        <v>5</v>
      </c>
      <c r="D259" s="373" t="s">
        <v>78</v>
      </c>
      <c r="E259" s="380"/>
      <c r="F259" s="56">
        <f>COUNTIFS(ローデータ!$B$12:$B$1011,1,ローデータ!$I$12:$I$1011,$B$14,ローデータ!$J$12:$J$1011,C259,ローデータ!$K$12:$K$1011,$F$21,ローデータ!$L$12:$L$1011,$F$251)</f>
        <v>1</v>
      </c>
      <c r="G259" s="56">
        <f>COUNTIFS(ローデータ!$B$12:$B$1011,1,ローデータ!$I$12:$I$1011,$B$14,ローデータ!$J$12:$J$1011,C259,ローデータ!$K$12:$K$1011,$F$21,ローデータ!$L$12:$L$1011,$G$251)</f>
        <v>0</v>
      </c>
      <c r="H259" s="56">
        <f>COUNTIFS(ローデータ!$B$12:$B$1011,1,ローデータ!$I$12:$I$1011,$B$14,ローデータ!$J$12:$J$1011,C259,ローデータ!$K$12:$K$1011,$F$21,ローデータ!$L$12:$L$1011,$H$251)</f>
        <v>0</v>
      </c>
      <c r="I259" s="56">
        <f>COUNTIFS(ローデータ!$B$12:$B$1011,1,ローデータ!$I$12:$I$1011,$B$14,ローデータ!$J$12:$J$1011,C259,ローデータ!$K$12:$K$1011,$F$21,ローデータ!$L$12:$L$1011,$I$251)</f>
        <v>0</v>
      </c>
      <c r="J259" s="56">
        <f>COUNTIFS(ローデータ!$B$12:$B$1011,1,ローデータ!$I$12:$I$1011,$B$14,ローデータ!$J$12:$J$1011,C259,ローデータ!$K$12:$K$1011,$F$21,ローデータ!$L$12:$L$1011,$J$251)</f>
        <v>0</v>
      </c>
      <c r="K259" s="120">
        <f t="shared" si="23"/>
        <v>1</v>
      </c>
      <c r="L259" s="56">
        <f>COUNTIFS(ローデータ!$B$12:$B$1011,1,ローデータ!$I$12:$I$1011,$B$14,ローデータ!$J$12:$J$1011,C259,ローデータ!$K$12:$K$1011,$F$21,ローデータ!$S$12:$S$1011,$L$251)</f>
        <v>1</v>
      </c>
      <c r="M259" s="56">
        <f>COUNTIFS(ローデータ!$B$12:$B$1011,1,ローデータ!$I$12:$I$1011,$B$14,ローデータ!$J$12:$J$1011,C259,ローデータ!$K$12:$K$1011,$F$21,ローデータ!$S$12:$S$1011,$M$251)</f>
        <v>0</v>
      </c>
      <c r="N259" s="56">
        <f>COUNTIFS(ローデータ!$B$12:$B$1011,1,ローデータ!$I$12:$I$1011,$B$14,ローデータ!$J$12:$J$1011,C259,ローデータ!$K$12:$K$1011,$F$21,ローデータ!$S$12:$S$1011,$N$251)</f>
        <v>0</v>
      </c>
      <c r="O259" s="56">
        <f t="shared" si="24"/>
        <v>1</v>
      </c>
    </row>
    <row r="260" spans="1:19" ht="14.1" customHeight="1" x14ac:dyDescent="0.15">
      <c r="A260" s="400"/>
      <c r="B260" s="382"/>
      <c r="C260" s="157">
        <v>6</v>
      </c>
      <c r="D260" s="373" t="s">
        <v>79</v>
      </c>
      <c r="E260" s="380"/>
      <c r="F260" s="56">
        <f>COUNTIFS(ローデータ!$B$12:$B$1011,1,ローデータ!$I$12:$I$1011,$B$14,ローデータ!$J$12:$J$1011,C260,ローデータ!$K$12:$K$1011,$F$21,ローデータ!$L$12:$L$1011,$F$251)</f>
        <v>0</v>
      </c>
      <c r="G260" s="56">
        <f>COUNTIFS(ローデータ!$B$12:$B$1011,1,ローデータ!$I$12:$I$1011,$B$14,ローデータ!$J$12:$J$1011,C260,ローデータ!$K$12:$K$1011,$F$21,ローデータ!$L$12:$L$1011,$G$251)</f>
        <v>0</v>
      </c>
      <c r="H260" s="56">
        <f>COUNTIFS(ローデータ!$B$12:$B$1011,1,ローデータ!$I$12:$I$1011,$B$14,ローデータ!$J$12:$J$1011,C260,ローデータ!$K$12:$K$1011,$F$21,ローデータ!$L$12:$L$1011,$H$251)</f>
        <v>0</v>
      </c>
      <c r="I260" s="56">
        <f>COUNTIFS(ローデータ!$B$12:$B$1011,1,ローデータ!$I$12:$I$1011,$B$14,ローデータ!$J$12:$J$1011,C260,ローデータ!$K$12:$K$1011,$F$21,ローデータ!$L$12:$L$1011,$I$251)</f>
        <v>0</v>
      </c>
      <c r="J260" s="56">
        <f>COUNTIFS(ローデータ!$B$12:$B$1011,1,ローデータ!$I$12:$I$1011,$B$14,ローデータ!$J$12:$J$1011,C260,ローデータ!$K$12:$K$1011,$F$21,ローデータ!$L$12:$L$1011,$J$251)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COUNTIFS(ローデータ!$B$12:$B$1011,1,ローデータ!$I$12:$I$1011,$B$14,ローデータ!$J$12:$J$1011,C260,ローデータ!$K$12:$K$1011,$F$21,ローデータ!$S$12:$S$1011,$L$251)</f>
        <v>0</v>
      </c>
      <c r="M260" s="56">
        <f>COUNTIFS(ローデータ!$B$12:$B$1011,1,ローデータ!$I$12:$I$1011,$B$14,ローデータ!$J$12:$J$1011,C260,ローデータ!$K$12:$K$1011,$F$21,ローデータ!$S$12:$S$1011,$M$251)</f>
        <v>0</v>
      </c>
      <c r="N260" s="56">
        <f>COUNTIFS(ローデータ!$B$12:$B$1011,1,ローデータ!$I$12:$I$1011,$B$14,ローデータ!$J$12:$J$1011,C260,ローデータ!$K$12:$K$1011,$F$21,ローデータ!$S$12:$S$1011,$N$251)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400"/>
      <c r="B261" s="382"/>
      <c r="C261" s="157">
        <v>7</v>
      </c>
      <c r="D261" s="373" t="s">
        <v>80</v>
      </c>
      <c r="E261" s="380"/>
      <c r="F261" s="56">
        <f>COUNTIFS(ローデータ!$B$12:$B$1011,1,ローデータ!$I$12:$I$1011,$B$14,ローデータ!$J$12:$J$1011,C261,ローデータ!$K$12:$K$1011,$F$21,ローデータ!$L$12:$L$1011,$F$251)</f>
        <v>0</v>
      </c>
      <c r="G261" s="56">
        <f>COUNTIFS(ローデータ!$B$12:$B$1011,1,ローデータ!$I$12:$I$1011,$B$14,ローデータ!$J$12:$J$1011,C261,ローデータ!$K$12:$K$1011,$F$21,ローデータ!$L$12:$L$1011,$G$251)</f>
        <v>0</v>
      </c>
      <c r="H261" s="56">
        <f>COUNTIFS(ローデータ!$B$12:$B$1011,1,ローデータ!$I$12:$I$1011,$B$14,ローデータ!$J$12:$J$1011,C261,ローデータ!$K$12:$K$1011,$F$21,ローデータ!$L$12:$L$1011,$H$251)</f>
        <v>0</v>
      </c>
      <c r="I261" s="56">
        <f>COUNTIFS(ローデータ!$B$12:$B$1011,1,ローデータ!$I$12:$I$1011,$B$14,ローデータ!$J$12:$J$1011,C261,ローデータ!$K$12:$K$1011,$F$21,ローデータ!$L$12:$L$1011,$I$251)</f>
        <v>0</v>
      </c>
      <c r="J261" s="56">
        <f>COUNTIFS(ローデータ!$B$12:$B$1011,1,ローデータ!$I$12:$I$1011,$B$14,ローデータ!$J$12:$J$1011,C261,ローデータ!$K$12:$K$1011,$F$21,ローデータ!$L$12:$L$1011,$J$251)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COUNTIFS(ローデータ!$B$12:$B$1011,1,ローデータ!$I$12:$I$1011,$B$14,ローデータ!$J$12:$J$1011,C261,ローデータ!$K$12:$K$1011,$F$21,ローデータ!$S$12:$S$1011,$L$251)</f>
        <v>0</v>
      </c>
      <c r="M261" s="56">
        <f>COUNTIFS(ローデータ!$B$12:$B$1011,1,ローデータ!$I$12:$I$1011,$B$14,ローデータ!$J$12:$J$1011,C261,ローデータ!$K$12:$K$1011,$F$21,ローデータ!$S$12:$S$1011,$M$251)</f>
        <v>0</v>
      </c>
      <c r="N261" s="56">
        <f>COUNTIFS(ローデータ!$B$12:$B$1011,1,ローデータ!$I$12:$I$1011,$B$14,ローデータ!$J$12:$J$1011,C261,ローデータ!$K$12:$K$1011,$F$21,ローデータ!$S$12:$S$1011,$N$251)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400"/>
      <c r="B262" s="382"/>
      <c r="C262" s="157">
        <v>8</v>
      </c>
      <c r="D262" s="373" t="s">
        <v>81</v>
      </c>
      <c r="E262" s="380"/>
      <c r="F262" s="56">
        <f>COUNTIFS(ローデータ!$B$12:$B$1011,1,ローデータ!$I$12:$I$1011,$B$14,ローデータ!$J$12:$J$1011,C262,ローデータ!$K$12:$K$1011,$F$21,ローデータ!$L$12:$L$1011,$F$251)</f>
        <v>0</v>
      </c>
      <c r="G262" s="56">
        <f>COUNTIFS(ローデータ!$B$12:$B$1011,1,ローデータ!$I$12:$I$1011,$B$14,ローデータ!$J$12:$J$1011,C262,ローデータ!$K$12:$K$1011,$F$21,ローデータ!$L$12:$L$1011,$G$251)</f>
        <v>0</v>
      </c>
      <c r="H262" s="56">
        <f>COUNTIFS(ローデータ!$B$12:$B$1011,1,ローデータ!$I$12:$I$1011,$B$14,ローデータ!$J$12:$J$1011,C262,ローデータ!$K$12:$K$1011,$F$21,ローデータ!$L$12:$L$1011,$H$251)</f>
        <v>0</v>
      </c>
      <c r="I262" s="56">
        <f>COUNTIFS(ローデータ!$B$12:$B$1011,1,ローデータ!$I$12:$I$1011,$B$14,ローデータ!$J$12:$J$1011,C262,ローデータ!$K$12:$K$1011,$F$21,ローデータ!$L$12:$L$1011,$I$251)</f>
        <v>0</v>
      </c>
      <c r="J262" s="56">
        <f>COUNTIFS(ローデータ!$B$12:$B$1011,1,ローデータ!$I$12:$I$1011,$B$14,ローデータ!$J$12:$J$1011,C262,ローデータ!$K$12:$K$1011,$F$21,ローデータ!$L$12:$L$1011,$J$251)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COUNTIFS(ローデータ!$B$12:$B$1011,1,ローデータ!$I$12:$I$1011,$B$14,ローデータ!$J$12:$J$1011,C262,ローデータ!$K$12:$K$1011,$F$21,ローデータ!$S$12:$S$1011,$L$251)</f>
        <v>0</v>
      </c>
      <c r="M262" s="56">
        <f>COUNTIFS(ローデータ!$B$12:$B$1011,1,ローデータ!$I$12:$I$1011,$B$14,ローデータ!$J$12:$J$1011,C262,ローデータ!$K$12:$K$1011,$F$21,ローデータ!$S$12:$S$1011,$M$251)</f>
        <v>0</v>
      </c>
      <c r="N262" s="56">
        <f>COUNTIFS(ローデータ!$B$12:$B$1011,1,ローデータ!$I$12:$I$1011,$B$14,ローデータ!$J$12:$J$1011,C262,ローデータ!$K$12:$K$1011,$F$21,ローデータ!$S$12:$S$1011,$N$251)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400"/>
      <c r="B263" s="382"/>
      <c r="C263" s="157">
        <v>9</v>
      </c>
      <c r="D263" s="373" t="s">
        <v>82</v>
      </c>
      <c r="E263" s="380"/>
      <c r="F263" s="56">
        <f>COUNTIFS(ローデータ!$B$12:$B$1011,1,ローデータ!$I$12:$I$1011,$B$14,ローデータ!$J$12:$J$1011,C263,ローデータ!$K$12:$K$1011,$F$21,ローデータ!$L$12:$L$1011,$F$251)</f>
        <v>0</v>
      </c>
      <c r="G263" s="56">
        <f>COUNTIFS(ローデータ!$B$12:$B$1011,1,ローデータ!$I$12:$I$1011,$B$14,ローデータ!$J$12:$J$1011,C263,ローデータ!$K$12:$K$1011,$F$21,ローデータ!$L$12:$L$1011,$G$251)</f>
        <v>0</v>
      </c>
      <c r="H263" s="56">
        <f>COUNTIFS(ローデータ!$B$12:$B$1011,1,ローデータ!$I$12:$I$1011,$B$14,ローデータ!$J$12:$J$1011,C263,ローデータ!$K$12:$K$1011,$F$21,ローデータ!$L$12:$L$1011,$H$251)</f>
        <v>0</v>
      </c>
      <c r="I263" s="56">
        <f>COUNTIFS(ローデータ!$B$12:$B$1011,1,ローデータ!$I$12:$I$1011,$B$14,ローデータ!$J$12:$J$1011,C263,ローデータ!$K$12:$K$1011,$F$21,ローデータ!$L$12:$L$1011,$I$251)</f>
        <v>0</v>
      </c>
      <c r="J263" s="56">
        <f>COUNTIFS(ローデータ!$B$12:$B$1011,1,ローデータ!$I$12:$I$1011,$B$14,ローデータ!$J$12:$J$1011,C263,ローデータ!$K$12:$K$1011,$F$21,ローデータ!$L$12:$L$1011,$J$251)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COUNTIFS(ローデータ!$B$12:$B$1011,1,ローデータ!$I$12:$I$1011,$B$14,ローデータ!$J$12:$J$1011,C263,ローデータ!$K$12:$K$1011,$F$21,ローデータ!$S$12:$S$1011,$L$251)</f>
        <v>0</v>
      </c>
      <c r="M263" s="56">
        <f>COUNTIFS(ローデータ!$B$12:$B$1011,1,ローデータ!$I$12:$I$1011,$B$14,ローデータ!$J$12:$J$1011,C263,ローデータ!$K$12:$K$1011,$F$21,ローデータ!$S$12:$S$1011,$M$251)</f>
        <v>0</v>
      </c>
      <c r="N263" s="56">
        <f>COUNTIFS(ローデータ!$B$12:$B$1011,1,ローデータ!$I$12:$I$1011,$B$14,ローデータ!$J$12:$J$1011,C263,ローデータ!$K$12:$K$1011,$F$21,ローデータ!$S$12:$S$1011,$N$251)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400"/>
      <c r="B264" s="382"/>
      <c r="C264" s="157">
        <v>10</v>
      </c>
      <c r="D264" s="373" t="s">
        <v>111</v>
      </c>
      <c r="E264" s="374"/>
      <c r="F264" s="56">
        <f>COUNTIFS(ローデータ!$B$12:$B$1011,1,ローデータ!$I$12:$I$1011,$B$14,ローデータ!$J$12:$J$1011,C264,ローデータ!$K$12:$K$1011,$F$21,ローデータ!$L$12:$L$1011,$F$251)</f>
        <v>0</v>
      </c>
      <c r="G264" s="56">
        <f>COUNTIFS(ローデータ!$B$12:$B$1011,1,ローデータ!$I$12:$I$1011,$B$14,ローデータ!$J$12:$J$1011,C264,ローデータ!$K$12:$K$1011,$F$21,ローデータ!$L$12:$L$1011,$G$251)</f>
        <v>0</v>
      </c>
      <c r="H264" s="56">
        <f>COUNTIFS(ローデータ!$B$12:$B$1011,1,ローデータ!$I$12:$I$1011,$B$14,ローデータ!$J$12:$J$1011,C264,ローデータ!$K$12:$K$1011,$F$21,ローデータ!$L$12:$L$1011,$H$251)</f>
        <v>0</v>
      </c>
      <c r="I264" s="56">
        <f>COUNTIFS(ローデータ!$B$12:$B$1011,1,ローデータ!$I$12:$I$1011,$B$14,ローデータ!$J$12:$J$1011,C264,ローデータ!$K$12:$K$1011,$F$21,ローデータ!$L$12:$L$1011,$I$251)</f>
        <v>0</v>
      </c>
      <c r="J264" s="56">
        <f>COUNTIFS(ローデータ!$B$12:$B$1011,1,ローデータ!$I$12:$I$1011,$B$14,ローデータ!$J$12:$J$1011,C264,ローデータ!$K$12:$K$1011,$F$21,ローデータ!$L$12:$L$1011,$J$251)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COUNTIFS(ローデータ!$B$12:$B$1011,1,ローデータ!$I$12:$I$1011,$B$14,ローデータ!$J$12:$J$1011,C264,ローデータ!$K$12:$K$1011,$F$21,ローデータ!$S$12:$S$1011,$L$251)</f>
        <v>0</v>
      </c>
      <c r="M264" s="56">
        <f>COUNTIFS(ローデータ!$B$12:$B$1011,1,ローデータ!$I$12:$I$1011,$B$14,ローデータ!$J$12:$J$1011,C264,ローデータ!$K$12:$K$1011,$F$21,ローデータ!$S$12:$S$1011,$M$251)</f>
        <v>0</v>
      </c>
      <c r="N264" s="56">
        <f>COUNTIFS(ローデータ!$B$12:$B$1011,1,ローデータ!$I$12:$I$1011,$B$14,ローデータ!$J$12:$J$1011,C264,ローデータ!$K$12:$K$1011,$F$21,ローデータ!$S$12:$S$1011,$N$251)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1"/>
      <c r="B265" s="383"/>
      <c r="C265" s="157">
        <v>11</v>
      </c>
      <c r="D265" s="373" t="s">
        <v>83</v>
      </c>
      <c r="E265" s="380"/>
      <c r="F265" s="56">
        <f>COUNTIFS(ローデータ!$B$12:$B$1011,1,ローデータ!$I$12:$I$1011,$B$14,ローデータ!$J$12:$J$1011,C265,ローデータ!$K$12:$K$1011,$F$21,ローデータ!$L$12:$L$1011,$F$251)</f>
        <v>0</v>
      </c>
      <c r="G265" s="56">
        <f>COUNTIFS(ローデータ!$B$12:$B$1011,1,ローデータ!$I$12:$I$1011,$B$14,ローデータ!$J$12:$J$1011,C265,ローデータ!$K$12:$K$1011,$F$21,ローデータ!$L$12:$L$1011,$G$251)</f>
        <v>0</v>
      </c>
      <c r="H265" s="56">
        <f>COUNTIFS(ローデータ!$B$12:$B$1011,1,ローデータ!$I$12:$I$1011,$B$14,ローデータ!$J$12:$J$1011,C265,ローデータ!$K$12:$K$1011,$F$21,ローデータ!$L$12:$L$1011,$H$251)</f>
        <v>0</v>
      </c>
      <c r="I265" s="56">
        <f>COUNTIFS(ローデータ!$B$12:$B$1011,1,ローデータ!$I$12:$I$1011,$B$14,ローデータ!$J$12:$J$1011,C265,ローデータ!$K$12:$K$1011,$F$21,ローデータ!$L$12:$L$1011,$I$251)</f>
        <v>0</v>
      </c>
      <c r="J265" s="56">
        <f>COUNTIFS(ローデータ!$B$12:$B$1011,1,ローデータ!$I$12:$I$1011,$B$14,ローデータ!$J$12:$J$1011,C265,ローデータ!$K$12:$K$1011,$F$21,ローデータ!$L$12:$L$1011,$J$251)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COUNTIFS(ローデータ!$B$12:$B$1011,1,ローデータ!$I$12:$I$1011,$B$14,ローデータ!$J$12:$J$1011,C265,ローデータ!$K$12:$K$1011,$F$21,ローデータ!$S$12:$S$1011,$L$251)</f>
        <v>0</v>
      </c>
      <c r="M265" s="56">
        <f>COUNTIFS(ローデータ!$B$12:$B$1011,1,ローデータ!$I$12:$I$1011,$B$14,ローデータ!$J$12:$J$1011,C265,ローデータ!$K$12:$K$1011,$F$21,ローデータ!$S$12:$S$1011,$M$251)</f>
        <v>0</v>
      </c>
      <c r="N265" s="56">
        <f>COUNTIFS(ローデータ!$B$12:$B$1011,1,ローデータ!$I$12:$I$1011,$B$14,ローデータ!$J$12:$J$1011,C265,ローデータ!$K$12:$K$1011,$F$21,ローデータ!$S$12:$S$1011,$N$251)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6">
        <f>SUM(F254:F265)</f>
        <v>47</v>
      </c>
      <c r="G266" s="56">
        <f t="shared" ref="G266" si="25">SUM(G254:G265)</f>
        <v>5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52</v>
      </c>
      <c r="L266" s="95">
        <f>SUM(L254:L265)</f>
        <v>47</v>
      </c>
      <c r="M266" s="95">
        <f>SUM(M254:M265)</f>
        <v>5</v>
      </c>
      <c r="N266" s="95">
        <f>SUM(N254:N265)</f>
        <v>0</v>
      </c>
      <c r="O266" s="56">
        <f>SUM(L266:N266)</f>
        <v>52</v>
      </c>
    </row>
    <row r="267" spans="1:19" ht="14.1" customHeight="1" x14ac:dyDescent="0.15">
      <c r="A267" s="165"/>
      <c r="B267" s="165"/>
      <c r="C267" s="165"/>
      <c r="D267" s="165"/>
      <c r="E267" s="16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6" t="s">
        <v>193</v>
      </c>
      <c r="B268" s="40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34" t="s">
        <v>70</v>
      </c>
      <c r="G269" s="235"/>
      <c r="H269" s="235"/>
      <c r="I269" s="235"/>
      <c r="J269" s="236"/>
      <c r="K269" s="237" t="s">
        <v>50</v>
      </c>
      <c r="L269" s="240" t="s">
        <v>71</v>
      </c>
      <c r="M269" s="241"/>
      <c r="N269" s="241"/>
      <c r="O269" s="241"/>
      <c r="P269" s="241"/>
      <c r="Q269" s="241"/>
      <c r="R269" s="242"/>
      <c r="S269" s="267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3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36</v>
      </c>
      <c r="R270" s="406" t="s">
        <v>30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39"/>
      <c r="L271" s="404"/>
      <c r="M271" s="405"/>
      <c r="N271" s="405"/>
      <c r="O271" s="405"/>
      <c r="P271" s="406"/>
      <c r="Q271" s="405"/>
      <c r="R271" s="406"/>
      <c r="S271" s="268"/>
    </row>
    <row r="272" spans="1:19" ht="14.1" customHeight="1" x14ac:dyDescent="0.15">
      <c r="A272" s="375" t="s">
        <v>73</v>
      </c>
      <c r="B272" s="118" t="s">
        <v>85</v>
      </c>
      <c r="C272" s="349" t="s">
        <v>87</v>
      </c>
      <c r="D272" s="384"/>
      <c r="E272" s="350"/>
      <c r="F272" s="90">
        <f>SUMIFS(ローデータ!M86:M1085,ローデータ!$B$12:$B$1011,1,ローデータ!$I$12:$I$1011,$C$14,ローデータ!$K$12:$K$1011,$F$21)</f>
        <v>14</v>
      </c>
      <c r="G272" s="90">
        <f>SUMIFS(ローデータ!N86:N1085,ローデータ!$B$12:$B$1011,1,ローデータ!$I$12:$I$1011,$C$14,ローデータ!$K$12:$K$1011,$F$21)</f>
        <v>27</v>
      </c>
      <c r="H272" s="90">
        <f>SUMIFS(ローデータ!O86:O1085,ローデータ!$B$12:$B$1011,1,ローデータ!$I$12:$I$1011,$C$14,ローデータ!$K$12:$K$1011,$F$21)</f>
        <v>3</v>
      </c>
      <c r="I272" s="90">
        <f>SUMIFS(ローデータ!P86:P1085,ローデータ!$B$12:$B$1011,1,ローデータ!$I$12:$I$1011,$C$14,ローデータ!$K$12:$K$1011,$F$21)</f>
        <v>5</v>
      </c>
      <c r="J272" s="90">
        <f>SUMIFS(ローデータ!Q86:Q1085,ローデータ!$B$12:$B$1011,1,ローデータ!$I$12:$I$1011,$C$14,ローデータ!$K$12:$K$1011,$F$21)</f>
        <v>0</v>
      </c>
      <c r="K272" s="96">
        <f>SUM(F272:J272)</f>
        <v>49</v>
      </c>
      <c r="L272" s="95">
        <f>SUMIFS(ローデータ!$T$12:$T$1011,ローデータ!$B$12:$B$1011,1,ローデータ!$I$12:$I$1011,$C$14,ローデータ!$K$12:$K$1011,$F$21)</f>
        <v>3</v>
      </c>
      <c r="M272" s="95">
        <f>SUMIFS(ローデータ!$U$12:$U$1011,ローデータ!$B$12:$B$1011,1,ローデータ!$I$12:$I$1011,$C$14,ローデータ!$K$12:$K$1011,$F$21)</f>
        <v>33</v>
      </c>
      <c r="N272" s="95">
        <f>SUMIFS(ローデータ!$V$12:$V$1011,ローデータ!$B$12:$B$1011,1,ローデータ!$I$12:$I$1011,$C$14,ローデータ!$K$12:$K$1011,$F$21)</f>
        <v>16</v>
      </c>
      <c r="O272" s="95">
        <f>SUMIFS(ローデータ!$W$12:$W$1011,ローデータ!$B$12:$B$1011,1,ローデータ!$I$12:$I$1011,$C$14,ローデータ!$K$12:$K$1011,$F$21)</f>
        <v>0</v>
      </c>
      <c r="P272" s="95">
        <f>SUMIFS(ローデータ!$X$12:$X$1011,ローデータ!$B$12:$B$1011,1,ローデータ!$I$12:$I$1011,$C$14,ローデータ!$K$12:$K$1011,$F$21)</f>
        <v>15</v>
      </c>
      <c r="Q272" s="95">
        <f>SUMIFS(ローデータ!$Y$12:$Y$1011,ローデータ!$B$12:$B$1011,1,ローデータ!$I$12:$I$1011,$C$14,ローデータ!$K$12:$K$1011,$F$21)</f>
        <v>0</v>
      </c>
      <c r="R272" s="95">
        <f>SUMIFS(ローデータ!$Z$12:$Z$1011,ローデータ!$B$12:$B$1011,1,ローデータ!$I$12:$I$1011,$C$14,ローデータ!$K$12:$K$1011,$F$21)</f>
        <v>0</v>
      </c>
      <c r="S272" s="56">
        <f>SUM(L272:R272)</f>
        <v>67</v>
      </c>
    </row>
    <row r="273" spans="1:19" ht="14.1" customHeight="1" x14ac:dyDescent="0.15">
      <c r="A273" s="376"/>
      <c r="B273" s="381" t="s">
        <v>86</v>
      </c>
      <c r="C273" s="157">
        <v>1</v>
      </c>
      <c r="D273" s="373" t="s">
        <v>75</v>
      </c>
      <c r="E273" s="374"/>
      <c r="F273" s="95">
        <f>SUMIFS(ローデータ!$M$12:$M$1011,ローデータ!$B$12:$B$1011,1,ローデータ!$I$12:$I$1011,$B$14,ローデータ!$J$12:$J$1011,C273,ローデータ!$K$12:$K$1011,$F$21)</f>
        <v>0</v>
      </c>
      <c r="G273" s="56">
        <f>SUMIFS(ローデータ!$N$12:$N$1011,ローデータ!$B$12:$B$1011,1,ローデータ!$I$12:$I$1011,$B$14,ローデータ!$J$12:$J$1011,C273,ローデータ!$K$12:$K$1011,$F$21)</f>
        <v>0</v>
      </c>
      <c r="H273" s="56">
        <f>SUMIFS(ローデータ!$O$12:$O$1011,ローデータ!$B$12:$B$1011,1,ローデータ!$I$12:$I$1011,$B$14,ローデータ!$J$12:$J$1011,C273,ローデータ!$K$12:$K$1011,$F$21)</f>
        <v>0</v>
      </c>
      <c r="I273" s="56">
        <f>SUMIFS(ローデータ!$P$12:$P$1011,ローデータ!$B$12:$B$1011,1,ローデータ!$I$12:$I$1011,$B$14,ローデータ!$J$12:$J$1011,C273,ローデータ!$K$12:$K$1011,$F$21)</f>
        <v>0</v>
      </c>
      <c r="J273" s="56">
        <f>SUMIFS(ローデータ!$Q$12:$Q$1011,ローデータ!$B$12:$B$1011,1,ローデータ!$I$12:$I$1011,$B$14,ローデータ!$J$12:$J$1011,C273,ローデータ!$K$12:$K$1011,$F$21)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SUMIFS(ローデータ!$T$12:$T$1011,ローデータ!$B$12:$B$1011,1,ローデータ!$I$12:$I$1011,$B$14,ローデータ!$J$12:$J$1011,C273,ローデータ!$K$12:$K$1011,$F$21)</f>
        <v>0</v>
      </c>
      <c r="M273" s="95">
        <f>SUMIFS(ローデータ!$U$12:$U$1011,ローデータ!$B$12:$B$1011,1,ローデータ!$I$12:$I$1011,$B$14,ローデータ!$J$12:$J$1011,C273,ローデータ!$K$12:$K$1011,$F$21)</f>
        <v>0</v>
      </c>
      <c r="N273" s="95">
        <f>SUMIFS(ローデータ!$V$12:$V$1011,ローデータ!$B$12:$B$1011,1,ローデータ!$I$12:$I$1011,$B$14,ローデータ!$J$12:$J$1011,C273,ローデータ!$K$12:$K$1011,$F$21)</f>
        <v>0</v>
      </c>
      <c r="O273" s="95">
        <f>SUMIFS(ローデータ!$W$12:$W$1011,ローデータ!$B$12:$B$1011,1,ローデータ!$I$12:$I$1011,$B$14,ローデータ!$J$12:$J$1011,C273,ローデータ!$K$12:$K$1011,$F$21)</f>
        <v>0</v>
      </c>
      <c r="P273" s="95">
        <f>SUMIFS(ローデータ!$X$12:$X$1011,ローデータ!$B$12:$B$1011,1,ローデータ!$I$12:$I$1011,$B$14,ローデータ!$J$12:$J$1011,C273,ローデータ!$K$12:$K$1011,$F$21)</f>
        <v>0</v>
      </c>
      <c r="Q273" s="95">
        <f>SUMIFS(ローデータ!$Y$12:$Y$1011,ローデータ!$B$12:$B$1011,1,ローデータ!$I$12:$I$1011,$B$14,ローデータ!$J$12:$J$1011,C273,ローデータ!$K$12:$K$1011,$F$21)</f>
        <v>0</v>
      </c>
      <c r="R273" s="95">
        <f>SUMIFS(ローデータ!$Z$12:$Z$1011,ローデータ!$B$12:$B$1011,1,ローデータ!$I$12:$I$1011,$B$14,ローデータ!$J$12:$J$1011,C273,ローデータ!$K$12:$K$1011,$F$21)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6"/>
      <c r="B274" s="382"/>
      <c r="C274" s="157">
        <v>2</v>
      </c>
      <c r="D274" s="373" t="s">
        <v>76</v>
      </c>
      <c r="E274" s="374"/>
      <c r="F274" s="95">
        <f>SUMIFS(ローデータ!$M$12:$M$1011,ローデータ!$B$12:$B$1011,1,ローデータ!$I$12:$I$1011,$B$14,ローデータ!$J$12:$J$1011,C274,ローデータ!$K$12:$K$1011,$F$21)</f>
        <v>0</v>
      </c>
      <c r="G274" s="56">
        <f>SUMIFS(ローデータ!$N$12:$N$1011,ローデータ!$B$12:$B$1011,1,ローデータ!$I$12:$I$1011,$B$14,ローデータ!$J$12:$J$1011,C274,ローデータ!$K$12:$K$1011,$F$21)</f>
        <v>0</v>
      </c>
      <c r="H274" s="56">
        <f>SUMIFS(ローデータ!$O$12:$O$1011,ローデータ!$B$12:$B$1011,1,ローデータ!$I$12:$I$1011,$B$14,ローデータ!$J$12:$J$1011,C274,ローデータ!$K$12:$K$1011,$F$21)</f>
        <v>0</v>
      </c>
      <c r="I274" s="56">
        <f>SUMIFS(ローデータ!$P$12:$P$1011,ローデータ!$B$12:$B$1011,1,ローデータ!$I$12:$I$1011,$B$14,ローデータ!$J$12:$J$1011,C274,ローデータ!$K$12:$K$1011,$F$21)</f>
        <v>0</v>
      </c>
      <c r="J274" s="56">
        <f>SUMIFS(ローデータ!$Q$12:$Q$1011,ローデータ!$B$12:$B$1011,1,ローデータ!$I$12:$I$1011,$B$14,ローデータ!$J$12:$J$1011,C274,ローデータ!$K$12:$K$1011,$F$21)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SUMIFS(ローデータ!$T$12:$T$1011,ローデータ!$B$12:$B$1011,1,ローデータ!$I$12:$I$1011,$B$14,ローデータ!$J$12:$J$1011,C274,ローデータ!$K$12:$K$1011,$F$21)</f>
        <v>0</v>
      </c>
      <c r="M274" s="95">
        <f>SUMIFS(ローデータ!$U$12:$U$1011,ローデータ!$B$12:$B$1011,1,ローデータ!$I$12:$I$1011,$B$14,ローデータ!$J$12:$J$1011,C274,ローデータ!$K$12:$K$1011,$F$21)</f>
        <v>0</v>
      </c>
      <c r="N274" s="95">
        <f>SUMIFS(ローデータ!$V$12:$V$1011,ローデータ!$B$12:$B$1011,1,ローデータ!$I$12:$I$1011,$B$14,ローデータ!$J$12:$J$1011,C274,ローデータ!$K$12:$K$1011,$F$21)</f>
        <v>0</v>
      </c>
      <c r="O274" s="95">
        <f>SUMIFS(ローデータ!$W$12:$W$1011,ローデータ!$B$12:$B$1011,1,ローデータ!$I$12:$I$1011,$B$14,ローデータ!$J$12:$J$1011,C274,ローデータ!$K$12:$K$1011,$F$21)</f>
        <v>0</v>
      </c>
      <c r="P274" s="95">
        <f>SUMIFS(ローデータ!$X$12:$X$1011,ローデータ!$B$12:$B$1011,1,ローデータ!$I$12:$I$1011,$B$14,ローデータ!$J$12:$J$1011,C274,ローデータ!$K$12:$K$1011,$F$21)</f>
        <v>0</v>
      </c>
      <c r="Q274" s="95">
        <f>SUMIFS(ローデータ!$Y$12:$Y$1011,ローデータ!$B$12:$B$1011,1,ローデータ!$I$12:$I$1011,$B$14,ローデータ!$J$12:$J$1011,C274,ローデータ!$K$12:$K$1011,$F$21)</f>
        <v>0</v>
      </c>
      <c r="R274" s="95">
        <f>SUMIFS(ローデータ!$Z$12:$Z$1011,ローデータ!$B$12:$B$1011,1,ローデータ!$I$12:$I$1011,$B$14,ローデータ!$J$12:$J$1011,C274,ローデータ!$K$12:$K$1011,$F$21)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6"/>
      <c r="B275" s="382"/>
      <c r="C275" s="157">
        <v>3</v>
      </c>
      <c r="D275" s="373" t="s">
        <v>77</v>
      </c>
      <c r="E275" s="374"/>
      <c r="F275" s="95">
        <f>SUMIFS(ローデータ!$M$12:$M$1011,ローデータ!$B$12:$B$1011,1,ローデータ!$I$12:$I$1011,$B$14,ローデータ!$J$12:$J$1011,C275,ローデータ!$K$12:$K$1011,$F$21)</f>
        <v>0</v>
      </c>
      <c r="G275" s="56">
        <f>SUMIFS(ローデータ!$N$12:$N$1011,ローデータ!$B$12:$B$1011,1,ローデータ!$I$12:$I$1011,$B$14,ローデータ!$J$12:$J$1011,C275,ローデータ!$K$12:$K$1011,$F$21)</f>
        <v>0</v>
      </c>
      <c r="H275" s="56">
        <f>SUMIFS(ローデータ!$O$12:$O$1011,ローデータ!$B$12:$B$1011,1,ローデータ!$I$12:$I$1011,$B$14,ローデータ!$J$12:$J$1011,C275,ローデータ!$K$12:$K$1011,$F$21)</f>
        <v>0</v>
      </c>
      <c r="I275" s="56">
        <f>SUMIFS(ローデータ!$P$12:$P$1011,ローデータ!$B$12:$B$1011,1,ローデータ!$I$12:$I$1011,$B$14,ローデータ!$J$12:$J$1011,C275,ローデータ!$K$12:$K$1011,$F$21)</f>
        <v>0</v>
      </c>
      <c r="J275" s="56">
        <f>SUMIFS(ローデータ!$Q$12:$Q$1011,ローデータ!$B$12:$B$1011,1,ローデータ!$I$12:$I$1011,$B$14,ローデータ!$J$12:$J$1011,C275,ローデータ!$K$12:$K$1011,$F$21)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SUMIFS(ローデータ!$T$12:$T$1011,ローデータ!$B$12:$B$1011,1,ローデータ!$I$12:$I$1011,$B$14,ローデータ!$J$12:$J$1011,C275,ローデータ!$K$12:$K$1011,$F$21)</f>
        <v>0</v>
      </c>
      <c r="M275" s="95">
        <f>SUMIFS(ローデータ!$U$12:$U$1011,ローデータ!$B$12:$B$1011,1,ローデータ!$I$12:$I$1011,$B$14,ローデータ!$J$12:$J$1011,C275,ローデータ!$K$12:$K$1011,$F$21)</f>
        <v>0</v>
      </c>
      <c r="N275" s="95">
        <f>SUMIFS(ローデータ!$V$12:$V$1011,ローデータ!$B$12:$B$1011,1,ローデータ!$I$12:$I$1011,$B$14,ローデータ!$J$12:$J$1011,C275,ローデータ!$K$12:$K$1011,$F$21)</f>
        <v>0</v>
      </c>
      <c r="O275" s="95">
        <f>SUMIFS(ローデータ!$W$12:$W$1011,ローデータ!$B$12:$B$1011,1,ローデータ!$I$12:$I$1011,$B$14,ローデータ!$J$12:$J$1011,C275,ローデータ!$K$12:$K$1011,$F$21)</f>
        <v>0</v>
      </c>
      <c r="P275" s="95">
        <f>SUMIFS(ローデータ!$X$12:$X$1011,ローデータ!$B$12:$B$1011,1,ローデータ!$I$12:$I$1011,$B$14,ローデータ!$J$12:$J$1011,C275,ローデータ!$K$12:$K$1011,$F$21)</f>
        <v>0</v>
      </c>
      <c r="Q275" s="95">
        <f>SUMIFS(ローデータ!$Y$12:$Y$1011,ローデータ!$B$12:$B$1011,1,ローデータ!$I$12:$I$1011,$B$14,ローデータ!$J$12:$J$1011,C275,ローデータ!$K$12:$K$1011,$F$21)</f>
        <v>0</v>
      </c>
      <c r="R275" s="95">
        <f>SUMIFS(ローデータ!$Z$12:$Z$1011,ローデータ!$B$12:$B$1011,1,ローデータ!$I$12:$I$1011,$B$14,ローデータ!$J$12:$J$1011,C275,ローデータ!$K$12:$K$1011,$F$21)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6"/>
      <c r="B276" s="382"/>
      <c r="C276" s="157">
        <v>4</v>
      </c>
      <c r="D276" s="408" t="s">
        <v>110</v>
      </c>
      <c r="E276" s="409"/>
      <c r="F276" s="95">
        <f>SUMIFS(ローデータ!$M$12:$M$1011,ローデータ!$B$12:$B$1011,1,ローデータ!$I$12:$I$1011,$B$14,ローデータ!$J$12:$J$1011,C276,ローデータ!$K$12:$K$1011,$F$21)</f>
        <v>0</v>
      </c>
      <c r="G276" s="56">
        <f>SUMIFS(ローデータ!$N$12:$N$1011,ローデータ!$B$12:$B$1011,1,ローデータ!$I$12:$I$1011,$B$14,ローデータ!$J$12:$J$1011,C276,ローデータ!$K$12:$K$1011,$F$21)</f>
        <v>0</v>
      </c>
      <c r="H276" s="56">
        <f>SUMIFS(ローデータ!$O$12:$O$1011,ローデータ!$B$12:$B$1011,1,ローデータ!$I$12:$I$1011,$B$14,ローデータ!$J$12:$J$1011,C276,ローデータ!$K$12:$K$1011,$F$21)</f>
        <v>0</v>
      </c>
      <c r="I276" s="56">
        <f>SUMIFS(ローデータ!$P$12:$P$1011,ローデータ!$B$12:$B$1011,1,ローデータ!$I$12:$I$1011,$B$14,ローデータ!$J$12:$J$1011,C276,ローデータ!$K$12:$K$1011,$F$21)</f>
        <v>0</v>
      </c>
      <c r="J276" s="56">
        <f>SUMIFS(ローデータ!$Q$12:$Q$1011,ローデータ!$B$12:$B$1011,1,ローデータ!$I$12:$I$1011,$B$14,ローデータ!$J$12:$J$1011,C276,ローデータ!$K$12:$K$1011,$F$21)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SUMIFS(ローデータ!$T$12:$T$1011,ローデータ!$B$12:$B$1011,1,ローデータ!$I$12:$I$1011,$B$14,ローデータ!$J$12:$J$1011,C276,ローデータ!$K$12:$K$1011,$F$21)</f>
        <v>0</v>
      </c>
      <c r="M276" s="95">
        <f>SUMIFS(ローデータ!$U$12:$U$1011,ローデータ!$B$12:$B$1011,1,ローデータ!$I$12:$I$1011,$B$14,ローデータ!$J$12:$J$1011,C276,ローデータ!$K$12:$K$1011,$F$21)</f>
        <v>0</v>
      </c>
      <c r="N276" s="95">
        <f>SUMIFS(ローデータ!$V$12:$V$1011,ローデータ!$B$12:$B$1011,1,ローデータ!$I$12:$I$1011,$B$14,ローデータ!$J$12:$J$1011,C276,ローデータ!$K$12:$K$1011,$F$21)</f>
        <v>0</v>
      </c>
      <c r="O276" s="95">
        <f>SUMIFS(ローデータ!$W$12:$W$1011,ローデータ!$B$12:$B$1011,1,ローデータ!$I$12:$I$1011,$B$14,ローデータ!$J$12:$J$1011,C276,ローデータ!$K$12:$K$1011,$F$21)</f>
        <v>0</v>
      </c>
      <c r="P276" s="95">
        <f>SUMIFS(ローデータ!$X$12:$X$1011,ローデータ!$B$12:$B$1011,1,ローデータ!$I$12:$I$1011,$B$14,ローデータ!$J$12:$J$1011,C276,ローデータ!$K$12:$K$1011,$F$21)</f>
        <v>0</v>
      </c>
      <c r="Q276" s="95">
        <f>SUMIFS(ローデータ!$Y$12:$Y$1011,ローデータ!$B$12:$B$1011,1,ローデータ!$I$12:$I$1011,$B$14,ローデータ!$J$12:$J$1011,C276,ローデータ!$K$12:$K$1011,$F$21)</f>
        <v>0</v>
      </c>
      <c r="R276" s="95">
        <f>SUMIFS(ローデータ!$Z$12:$Z$1011,ローデータ!$B$12:$B$1011,1,ローデータ!$I$12:$I$1011,$B$14,ローデータ!$J$12:$J$1011,C276,ローデータ!$K$12:$K$1011,$F$21)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6"/>
      <c r="B277" s="382"/>
      <c r="C277" s="157">
        <v>5</v>
      </c>
      <c r="D277" s="373" t="s">
        <v>78</v>
      </c>
      <c r="E277" s="374"/>
      <c r="F277" s="95">
        <f>SUMIFS(ローデータ!$M$12:$M$1011,ローデータ!$B$12:$B$1011,1,ローデータ!$I$12:$I$1011,$B$14,ローデータ!$J$12:$J$1011,C277,ローデータ!$K$12:$K$1011,$F$21)</f>
        <v>0</v>
      </c>
      <c r="G277" s="56">
        <f>SUMIFS(ローデータ!$N$12:$N$1011,ローデータ!$B$12:$B$1011,1,ローデータ!$I$12:$I$1011,$B$14,ローデータ!$J$12:$J$1011,C277,ローデータ!$K$12:$K$1011,$F$21)</f>
        <v>2</v>
      </c>
      <c r="H277" s="56">
        <f>SUMIFS(ローデータ!$O$12:$O$1011,ローデータ!$B$12:$B$1011,1,ローデータ!$I$12:$I$1011,$B$14,ローデータ!$J$12:$J$1011,C277,ローデータ!$K$12:$K$1011,$F$21)</f>
        <v>1</v>
      </c>
      <c r="I277" s="56">
        <f>SUMIFS(ローデータ!$P$12:$P$1011,ローデータ!$B$12:$B$1011,1,ローデータ!$I$12:$I$1011,$B$14,ローデータ!$J$12:$J$1011,C277,ローデータ!$K$12:$K$1011,$F$21)</f>
        <v>0</v>
      </c>
      <c r="J277" s="56">
        <f>SUMIFS(ローデータ!$Q$12:$Q$1011,ローデータ!$B$12:$B$1011,1,ローデータ!$I$12:$I$1011,$B$14,ローデータ!$J$12:$J$1011,C277,ローデータ!$K$12:$K$1011,$F$21)</f>
        <v>0</v>
      </c>
      <c r="K277" s="96">
        <f t="shared" si="26"/>
        <v>3</v>
      </c>
      <c r="L277" s="95">
        <f>SUMIFS(ローデータ!$T$12:$T$1011,ローデータ!$B$12:$B$1011,1,ローデータ!$I$12:$I$1011,$B$14,ローデータ!$J$12:$J$1011,C277,ローデータ!$K$12:$K$1011,$F$21)</f>
        <v>0</v>
      </c>
      <c r="M277" s="95">
        <f>SUMIFS(ローデータ!$U$12:$U$1011,ローデータ!$B$12:$B$1011,1,ローデータ!$I$12:$I$1011,$B$14,ローデータ!$J$12:$J$1011,C277,ローデータ!$K$12:$K$1011,$F$21)</f>
        <v>0</v>
      </c>
      <c r="N277" s="95">
        <f>SUMIFS(ローデータ!$V$12:$V$1011,ローデータ!$B$12:$B$1011,1,ローデータ!$I$12:$I$1011,$B$14,ローデータ!$J$12:$J$1011,C277,ローデータ!$K$12:$K$1011,$F$21)</f>
        <v>1</v>
      </c>
      <c r="O277" s="95">
        <f>SUMIFS(ローデータ!$W$12:$W$1011,ローデータ!$B$12:$B$1011,1,ローデータ!$I$12:$I$1011,$B$14,ローデータ!$J$12:$J$1011,C277,ローデータ!$K$12:$K$1011,$F$21)</f>
        <v>0</v>
      </c>
      <c r="P277" s="95">
        <f>SUMIFS(ローデータ!$X$12:$X$1011,ローデータ!$B$12:$B$1011,1,ローデータ!$I$12:$I$1011,$B$14,ローデータ!$J$12:$J$1011,C277,ローデータ!$K$12:$K$1011,$F$21)</f>
        <v>0</v>
      </c>
      <c r="Q277" s="95">
        <f>SUMIFS(ローデータ!$Y$12:$Y$1011,ローデータ!$B$12:$B$1011,1,ローデータ!$I$12:$I$1011,$B$14,ローデータ!$J$12:$J$1011,C277,ローデータ!$K$12:$K$1011,$F$21)</f>
        <v>0</v>
      </c>
      <c r="R277" s="95">
        <f>SUMIFS(ローデータ!$Z$12:$Z$1011,ローデータ!$B$12:$B$1011,1,ローデータ!$I$12:$I$1011,$B$14,ローデータ!$J$12:$J$1011,C277,ローデータ!$K$12:$K$1011,$F$21)</f>
        <v>0</v>
      </c>
      <c r="S277" s="56">
        <f t="shared" si="27"/>
        <v>1</v>
      </c>
    </row>
    <row r="278" spans="1:19" ht="14.1" customHeight="1" x14ac:dyDescent="0.15">
      <c r="A278" s="376"/>
      <c r="B278" s="382"/>
      <c r="C278" s="157">
        <v>6</v>
      </c>
      <c r="D278" s="373" t="s">
        <v>79</v>
      </c>
      <c r="E278" s="374"/>
      <c r="F278" s="95">
        <f>SUMIFS(ローデータ!$M$12:$M$1011,ローデータ!$B$12:$B$1011,1,ローデータ!$I$12:$I$1011,$B$14,ローデータ!$J$12:$J$1011,C278,ローデータ!$K$12:$K$1011,$F$21)</f>
        <v>0</v>
      </c>
      <c r="G278" s="56">
        <f>SUMIFS(ローデータ!$N$12:$N$1011,ローデータ!$B$12:$B$1011,1,ローデータ!$I$12:$I$1011,$B$14,ローデータ!$J$12:$J$1011,C278,ローデータ!$K$12:$K$1011,$F$21)</f>
        <v>0</v>
      </c>
      <c r="H278" s="56">
        <f>SUMIFS(ローデータ!$O$12:$O$1011,ローデータ!$B$12:$B$1011,1,ローデータ!$I$12:$I$1011,$B$14,ローデータ!$J$12:$J$1011,C278,ローデータ!$K$12:$K$1011,$F$21)</f>
        <v>0</v>
      </c>
      <c r="I278" s="56">
        <f>SUMIFS(ローデータ!$P$12:$P$1011,ローデータ!$B$12:$B$1011,1,ローデータ!$I$12:$I$1011,$B$14,ローデータ!$J$12:$J$1011,C278,ローデータ!$K$12:$K$1011,$F$21)</f>
        <v>0</v>
      </c>
      <c r="J278" s="56">
        <f>SUMIFS(ローデータ!$Q$12:$Q$1011,ローデータ!$B$12:$B$1011,1,ローデータ!$I$12:$I$1011,$B$14,ローデータ!$J$12:$J$1011,C278,ローデータ!$K$12:$K$1011,$F$21)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SUMIFS(ローデータ!$T$12:$T$1011,ローデータ!$B$12:$B$1011,1,ローデータ!$I$12:$I$1011,$B$14,ローデータ!$J$12:$J$1011,C278,ローデータ!$K$12:$K$1011,$F$21)</f>
        <v>0</v>
      </c>
      <c r="M278" s="95">
        <f>SUMIFS(ローデータ!$U$12:$U$1011,ローデータ!$B$12:$B$1011,1,ローデータ!$I$12:$I$1011,$B$14,ローデータ!$J$12:$J$1011,C278,ローデータ!$K$12:$K$1011,$F$21)</f>
        <v>0</v>
      </c>
      <c r="N278" s="95">
        <f>SUMIFS(ローデータ!$V$12:$V$1011,ローデータ!$B$12:$B$1011,1,ローデータ!$I$12:$I$1011,$B$14,ローデータ!$J$12:$J$1011,C278,ローデータ!$K$12:$K$1011,$F$21)</f>
        <v>0</v>
      </c>
      <c r="O278" s="95">
        <f>SUMIFS(ローデータ!$W$12:$W$1011,ローデータ!$B$12:$B$1011,1,ローデータ!$I$12:$I$1011,$B$14,ローデータ!$J$12:$J$1011,C278,ローデータ!$K$12:$K$1011,$F$21)</f>
        <v>0</v>
      </c>
      <c r="P278" s="95">
        <f>SUMIFS(ローデータ!$X$12:$X$1011,ローデータ!$B$12:$B$1011,1,ローデータ!$I$12:$I$1011,$B$14,ローデータ!$J$12:$J$1011,C278,ローデータ!$K$12:$K$1011,$F$21)</f>
        <v>0</v>
      </c>
      <c r="Q278" s="95">
        <f>SUMIFS(ローデータ!$Y$12:$Y$1011,ローデータ!$B$12:$B$1011,1,ローデータ!$I$12:$I$1011,$B$14,ローデータ!$J$12:$J$1011,C278,ローデータ!$K$12:$K$1011,$F$21)</f>
        <v>0</v>
      </c>
      <c r="R278" s="95">
        <f>SUMIFS(ローデータ!$Z$12:$Z$1011,ローデータ!$B$12:$B$1011,1,ローデータ!$I$12:$I$1011,$B$14,ローデータ!$J$12:$J$1011,C278,ローデータ!$K$12:$K$1011,$F$21)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6"/>
      <c r="B279" s="382"/>
      <c r="C279" s="157">
        <v>7</v>
      </c>
      <c r="D279" s="373" t="s">
        <v>80</v>
      </c>
      <c r="E279" s="374"/>
      <c r="F279" s="95">
        <f>SUMIFS(ローデータ!$M$12:$M$1011,ローデータ!$B$12:$B$1011,1,ローデータ!$I$12:$I$1011,$B$14,ローデータ!$J$12:$J$1011,C279,ローデータ!$K$12:$K$1011,$F$21)</f>
        <v>0</v>
      </c>
      <c r="G279" s="56">
        <f>SUMIFS(ローデータ!$N$12:$N$1011,ローデータ!$B$12:$B$1011,1,ローデータ!$I$12:$I$1011,$B$14,ローデータ!$J$12:$J$1011,C279,ローデータ!$K$12:$K$1011,$F$21)</f>
        <v>0</v>
      </c>
      <c r="H279" s="56">
        <f>SUMIFS(ローデータ!$O$12:$O$1011,ローデータ!$B$12:$B$1011,1,ローデータ!$I$12:$I$1011,$B$14,ローデータ!$J$12:$J$1011,C279,ローデータ!$K$12:$K$1011,$F$21)</f>
        <v>0</v>
      </c>
      <c r="I279" s="56">
        <f>SUMIFS(ローデータ!$P$12:$P$1011,ローデータ!$B$12:$B$1011,1,ローデータ!$I$12:$I$1011,$B$14,ローデータ!$J$12:$J$1011,C279,ローデータ!$K$12:$K$1011,$F$21)</f>
        <v>0</v>
      </c>
      <c r="J279" s="56">
        <f>SUMIFS(ローデータ!$Q$12:$Q$1011,ローデータ!$B$12:$B$1011,1,ローデータ!$I$12:$I$1011,$B$14,ローデータ!$J$12:$J$1011,C279,ローデータ!$K$12:$K$1011,$F$21)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SUMIFS(ローデータ!$T$12:$T$1011,ローデータ!$B$12:$B$1011,1,ローデータ!$I$12:$I$1011,$B$14,ローデータ!$J$12:$J$1011,C279,ローデータ!$K$12:$K$1011,$F$21)</f>
        <v>0</v>
      </c>
      <c r="M279" s="95">
        <f>SUMIFS(ローデータ!$U$12:$U$1011,ローデータ!$B$12:$B$1011,1,ローデータ!$I$12:$I$1011,$B$14,ローデータ!$J$12:$J$1011,C279,ローデータ!$K$12:$K$1011,$F$21)</f>
        <v>0</v>
      </c>
      <c r="N279" s="95">
        <f>SUMIFS(ローデータ!$V$12:$V$1011,ローデータ!$B$12:$B$1011,1,ローデータ!$I$12:$I$1011,$B$14,ローデータ!$J$12:$J$1011,C279,ローデータ!$K$12:$K$1011,$F$21)</f>
        <v>0</v>
      </c>
      <c r="O279" s="95">
        <f>SUMIFS(ローデータ!$W$12:$W$1011,ローデータ!$B$12:$B$1011,1,ローデータ!$I$12:$I$1011,$B$14,ローデータ!$J$12:$J$1011,C279,ローデータ!$K$12:$K$1011,$F$21)</f>
        <v>0</v>
      </c>
      <c r="P279" s="95">
        <f>SUMIFS(ローデータ!$X$12:$X$1011,ローデータ!$B$12:$B$1011,1,ローデータ!$I$12:$I$1011,$B$14,ローデータ!$J$12:$J$1011,C279,ローデータ!$K$12:$K$1011,$F$21)</f>
        <v>0</v>
      </c>
      <c r="Q279" s="95">
        <f>SUMIFS(ローデータ!$Y$12:$Y$1011,ローデータ!$B$12:$B$1011,1,ローデータ!$I$12:$I$1011,$B$14,ローデータ!$J$12:$J$1011,C279,ローデータ!$K$12:$K$1011,$F$21)</f>
        <v>0</v>
      </c>
      <c r="R279" s="95">
        <f>SUMIFS(ローデータ!$Z$12:$Z$1011,ローデータ!$B$12:$B$1011,1,ローデータ!$I$12:$I$1011,$B$14,ローデータ!$J$12:$J$1011,C279,ローデータ!$K$12:$K$1011,$F$21)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6"/>
      <c r="B280" s="382"/>
      <c r="C280" s="157">
        <v>8</v>
      </c>
      <c r="D280" s="373" t="s">
        <v>81</v>
      </c>
      <c r="E280" s="374"/>
      <c r="F280" s="95">
        <f>SUMIFS(ローデータ!$M$12:$M$1011,ローデータ!$B$12:$B$1011,1,ローデータ!$I$12:$I$1011,$B$14,ローデータ!$J$12:$J$1011,C280,ローデータ!$K$12:$K$1011,$F$21)</f>
        <v>0</v>
      </c>
      <c r="G280" s="56">
        <f>SUMIFS(ローデータ!$N$12:$N$1011,ローデータ!$B$12:$B$1011,1,ローデータ!$I$12:$I$1011,$B$14,ローデータ!$J$12:$J$1011,C280,ローデータ!$K$12:$K$1011,$F$21)</f>
        <v>0</v>
      </c>
      <c r="H280" s="56">
        <f>SUMIFS(ローデータ!$O$12:$O$1011,ローデータ!$B$12:$B$1011,1,ローデータ!$I$12:$I$1011,$B$14,ローデータ!$J$12:$J$1011,C280,ローデータ!$K$12:$K$1011,$F$21)</f>
        <v>0</v>
      </c>
      <c r="I280" s="56">
        <f>SUMIFS(ローデータ!$P$12:$P$1011,ローデータ!$B$12:$B$1011,1,ローデータ!$I$12:$I$1011,$B$14,ローデータ!$J$12:$J$1011,C280,ローデータ!$K$12:$K$1011,$F$21)</f>
        <v>0</v>
      </c>
      <c r="J280" s="56">
        <f>SUMIFS(ローデータ!$Q$12:$Q$1011,ローデータ!$B$12:$B$1011,1,ローデータ!$I$12:$I$1011,$B$14,ローデータ!$J$12:$J$1011,C280,ローデータ!$K$12:$K$1011,$F$21)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SUMIFS(ローデータ!$T$12:$T$1011,ローデータ!$B$12:$B$1011,1,ローデータ!$I$12:$I$1011,$B$14,ローデータ!$J$12:$J$1011,C280,ローデータ!$K$12:$K$1011,$F$21)</f>
        <v>0</v>
      </c>
      <c r="M280" s="95">
        <f>SUMIFS(ローデータ!$U$12:$U$1011,ローデータ!$B$12:$B$1011,1,ローデータ!$I$12:$I$1011,$B$14,ローデータ!$J$12:$J$1011,C280,ローデータ!$K$12:$K$1011,$F$21)</f>
        <v>0</v>
      </c>
      <c r="N280" s="95">
        <f>SUMIFS(ローデータ!$V$12:$V$1011,ローデータ!$B$12:$B$1011,1,ローデータ!$I$12:$I$1011,$B$14,ローデータ!$J$12:$J$1011,C280,ローデータ!$K$12:$K$1011,$F$21)</f>
        <v>0</v>
      </c>
      <c r="O280" s="95">
        <f>SUMIFS(ローデータ!$W$12:$W$1011,ローデータ!$B$12:$B$1011,1,ローデータ!$I$12:$I$1011,$B$14,ローデータ!$J$12:$J$1011,C280,ローデータ!$K$12:$K$1011,$F$21)</f>
        <v>0</v>
      </c>
      <c r="P280" s="95">
        <f>SUMIFS(ローデータ!$X$12:$X$1011,ローデータ!$B$12:$B$1011,1,ローデータ!$I$12:$I$1011,$B$14,ローデータ!$J$12:$J$1011,C280,ローデータ!$K$12:$K$1011,$F$21)</f>
        <v>0</v>
      </c>
      <c r="Q280" s="95">
        <f>SUMIFS(ローデータ!$Y$12:$Y$1011,ローデータ!$B$12:$B$1011,1,ローデータ!$I$12:$I$1011,$B$14,ローデータ!$J$12:$J$1011,C280,ローデータ!$K$12:$K$1011,$F$21)</f>
        <v>0</v>
      </c>
      <c r="R280" s="95">
        <f>SUMIFS(ローデータ!$Z$12:$Z$1011,ローデータ!$B$12:$B$1011,1,ローデータ!$I$12:$I$1011,$B$14,ローデータ!$J$12:$J$1011,C280,ローデータ!$K$12:$K$1011,$F$21)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6"/>
      <c r="B281" s="382"/>
      <c r="C281" s="157">
        <v>9</v>
      </c>
      <c r="D281" s="373" t="s">
        <v>82</v>
      </c>
      <c r="E281" s="374"/>
      <c r="F281" s="95">
        <f>SUMIFS(ローデータ!$M$12:$M$1011,ローデータ!$B$12:$B$1011,1,ローデータ!$I$12:$I$1011,$B$14,ローデータ!$J$12:$J$1011,C281,ローデータ!$K$12:$K$1011,$F$21)</f>
        <v>0</v>
      </c>
      <c r="G281" s="56">
        <f>SUMIFS(ローデータ!$N$12:$N$1011,ローデータ!$B$12:$B$1011,1,ローデータ!$I$12:$I$1011,$B$14,ローデータ!$J$12:$J$1011,C281,ローデータ!$K$12:$K$1011,$F$21)</f>
        <v>0</v>
      </c>
      <c r="H281" s="56">
        <f>SUMIFS(ローデータ!$O$12:$O$1011,ローデータ!$B$12:$B$1011,1,ローデータ!$I$12:$I$1011,$B$14,ローデータ!$J$12:$J$1011,C281,ローデータ!$K$12:$K$1011,$F$21)</f>
        <v>0</v>
      </c>
      <c r="I281" s="56">
        <f>SUMIFS(ローデータ!$P$12:$P$1011,ローデータ!$B$12:$B$1011,1,ローデータ!$I$12:$I$1011,$B$14,ローデータ!$J$12:$J$1011,C281,ローデータ!$K$12:$K$1011,$F$21)</f>
        <v>0</v>
      </c>
      <c r="J281" s="56">
        <f>SUMIFS(ローデータ!$Q$12:$Q$1011,ローデータ!$B$12:$B$1011,1,ローデータ!$I$12:$I$1011,$B$14,ローデータ!$J$12:$J$1011,C281,ローデータ!$K$12:$K$1011,$F$21)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SUMIFS(ローデータ!$T$12:$T$1011,ローデータ!$B$12:$B$1011,1,ローデータ!$I$12:$I$1011,$B$14,ローデータ!$J$12:$J$1011,C281,ローデータ!$K$12:$K$1011,$F$21)</f>
        <v>0</v>
      </c>
      <c r="M281" s="95">
        <f>SUMIFS(ローデータ!$U$12:$U$1011,ローデータ!$B$12:$B$1011,1,ローデータ!$I$12:$I$1011,$B$14,ローデータ!$J$12:$J$1011,C281,ローデータ!$K$12:$K$1011,$F$21)</f>
        <v>0</v>
      </c>
      <c r="N281" s="95">
        <f>SUMIFS(ローデータ!$V$12:$V$1011,ローデータ!$B$12:$B$1011,1,ローデータ!$I$12:$I$1011,$B$14,ローデータ!$J$12:$J$1011,C281,ローデータ!$K$12:$K$1011,$F$21)</f>
        <v>0</v>
      </c>
      <c r="O281" s="95">
        <f>SUMIFS(ローデータ!$W$12:$W$1011,ローデータ!$B$12:$B$1011,1,ローデータ!$I$12:$I$1011,$B$14,ローデータ!$J$12:$J$1011,C281,ローデータ!$K$12:$K$1011,$F$21)</f>
        <v>0</v>
      </c>
      <c r="P281" s="95">
        <f>SUMIFS(ローデータ!$X$12:$X$1011,ローデータ!$B$12:$B$1011,1,ローデータ!$I$12:$I$1011,$B$14,ローデータ!$J$12:$J$1011,C281,ローデータ!$K$12:$K$1011,$F$21)</f>
        <v>0</v>
      </c>
      <c r="Q281" s="95">
        <f>SUMIFS(ローデータ!$Y$12:$Y$1011,ローデータ!$B$12:$B$1011,1,ローデータ!$I$12:$I$1011,$B$14,ローデータ!$J$12:$J$1011,C281,ローデータ!$K$12:$K$1011,$F$21)</f>
        <v>0</v>
      </c>
      <c r="R281" s="95">
        <f>SUMIFS(ローデータ!$Z$12:$Z$1011,ローデータ!$B$12:$B$1011,1,ローデータ!$I$12:$I$1011,$B$14,ローデータ!$J$12:$J$1011,C281,ローデータ!$K$12:$K$1011,$F$21)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6"/>
      <c r="B282" s="382"/>
      <c r="C282" s="157">
        <v>10</v>
      </c>
      <c r="D282" s="373" t="s">
        <v>111</v>
      </c>
      <c r="E282" s="374"/>
      <c r="F282" s="95">
        <f>SUMIFS(ローデータ!$M$12:$M$1011,ローデータ!$B$12:$B$1011,1,ローデータ!$I$12:$I$1011,$B$14,ローデータ!$J$12:$J$1011,C282,ローデータ!$K$12:$K$1011,$F$21)</f>
        <v>0</v>
      </c>
      <c r="G282" s="56">
        <f>SUMIFS(ローデータ!$N$12:$N$1011,ローデータ!$B$12:$B$1011,1,ローデータ!$I$12:$I$1011,$B$14,ローデータ!$J$12:$J$1011,C282,ローデータ!$K$12:$K$1011,$F$21)</f>
        <v>0</v>
      </c>
      <c r="H282" s="56">
        <f>SUMIFS(ローデータ!$O$12:$O$1011,ローデータ!$B$12:$B$1011,1,ローデータ!$I$12:$I$1011,$B$14,ローデータ!$J$12:$J$1011,C282,ローデータ!$K$12:$K$1011,$F$21)</f>
        <v>0</v>
      </c>
      <c r="I282" s="56">
        <f>SUMIFS(ローデータ!$P$12:$P$1011,ローデータ!$B$12:$B$1011,1,ローデータ!$I$12:$I$1011,$B$14,ローデータ!$J$12:$J$1011,C282,ローデータ!$K$12:$K$1011,$F$21)</f>
        <v>0</v>
      </c>
      <c r="J282" s="56">
        <f>SUMIFS(ローデータ!$Q$12:$Q$1011,ローデータ!$B$12:$B$1011,1,ローデータ!$I$12:$I$1011,$B$14,ローデータ!$J$12:$J$1011,C282,ローデータ!$K$12:$K$1011,$F$21)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SUMIFS(ローデータ!$T$12:$T$1011,ローデータ!$B$12:$B$1011,1,ローデータ!$I$12:$I$1011,$B$14,ローデータ!$J$12:$J$1011,C282,ローデータ!$K$12:$K$1011,$F$21)</f>
        <v>0</v>
      </c>
      <c r="M282" s="95">
        <f>SUMIFS(ローデータ!$U$12:$U$1011,ローデータ!$B$12:$B$1011,1,ローデータ!$I$12:$I$1011,$B$14,ローデータ!$J$12:$J$1011,C282,ローデータ!$K$12:$K$1011,$F$21)</f>
        <v>0</v>
      </c>
      <c r="N282" s="95">
        <f>SUMIFS(ローデータ!$V$12:$V$1011,ローデータ!$B$12:$B$1011,1,ローデータ!$I$12:$I$1011,$B$14,ローデータ!$J$12:$J$1011,C282,ローデータ!$K$12:$K$1011,$F$21)</f>
        <v>0</v>
      </c>
      <c r="O282" s="95">
        <f>SUMIFS(ローデータ!$W$12:$W$1011,ローデータ!$B$12:$B$1011,1,ローデータ!$I$12:$I$1011,$B$14,ローデータ!$J$12:$J$1011,C282,ローデータ!$K$12:$K$1011,$F$21)</f>
        <v>0</v>
      </c>
      <c r="P282" s="95">
        <f>SUMIFS(ローデータ!$X$12:$X$1011,ローデータ!$B$12:$B$1011,1,ローデータ!$I$12:$I$1011,$B$14,ローデータ!$J$12:$J$1011,C282,ローデータ!$K$12:$K$1011,$F$21)</f>
        <v>0</v>
      </c>
      <c r="Q282" s="95">
        <f>SUMIFS(ローデータ!$Y$12:$Y$1011,ローデータ!$B$12:$B$1011,1,ローデータ!$I$12:$I$1011,$B$14,ローデータ!$J$12:$J$1011,C282,ローデータ!$K$12:$K$1011,$F$21)</f>
        <v>0</v>
      </c>
      <c r="R282" s="95">
        <f>SUMIFS(ローデータ!$Z$12:$Z$1011,ローデータ!$B$12:$B$1011,1,ローデータ!$I$12:$I$1011,$B$14,ローデータ!$J$12:$J$1011,C282,ローデータ!$K$12:$K$1011,$F$21)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7"/>
      <c r="B283" s="383"/>
      <c r="C283" s="157">
        <v>11</v>
      </c>
      <c r="D283" s="373" t="s">
        <v>83</v>
      </c>
      <c r="E283" s="374"/>
      <c r="F283" s="95">
        <f>SUMIFS(ローデータ!$M$12:$M$1011,ローデータ!$B$12:$B$1011,1,ローデータ!$I$12:$I$1011,$B$14,ローデータ!$J$12:$J$1011,C283,ローデータ!$K$12:$K$1011,$F$21)</f>
        <v>0</v>
      </c>
      <c r="G283" s="56">
        <f>SUMIFS(ローデータ!$N$12:$N$1011,ローデータ!$B$12:$B$1011,1,ローデータ!$I$12:$I$1011,$B$14,ローデータ!$J$12:$J$1011,C283,ローデータ!$K$12:$K$1011,$F$21)</f>
        <v>0</v>
      </c>
      <c r="H283" s="56">
        <f>SUMIFS(ローデータ!$O$12:$O$1011,ローデータ!$B$12:$B$1011,1,ローデータ!$I$12:$I$1011,$B$14,ローデータ!$J$12:$J$1011,C283,ローデータ!$K$12:$K$1011,$F$21)</f>
        <v>0</v>
      </c>
      <c r="I283" s="56">
        <f>SUMIFS(ローデータ!$P$12:$P$1011,ローデータ!$B$12:$B$1011,1,ローデータ!$I$12:$I$1011,$B$14,ローデータ!$J$12:$J$1011,C283,ローデータ!$K$12:$K$1011,$F$21)</f>
        <v>0</v>
      </c>
      <c r="J283" s="56">
        <f>SUMIFS(ローデータ!$Q$12:$Q$1011,ローデータ!$B$12:$B$1011,1,ローデータ!$I$12:$I$1011,$B$14,ローデータ!$J$12:$J$1011,C283,ローデータ!$K$12:$K$1011,$F$21)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SUMIFS(ローデータ!$T$12:$T$1011,ローデータ!$B$12:$B$1011,1,ローデータ!$I$12:$I$1011,$B$14,ローデータ!$J$12:$J$1011,C283,ローデータ!$K$12:$K$1011,$F$21)</f>
        <v>0</v>
      </c>
      <c r="M283" s="95">
        <f>SUMIFS(ローデータ!$U$12:$U$1011,ローデータ!$B$12:$B$1011,1,ローデータ!$I$12:$I$1011,$B$14,ローデータ!$J$12:$J$1011,C283,ローデータ!$K$12:$K$1011,$F$21)</f>
        <v>0</v>
      </c>
      <c r="N283" s="95">
        <f>SUMIFS(ローデータ!$V$12:$V$1011,ローデータ!$B$12:$B$1011,1,ローデータ!$I$12:$I$1011,$B$14,ローデータ!$J$12:$J$1011,C283,ローデータ!$K$12:$K$1011,$F$21)</f>
        <v>0</v>
      </c>
      <c r="O283" s="95">
        <f>SUMIFS(ローデータ!$W$12:$W$1011,ローデータ!$B$12:$B$1011,1,ローデータ!$I$12:$I$1011,$B$14,ローデータ!$J$12:$J$1011,C283,ローデータ!$K$12:$K$1011,$F$21)</f>
        <v>0</v>
      </c>
      <c r="P283" s="95">
        <f>SUMIFS(ローデータ!$X$12:$X$1011,ローデータ!$B$12:$B$1011,1,ローデータ!$I$12:$I$1011,$B$14,ローデータ!$J$12:$J$1011,C283,ローデータ!$K$12:$K$1011,$F$21)</f>
        <v>0</v>
      </c>
      <c r="Q283" s="95">
        <f>SUMIFS(ローデータ!$Y$12:$Y$1011,ローデータ!$B$12:$B$1011,1,ローデータ!$I$12:$I$1011,$B$14,ローデータ!$J$12:$J$1011,C283,ローデータ!$K$12:$K$1011,$F$21)</f>
        <v>0</v>
      </c>
      <c r="R283" s="95">
        <f>SUMIFS(ローデータ!$Z$12:$Z$1011,ローデータ!$B$12:$B$1011,1,ローデータ!$I$12:$I$1011,$B$14,ローデータ!$J$12:$J$1011,C283,ローデータ!$K$12:$K$1011,$F$21)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6">
        <f>SUM(F272:F283)</f>
        <v>14</v>
      </c>
      <c r="G284" s="56">
        <f t="shared" ref="G284:J284" si="28">SUM(G272:G283)</f>
        <v>29</v>
      </c>
      <c r="H284" s="56">
        <f t="shared" si="28"/>
        <v>4</v>
      </c>
      <c r="I284" s="56">
        <f t="shared" si="28"/>
        <v>5</v>
      </c>
      <c r="J284" s="56">
        <f t="shared" si="28"/>
        <v>0</v>
      </c>
      <c r="K284" s="96">
        <f t="shared" si="26"/>
        <v>52</v>
      </c>
      <c r="L284" s="95">
        <f>SUM(L272:L283)</f>
        <v>3</v>
      </c>
      <c r="M284" s="95">
        <f t="shared" ref="M284:R284" si="29">SUM(M272:M283)</f>
        <v>33</v>
      </c>
      <c r="N284" s="95">
        <f t="shared" si="29"/>
        <v>17</v>
      </c>
      <c r="O284" s="95">
        <f t="shared" si="29"/>
        <v>0</v>
      </c>
      <c r="P284" s="95">
        <f t="shared" si="29"/>
        <v>15</v>
      </c>
      <c r="Q284" s="95">
        <f t="shared" si="29"/>
        <v>0</v>
      </c>
      <c r="R284" s="95">
        <f t="shared" si="29"/>
        <v>0</v>
      </c>
      <c r="S284" s="56">
        <f t="shared" si="27"/>
        <v>68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6">
        <v>1</v>
      </c>
      <c r="L3" s="418" t="s">
        <v>54</v>
      </c>
      <c r="M3" s="419"/>
      <c r="N3" s="419"/>
      <c r="O3" s="420"/>
      <c r="P3" s="151">
        <v>2</v>
      </c>
      <c r="Q3" s="418" t="s">
        <v>55</v>
      </c>
      <c r="R3" s="419"/>
      <c r="S3" s="419"/>
      <c r="T3" s="420"/>
      <c r="U3" s="151">
        <v>3</v>
      </c>
      <c r="V3" s="418" t="s">
        <v>56</v>
      </c>
      <c r="W3" s="419"/>
      <c r="X3" s="419"/>
      <c r="Y3" s="420"/>
      <c r="Z3" s="151">
        <v>4</v>
      </c>
      <c r="AA3" s="418" t="s">
        <v>57</v>
      </c>
      <c r="AB3" s="419"/>
      <c r="AC3" s="419"/>
      <c r="AD3" s="420"/>
      <c r="AE3" s="151">
        <v>5</v>
      </c>
      <c r="AF3" s="418" t="s">
        <v>58</v>
      </c>
      <c r="AG3" s="419"/>
      <c r="AH3" s="419"/>
      <c r="AI3" s="420"/>
      <c r="AJ3" s="151">
        <v>6</v>
      </c>
      <c r="AK3" s="418" t="s">
        <v>134</v>
      </c>
      <c r="AL3" s="419"/>
      <c r="AM3" s="419"/>
      <c r="AN3" s="420"/>
      <c r="AO3" s="151">
        <v>7</v>
      </c>
      <c r="AP3" s="418" t="s">
        <v>135</v>
      </c>
      <c r="AQ3" s="419"/>
      <c r="AR3" s="419"/>
      <c r="AS3" s="420"/>
      <c r="AT3" s="151">
        <v>8</v>
      </c>
      <c r="AU3" s="418" t="s">
        <v>61</v>
      </c>
      <c r="AV3" s="419"/>
      <c r="AW3" s="419"/>
      <c r="AX3" s="420"/>
      <c r="AY3" s="15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6"/>
      <c r="B5" s="383" t="s">
        <v>29</v>
      </c>
      <c r="C5" s="383"/>
      <c r="D5" s="383"/>
      <c r="E5" s="383"/>
      <c r="F5" s="383"/>
      <c r="G5" s="383"/>
      <c r="H5" s="383"/>
      <c r="I5" s="383"/>
      <c r="J5" s="383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6"/>
      <c r="B6" s="366"/>
      <c r="C6" s="366"/>
      <c r="D6" s="366"/>
      <c r="E6" s="366" t="s">
        <v>29</v>
      </c>
      <c r="F6" s="366"/>
      <c r="G6" s="366"/>
      <c r="H6" s="366"/>
      <c r="I6" s="366"/>
      <c r="J6" s="366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29</v>
      </c>
      <c r="I7" s="366"/>
      <c r="J7" s="366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6"/>
      <c r="B8" s="366" t="s">
        <v>29</v>
      </c>
      <c r="C8" s="366"/>
      <c r="D8" s="366"/>
      <c r="E8" s="366" t="s">
        <v>29</v>
      </c>
      <c r="F8" s="366"/>
      <c r="G8" s="366"/>
      <c r="H8" s="366"/>
      <c r="I8" s="366"/>
      <c r="J8" s="366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6"/>
      <c r="B9" s="366" t="s">
        <v>29</v>
      </c>
      <c r="C9" s="366"/>
      <c r="D9" s="366"/>
      <c r="E9" s="366"/>
      <c r="F9" s="366"/>
      <c r="G9" s="366"/>
      <c r="H9" s="366" t="s">
        <v>29</v>
      </c>
      <c r="I9" s="366"/>
      <c r="J9" s="366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6"/>
      <c r="B10" s="366"/>
      <c r="C10" s="366"/>
      <c r="D10" s="366"/>
      <c r="E10" s="366" t="s">
        <v>29</v>
      </c>
      <c r="F10" s="366"/>
      <c r="G10" s="366"/>
      <c r="H10" s="366" t="s">
        <v>29</v>
      </c>
      <c r="I10" s="366"/>
      <c r="J10" s="366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6"/>
      <c r="B11" s="366" t="s">
        <v>29</v>
      </c>
      <c r="C11" s="366"/>
      <c r="D11" s="366"/>
      <c r="E11" s="366" t="s">
        <v>29</v>
      </c>
      <c r="F11" s="366"/>
      <c r="G11" s="366"/>
      <c r="H11" s="366" t="s">
        <v>29</v>
      </c>
      <c r="I11" s="366"/>
      <c r="J11" s="366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6">
        <v>1</v>
      </c>
      <c r="L13" s="418" t="s">
        <v>54</v>
      </c>
      <c r="M13" s="419"/>
      <c r="N13" s="419"/>
      <c r="O13" s="420"/>
      <c r="P13" s="151">
        <v>2</v>
      </c>
      <c r="Q13" s="418" t="s">
        <v>55</v>
      </c>
      <c r="R13" s="419"/>
      <c r="S13" s="419"/>
      <c r="T13" s="420"/>
      <c r="U13" s="151">
        <v>3</v>
      </c>
      <c r="V13" s="418" t="s">
        <v>56</v>
      </c>
      <c r="W13" s="419"/>
      <c r="X13" s="419"/>
      <c r="Y13" s="420"/>
      <c r="Z13" s="151">
        <v>4</v>
      </c>
      <c r="AA13" s="418" t="s">
        <v>57</v>
      </c>
      <c r="AB13" s="419"/>
      <c r="AC13" s="419"/>
      <c r="AD13" s="420"/>
      <c r="AE13" s="151">
        <v>5</v>
      </c>
      <c r="AF13" s="418" t="s">
        <v>58</v>
      </c>
      <c r="AG13" s="419"/>
      <c r="AH13" s="419"/>
      <c r="AI13" s="420"/>
      <c r="AJ13" s="151">
        <v>6</v>
      </c>
      <c r="AK13" s="418" t="s">
        <v>134</v>
      </c>
      <c r="AL13" s="419"/>
      <c r="AM13" s="419"/>
      <c r="AN13" s="420"/>
      <c r="AO13" s="151">
        <v>7</v>
      </c>
      <c r="AP13" s="418" t="s">
        <v>135</v>
      </c>
      <c r="AQ13" s="419"/>
      <c r="AR13" s="419"/>
      <c r="AS13" s="420"/>
      <c r="AT13" s="151">
        <v>8</v>
      </c>
      <c r="AU13" s="418" t="s">
        <v>61</v>
      </c>
      <c r="AV13" s="419"/>
      <c r="AW13" s="419"/>
      <c r="AX13" s="420"/>
      <c r="AY13" s="15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3"/>
      <c r="B15" s="383" t="s">
        <v>29</v>
      </c>
      <c r="C15" s="383"/>
      <c r="D15" s="383"/>
      <c r="E15" s="383"/>
      <c r="F15" s="383"/>
      <c r="G15" s="383"/>
      <c r="H15" s="383"/>
      <c r="I15" s="383"/>
      <c r="J15" s="383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3"/>
      <c r="B16" s="366"/>
      <c r="C16" s="366"/>
      <c r="D16" s="366"/>
      <c r="E16" s="366" t="s">
        <v>29</v>
      </c>
      <c r="F16" s="366"/>
      <c r="G16" s="366"/>
      <c r="H16" s="366"/>
      <c r="I16" s="366"/>
      <c r="J16" s="366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29</v>
      </c>
      <c r="I17" s="366"/>
      <c r="J17" s="366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3"/>
      <c r="B18" s="366" t="s">
        <v>29</v>
      </c>
      <c r="C18" s="366"/>
      <c r="D18" s="366"/>
      <c r="E18" s="366" t="s">
        <v>29</v>
      </c>
      <c r="F18" s="366"/>
      <c r="G18" s="366"/>
      <c r="H18" s="366"/>
      <c r="I18" s="366"/>
      <c r="J18" s="366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3"/>
      <c r="B19" s="366" t="s">
        <v>29</v>
      </c>
      <c r="C19" s="366"/>
      <c r="D19" s="366"/>
      <c r="E19" s="366"/>
      <c r="F19" s="366"/>
      <c r="G19" s="366"/>
      <c r="H19" s="366" t="s">
        <v>29</v>
      </c>
      <c r="I19" s="366"/>
      <c r="J19" s="366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3"/>
      <c r="B20" s="366"/>
      <c r="C20" s="366"/>
      <c r="D20" s="366"/>
      <c r="E20" s="366" t="s">
        <v>29</v>
      </c>
      <c r="F20" s="366"/>
      <c r="G20" s="366"/>
      <c r="H20" s="366" t="s">
        <v>29</v>
      </c>
      <c r="I20" s="366"/>
      <c r="J20" s="366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3"/>
      <c r="B21" s="366" t="s">
        <v>29</v>
      </c>
      <c r="C21" s="366"/>
      <c r="D21" s="366"/>
      <c r="E21" s="366" t="s">
        <v>29</v>
      </c>
      <c r="F21" s="366"/>
      <c r="G21" s="366"/>
      <c r="H21" s="366" t="s">
        <v>29</v>
      </c>
      <c r="I21" s="366"/>
      <c r="J21" s="366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6">
        <v>1</v>
      </c>
      <c r="L23" s="418" t="s">
        <v>54</v>
      </c>
      <c r="M23" s="419"/>
      <c r="N23" s="419"/>
      <c r="O23" s="420"/>
      <c r="P23" s="151">
        <v>2</v>
      </c>
      <c r="Q23" s="418" t="s">
        <v>55</v>
      </c>
      <c r="R23" s="419"/>
      <c r="S23" s="419"/>
      <c r="T23" s="420"/>
      <c r="U23" s="151">
        <v>3</v>
      </c>
      <c r="V23" s="418" t="s">
        <v>56</v>
      </c>
      <c r="W23" s="419"/>
      <c r="X23" s="419"/>
      <c r="Y23" s="420"/>
      <c r="Z23" s="151">
        <v>4</v>
      </c>
      <c r="AA23" s="418" t="s">
        <v>57</v>
      </c>
      <c r="AB23" s="419"/>
      <c r="AC23" s="419"/>
      <c r="AD23" s="420"/>
      <c r="AE23" s="151">
        <v>5</v>
      </c>
      <c r="AF23" s="418" t="s">
        <v>58</v>
      </c>
      <c r="AG23" s="419"/>
      <c r="AH23" s="419"/>
      <c r="AI23" s="420"/>
      <c r="AJ23" s="151">
        <v>6</v>
      </c>
      <c r="AK23" s="418" t="s">
        <v>134</v>
      </c>
      <c r="AL23" s="419"/>
      <c r="AM23" s="419"/>
      <c r="AN23" s="420"/>
      <c r="AO23" s="151">
        <v>7</v>
      </c>
      <c r="AP23" s="418" t="s">
        <v>135</v>
      </c>
      <c r="AQ23" s="419"/>
      <c r="AR23" s="419"/>
      <c r="AS23" s="420"/>
      <c r="AT23" s="151">
        <v>8</v>
      </c>
      <c r="AU23" s="418" t="s">
        <v>61</v>
      </c>
      <c r="AV23" s="419"/>
      <c r="AW23" s="419"/>
      <c r="AX23" s="420"/>
      <c r="AY23" s="15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6"/>
      <c r="B25" s="383" t="s">
        <v>29</v>
      </c>
      <c r="C25" s="383"/>
      <c r="D25" s="383"/>
      <c r="E25" s="383"/>
      <c r="F25" s="383"/>
      <c r="G25" s="383"/>
      <c r="H25" s="383"/>
      <c r="I25" s="383"/>
      <c r="J25" s="383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6"/>
      <c r="B26" s="366"/>
      <c r="C26" s="366"/>
      <c r="D26" s="366"/>
      <c r="E26" s="366" t="s">
        <v>29</v>
      </c>
      <c r="F26" s="366"/>
      <c r="G26" s="366"/>
      <c r="H26" s="366"/>
      <c r="I26" s="366"/>
      <c r="J26" s="366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29</v>
      </c>
      <c r="I27" s="366"/>
      <c r="J27" s="366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6"/>
      <c r="B28" s="366" t="s">
        <v>29</v>
      </c>
      <c r="C28" s="366"/>
      <c r="D28" s="366"/>
      <c r="E28" s="366" t="s">
        <v>29</v>
      </c>
      <c r="F28" s="366"/>
      <c r="G28" s="366"/>
      <c r="H28" s="366"/>
      <c r="I28" s="366"/>
      <c r="J28" s="366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6"/>
      <c r="B29" s="366" t="s">
        <v>29</v>
      </c>
      <c r="C29" s="366"/>
      <c r="D29" s="366"/>
      <c r="E29" s="366"/>
      <c r="F29" s="366"/>
      <c r="G29" s="366"/>
      <c r="H29" s="366" t="s">
        <v>29</v>
      </c>
      <c r="I29" s="366"/>
      <c r="J29" s="366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6"/>
      <c r="B30" s="366"/>
      <c r="C30" s="366"/>
      <c r="D30" s="366"/>
      <c r="E30" s="366" t="s">
        <v>29</v>
      </c>
      <c r="F30" s="366"/>
      <c r="G30" s="366"/>
      <c r="H30" s="366" t="s">
        <v>29</v>
      </c>
      <c r="I30" s="366"/>
      <c r="J30" s="366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7"/>
      <c r="B31" s="366" t="s">
        <v>29</v>
      </c>
      <c r="C31" s="366"/>
      <c r="D31" s="366"/>
      <c r="E31" s="366" t="s">
        <v>29</v>
      </c>
      <c r="F31" s="366"/>
      <c r="G31" s="366"/>
      <c r="H31" s="366" t="s">
        <v>29</v>
      </c>
      <c r="I31" s="366"/>
      <c r="J31" s="366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6">
        <v>1</v>
      </c>
      <c r="L33" s="418" t="s">
        <v>54</v>
      </c>
      <c r="M33" s="419"/>
      <c r="N33" s="419"/>
      <c r="O33" s="420"/>
      <c r="P33" s="151">
        <v>2</v>
      </c>
      <c r="Q33" s="418" t="s">
        <v>55</v>
      </c>
      <c r="R33" s="419"/>
      <c r="S33" s="419"/>
      <c r="T33" s="420"/>
      <c r="U33" s="151">
        <v>3</v>
      </c>
      <c r="V33" s="418" t="s">
        <v>56</v>
      </c>
      <c r="W33" s="419"/>
      <c r="X33" s="419"/>
      <c r="Y33" s="420"/>
      <c r="Z33" s="151">
        <v>4</v>
      </c>
      <c r="AA33" s="418" t="s">
        <v>57</v>
      </c>
      <c r="AB33" s="419"/>
      <c r="AC33" s="419"/>
      <c r="AD33" s="420"/>
      <c r="AE33" s="151">
        <v>5</v>
      </c>
      <c r="AF33" s="418" t="s">
        <v>58</v>
      </c>
      <c r="AG33" s="419"/>
      <c r="AH33" s="419"/>
      <c r="AI33" s="420"/>
      <c r="AJ33" s="151">
        <v>6</v>
      </c>
      <c r="AK33" s="418" t="s">
        <v>134</v>
      </c>
      <c r="AL33" s="419"/>
      <c r="AM33" s="419"/>
      <c r="AN33" s="420"/>
      <c r="AO33" s="151">
        <v>7</v>
      </c>
      <c r="AP33" s="418" t="s">
        <v>135</v>
      </c>
      <c r="AQ33" s="419"/>
      <c r="AR33" s="419"/>
      <c r="AS33" s="420"/>
      <c r="AT33" s="151">
        <v>8</v>
      </c>
      <c r="AU33" s="418" t="s">
        <v>61</v>
      </c>
      <c r="AV33" s="419"/>
      <c r="AW33" s="419"/>
      <c r="AX33" s="420"/>
      <c r="AY33" s="15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6"/>
      <c r="B35" s="383" t="s">
        <v>29</v>
      </c>
      <c r="C35" s="383"/>
      <c r="D35" s="383"/>
      <c r="E35" s="383"/>
      <c r="F35" s="383"/>
      <c r="G35" s="383"/>
      <c r="H35" s="383"/>
      <c r="I35" s="383"/>
      <c r="J35" s="383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6"/>
      <c r="B36" s="366"/>
      <c r="C36" s="366"/>
      <c r="D36" s="366"/>
      <c r="E36" s="366" t="s">
        <v>29</v>
      </c>
      <c r="F36" s="366"/>
      <c r="G36" s="366"/>
      <c r="H36" s="366"/>
      <c r="I36" s="366"/>
      <c r="J36" s="366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29</v>
      </c>
      <c r="I37" s="366"/>
      <c r="J37" s="366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6"/>
      <c r="B38" s="366" t="s">
        <v>29</v>
      </c>
      <c r="C38" s="366"/>
      <c r="D38" s="366"/>
      <c r="E38" s="366" t="s">
        <v>29</v>
      </c>
      <c r="F38" s="366"/>
      <c r="G38" s="366"/>
      <c r="H38" s="366"/>
      <c r="I38" s="366"/>
      <c r="J38" s="366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6"/>
      <c r="B39" s="366" t="s">
        <v>29</v>
      </c>
      <c r="C39" s="366"/>
      <c r="D39" s="366"/>
      <c r="E39" s="366"/>
      <c r="F39" s="366"/>
      <c r="G39" s="366"/>
      <c r="H39" s="366" t="s">
        <v>29</v>
      </c>
      <c r="I39" s="366"/>
      <c r="J39" s="366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6"/>
      <c r="B40" s="366"/>
      <c r="C40" s="366"/>
      <c r="D40" s="366"/>
      <c r="E40" s="366" t="s">
        <v>29</v>
      </c>
      <c r="F40" s="366"/>
      <c r="G40" s="366"/>
      <c r="H40" s="366" t="s">
        <v>29</v>
      </c>
      <c r="I40" s="366"/>
      <c r="J40" s="366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7"/>
      <c r="B41" s="366" t="s">
        <v>29</v>
      </c>
      <c r="C41" s="366"/>
      <c r="D41" s="366"/>
      <c r="E41" s="366" t="s">
        <v>29</v>
      </c>
      <c r="F41" s="366"/>
      <c r="G41" s="366"/>
      <c r="H41" s="366" t="s">
        <v>29</v>
      </c>
      <c r="I41" s="366"/>
      <c r="J41" s="366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6">
        <v>1</v>
      </c>
      <c r="L43" s="418" t="s">
        <v>54</v>
      </c>
      <c r="M43" s="419"/>
      <c r="N43" s="419"/>
      <c r="O43" s="420"/>
      <c r="P43" s="151">
        <v>2</v>
      </c>
      <c r="Q43" s="418" t="s">
        <v>55</v>
      </c>
      <c r="R43" s="419"/>
      <c r="S43" s="419"/>
      <c r="T43" s="420"/>
      <c r="U43" s="151">
        <v>3</v>
      </c>
      <c r="V43" s="418" t="s">
        <v>56</v>
      </c>
      <c r="W43" s="419"/>
      <c r="X43" s="419"/>
      <c r="Y43" s="420"/>
      <c r="Z43" s="151">
        <v>4</v>
      </c>
      <c r="AA43" s="418" t="s">
        <v>57</v>
      </c>
      <c r="AB43" s="419"/>
      <c r="AC43" s="419"/>
      <c r="AD43" s="420"/>
      <c r="AE43" s="151">
        <v>5</v>
      </c>
      <c r="AF43" s="418" t="s">
        <v>58</v>
      </c>
      <c r="AG43" s="419"/>
      <c r="AH43" s="419"/>
      <c r="AI43" s="420"/>
      <c r="AJ43" s="151">
        <v>6</v>
      </c>
      <c r="AK43" s="418" t="s">
        <v>134</v>
      </c>
      <c r="AL43" s="419"/>
      <c r="AM43" s="419"/>
      <c r="AN43" s="420"/>
      <c r="AO43" s="151">
        <v>7</v>
      </c>
      <c r="AP43" s="418" t="s">
        <v>135</v>
      </c>
      <c r="AQ43" s="419"/>
      <c r="AR43" s="419"/>
      <c r="AS43" s="420"/>
      <c r="AT43" s="151">
        <v>8</v>
      </c>
      <c r="AU43" s="418" t="s">
        <v>61</v>
      </c>
      <c r="AV43" s="419"/>
      <c r="AW43" s="419"/>
      <c r="AX43" s="420"/>
      <c r="AY43" s="15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6"/>
      <c r="B45" s="383" t="s">
        <v>29</v>
      </c>
      <c r="C45" s="383"/>
      <c r="D45" s="383"/>
      <c r="E45" s="383"/>
      <c r="F45" s="383"/>
      <c r="G45" s="383"/>
      <c r="H45" s="383"/>
      <c r="I45" s="383"/>
      <c r="J45" s="383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6"/>
      <c r="B46" s="366"/>
      <c r="C46" s="366"/>
      <c r="D46" s="366"/>
      <c r="E46" s="366" t="s">
        <v>29</v>
      </c>
      <c r="F46" s="366"/>
      <c r="G46" s="366"/>
      <c r="H46" s="366"/>
      <c r="I46" s="366"/>
      <c r="J46" s="366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29</v>
      </c>
      <c r="I47" s="366"/>
      <c r="J47" s="366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6"/>
      <c r="B48" s="366" t="s">
        <v>29</v>
      </c>
      <c r="C48" s="366"/>
      <c r="D48" s="366"/>
      <c r="E48" s="366" t="s">
        <v>29</v>
      </c>
      <c r="F48" s="366"/>
      <c r="G48" s="366"/>
      <c r="H48" s="366"/>
      <c r="I48" s="366"/>
      <c r="J48" s="366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6"/>
      <c r="B49" s="366" t="s">
        <v>29</v>
      </c>
      <c r="C49" s="366"/>
      <c r="D49" s="366"/>
      <c r="E49" s="366"/>
      <c r="F49" s="366"/>
      <c r="G49" s="366"/>
      <c r="H49" s="366" t="s">
        <v>29</v>
      </c>
      <c r="I49" s="366"/>
      <c r="J49" s="366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6"/>
      <c r="B50" s="366"/>
      <c r="C50" s="366"/>
      <c r="D50" s="366"/>
      <c r="E50" s="366" t="s">
        <v>29</v>
      </c>
      <c r="F50" s="366"/>
      <c r="G50" s="366"/>
      <c r="H50" s="366" t="s">
        <v>29</v>
      </c>
      <c r="I50" s="366"/>
      <c r="J50" s="366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6"/>
      <c r="B51" s="366" t="s">
        <v>29</v>
      </c>
      <c r="C51" s="366"/>
      <c r="D51" s="366"/>
      <c r="E51" s="366" t="s">
        <v>29</v>
      </c>
      <c r="F51" s="366"/>
      <c r="G51" s="366"/>
      <c r="H51" s="366" t="s">
        <v>29</v>
      </c>
      <c r="I51" s="366"/>
      <c r="J51" s="366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6">
        <v>1</v>
      </c>
      <c r="L53" s="418" t="s">
        <v>54</v>
      </c>
      <c r="M53" s="419"/>
      <c r="N53" s="419"/>
      <c r="O53" s="420"/>
      <c r="P53" s="151">
        <v>2</v>
      </c>
      <c r="Q53" s="418" t="s">
        <v>55</v>
      </c>
      <c r="R53" s="419"/>
      <c r="S53" s="419"/>
      <c r="T53" s="420"/>
      <c r="U53" s="151">
        <v>3</v>
      </c>
      <c r="V53" s="418" t="s">
        <v>56</v>
      </c>
      <c r="W53" s="419"/>
      <c r="X53" s="419"/>
      <c r="Y53" s="420"/>
      <c r="Z53" s="151">
        <v>4</v>
      </c>
      <c r="AA53" s="418" t="s">
        <v>57</v>
      </c>
      <c r="AB53" s="419"/>
      <c r="AC53" s="419"/>
      <c r="AD53" s="420"/>
      <c r="AE53" s="151">
        <v>5</v>
      </c>
      <c r="AF53" s="418" t="s">
        <v>58</v>
      </c>
      <c r="AG53" s="419"/>
      <c r="AH53" s="419"/>
      <c r="AI53" s="420"/>
      <c r="AJ53" s="151">
        <v>6</v>
      </c>
      <c r="AK53" s="418" t="s">
        <v>134</v>
      </c>
      <c r="AL53" s="419"/>
      <c r="AM53" s="419"/>
      <c r="AN53" s="420"/>
      <c r="AO53" s="151">
        <v>7</v>
      </c>
      <c r="AP53" s="418" t="s">
        <v>135</v>
      </c>
      <c r="AQ53" s="419"/>
      <c r="AR53" s="419"/>
      <c r="AS53" s="420"/>
      <c r="AT53" s="151">
        <v>8</v>
      </c>
      <c r="AU53" s="418" t="s">
        <v>61</v>
      </c>
      <c r="AV53" s="419"/>
      <c r="AW53" s="419"/>
      <c r="AX53" s="420"/>
      <c r="AY53" s="15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3"/>
      <c r="B55" s="383" t="s">
        <v>29</v>
      </c>
      <c r="C55" s="383"/>
      <c r="D55" s="383"/>
      <c r="E55" s="383"/>
      <c r="F55" s="383"/>
      <c r="G55" s="383"/>
      <c r="H55" s="383"/>
      <c r="I55" s="383"/>
      <c r="J55" s="383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3"/>
      <c r="B56" s="366"/>
      <c r="C56" s="366"/>
      <c r="D56" s="366"/>
      <c r="E56" s="366" t="s">
        <v>29</v>
      </c>
      <c r="F56" s="366"/>
      <c r="G56" s="366"/>
      <c r="H56" s="366"/>
      <c r="I56" s="366"/>
      <c r="J56" s="366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29</v>
      </c>
      <c r="I57" s="366"/>
      <c r="J57" s="366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3"/>
      <c r="B58" s="366" t="s">
        <v>29</v>
      </c>
      <c r="C58" s="366"/>
      <c r="D58" s="366"/>
      <c r="E58" s="366" t="s">
        <v>29</v>
      </c>
      <c r="F58" s="366"/>
      <c r="G58" s="366"/>
      <c r="H58" s="366"/>
      <c r="I58" s="366"/>
      <c r="J58" s="366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3"/>
      <c r="B59" s="366" t="s">
        <v>29</v>
      </c>
      <c r="C59" s="366"/>
      <c r="D59" s="366"/>
      <c r="E59" s="366"/>
      <c r="F59" s="366"/>
      <c r="G59" s="366"/>
      <c r="H59" s="366" t="s">
        <v>29</v>
      </c>
      <c r="I59" s="366"/>
      <c r="J59" s="366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3"/>
      <c r="B60" s="366"/>
      <c r="C60" s="366"/>
      <c r="D60" s="366"/>
      <c r="E60" s="366" t="s">
        <v>29</v>
      </c>
      <c r="F60" s="366"/>
      <c r="G60" s="366"/>
      <c r="H60" s="366" t="s">
        <v>29</v>
      </c>
      <c r="I60" s="366"/>
      <c r="J60" s="366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3"/>
      <c r="B61" s="366" t="s">
        <v>29</v>
      </c>
      <c r="C61" s="366"/>
      <c r="D61" s="366"/>
      <c r="E61" s="366" t="s">
        <v>29</v>
      </c>
      <c r="F61" s="366"/>
      <c r="G61" s="366"/>
      <c r="H61" s="366" t="s">
        <v>29</v>
      </c>
      <c r="I61" s="366"/>
      <c r="J61" s="366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6">
        <v>1</v>
      </c>
      <c r="L63" s="418" t="s">
        <v>54</v>
      </c>
      <c r="M63" s="419"/>
      <c r="N63" s="419"/>
      <c r="O63" s="420"/>
      <c r="P63" s="151">
        <v>2</v>
      </c>
      <c r="Q63" s="418" t="s">
        <v>55</v>
      </c>
      <c r="R63" s="419"/>
      <c r="S63" s="419"/>
      <c r="T63" s="420"/>
      <c r="U63" s="151">
        <v>3</v>
      </c>
      <c r="V63" s="418" t="s">
        <v>56</v>
      </c>
      <c r="W63" s="419"/>
      <c r="X63" s="419"/>
      <c r="Y63" s="420"/>
      <c r="Z63" s="151">
        <v>4</v>
      </c>
      <c r="AA63" s="418" t="s">
        <v>57</v>
      </c>
      <c r="AB63" s="419"/>
      <c r="AC63" s="419"/>
      <c r="AD63" s="420"/>
      <c r="AE63" s="151">
        <v>5</v>
      </c>
      <c r="AF63" s="418" t="s">
        <v>58</v>
      </c>
      <c r="AG63" s="419"/>
      <c r="AH63" s="419"/>
      <c r="AI63" s="420"/>
      <c r="AJ63" s="151">
        <v>6</v>
      </c>
      <c r="AK63" s="418" t="s">
        <v>134</v>
      </c>
      <c r="AL63" s="419"/>
      <c r="AM63" s="419"/>
      <c r="AN63" s="420"/>
      <c r="AO63" s="151">
        <v>7</v>
      </c>
      <c r="AP63" s="418" t="s">
        <v>135</v>
      </c>
      <c r="AQ63" s="419"/>
      <c r="AR63" s="419"/>
      <c r="AS63" s="420"/>
      <c r="AT63" s="151">
        <v>8</v>
      </c>
      <c r="AU63" s="418" t="s">
        <v>61</v>
      </c>
      <c r="AV63" s="419"/>
      <c r="AW63" s="419"/>
      <c r="AX63" s="420"/>
      <c r="AY63" s="15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6"/>
      <c r="B65" s="383" t="s">
        <v>29</v>
      </c>
      <c r="C65" s="383"/>
      <c r="D65" s="383"/>
      <c r="E65" s="383"/>
      <c r="F65" s="383"/>
      <c r="G65" s="383"/>
      <c r="H65" s="383"/>
      <c r="I65" s="383"/>
      <c r="J65" s="383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6"/>
      <c r="B66" s="366"/>
      <c r="C66" s="366"/>
      <c r="D66" s="366"/>
      <c r="E66" s="366" t="s">
        <v>29</v>
      </c>
      <c r="F66" s="366"/>
      <c r="G66" s="366"/>
      <c r="H66" s="366"/>
      <c r="I66" s="366"/>
      <c r="J66" s="366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29</v>
      </c>
      <c r="I67" s="366"/>
      <c r="J67" s="366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6"/>
      <c r="B68" s="366" t="s">
        <v>29</v>
      </c>
      <c r="C68" s="366"/>
      <c r="D68" s="366"/>
      <c r="E68" s="366" t="s">
        <v>29</v>
      </c>
      <c r="F68" s="366"/>
      <c r="G68" s="366"/>
      <c r="H68" s="366"/>
      <c r="I68" s="366"/>
      <c r="J68" s="366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6"/>
      <c r="B69" s="366" t="s">
        <v>29</v>
      </c>
      <c r="C69" s="366"/>
      <c r="D69" s="366"/>
      <c r="E69" s="366"/>
      <c r="F69" s="366"/>
      <c r="G69" s="366"/>
      <c r="H69" s="366" t="s">
        <v>29</v>
      </c>
      <c r="I69" s="366"/>
      <c r="J69" s="366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6"/>
      <c r="B70" s="366"/>
      <c r="C70" s="366"/>
      <c r="D70" s="366"/>
      <c r="E70" s="366" t="s">
        <v>29</v>
      </c>
      <c r="F70" s="366"/>
      <c r="G70" s="366"/>
      <c r="H70" s="366" t="s">
        <v>29</v>
      </c>
      <c r="I70" s="366"/>
      <c r="J70" s="366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7"/>
      <c r="B71" s="366" t="s">
        <v>29</v>
      </c>
      <c r="C71" s="366"/>
      <c r="D71" s="366"/>
      <c r="E71" s="366" t="s">
        <v>29</v>
      </c>
      <c r="F71" s="366"/>
      <c r="G71" s="366"/>
      <c r="H71" s="366" t="s">
        <v>29</v>
      </c>
      <c r="I71" s="366"/>
      <c r="J71" s="366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6">
        <v>1</v>
      </c>
      <c r="L73" s="418" t="s">
        <v>54</v>
      </c>
      <c r="M73" s="419"/>
      <c r="N73" s="419"/>
      <c r="O73" s="420"/>
      <c r="P73" s="151">
        <v>2</v>
      </c>
      <c r="Q73" s="418" t="s">
        <v>55</v>
      </c>
      <c r="R73" s="419"/>
      <c r="S73" s="419"/>
      <c r="T73" s="420"/>
      <c r="U73" s="151">
        <v>3</v>
      </c>
      <c r="V73" s="418" t="s">
        <v>56</v>
      </c>
      <c r="W73" s="419"/>
      <c r="X73" s="419"/>
      <c r="Y73" s="420"/>
      <c r="Z73" s="151">
        <v>4</v>
      </c>
      <c r="AA73" s="418" t="s">
        <v>57</v>
      </c>
      <c r="AB73" s="419"/>
      <c r="AC73" s="419"/>
      <c r="AD73" s="420"/>
      <c r="AE73" s="151">
        <v>5</v>
      </c>
      <c r="AF73" s="418" t="s">
        <v>58</v>
      </c>
      <c r="AG73" s="419"/>
      <c r="AH73" s="419"/>
      <c r="AI73" s="420"/>
      <c r="AJ73" s="151">
        <v>6</v>
      </c>
      <c r="AK73" s="418" t="s">
        <v>134</v>
      </c>
      <c r="AL73" s="419"/>
      <c r="AM73" s="419"/>
      <c r="AN73" s="420"/>
      <c r="AO73" s="151">
        <v>7</v>
      </c>
      <c r="AP73" s="418" t="s">
        <v>135</v>
      </c>
      <c r="AQ73" s="419"/>
      <c r="AR73" s="419"/>
      <c r="AS73" s="420"/>
      <c r="AT73" s="151">
        <v>8</v>
      </c>
      <c r="AU73" s="418" t="s">
        <v>61</v>
      </c>
      <c r="AV73" s="419"/>
      <c r="AW73" s="419"/>
      <c r="AX73" s="420"/>
      <c r="AY73" s="15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6"/>
      <c r="B75" s="383" t="s">
        <v>29</v>
      </c>
      <c r="C75" s="383"/>
      <c r="D75" s="383"/>
      <c r="E75" s="383"/>
      <c r="F75" s="383"/>
      <c r="G75" s="383"/>
      <c r="H75" s="383"/>
      <c r="I75" s="383"/>
      <c r="J75" s="383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6"/>
      <c r="B76" s="366"/>
      <c r="C76" s="366"/>
      <c r="D76" s="366"/>
      <c r="E76" s="366" t="s">
        <v>29</v>
      </c>
      <c r="F76" s="366"/>
      <c r="G76" s="366"/>
      <c r="H76" s="366"/>
      <c r="I76" s="366"/>
      <c r="J76" s="366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29</v>
      </c>
      <c r="I77" s="366"/>
      <c r="J77" s="366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6"/>
      <c r="B78" s="366" t="s">
        <v>29</v>
      </c>
      <c r="C78" s="366"/>
      <c r="D78" s="366"/>
      <c r="E78" s="366" t="s">
        <v>29</v>
      </c>
      <c r="F78" s="366"/>
      <c r="G78" s="366"/>
      <c r="H78" s="366"/>
      <c r="I78" s="366"/>
      <c r="J78" s="366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6"/>
      <c r="B79" s="366" t="s">
        <v>29</v>
      </c>
      <c r="C79" s="366"/>
      <c r="D79" s="366"/>
      <c r="E79" s="366"/>
      <c r="F79" s="366"/>
      <c r="G79" s="366"/>
      <c r="H79" s="366" t="s">
        <v>29</v>
      </c>
      <c r="I79" s="366"/>
      <c r="J79" s="366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6"/>
      <c r="B80" s="366"/>
      <c r="C80" s="366"/>
      <c r="D80" s="366"/>
      <c r="E80" s="366" t="s">
        <v>29</v>
      </c>
      <c r="F80" s="366"/>
      <c r="G80" s="366"/>
      <c r="H80" s="366" t="s">
        <v>29</v>
      </c>
      <c r="I80" s="366"/>
      <c r="J80" s="366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7"/>
      <c r="B81" s="366" t="s">
        <v>29</v>
      </c>
      <c r="C81" s="366"/>
      <c r="D81" s="366"/>
      <c r="E81" s="366" t="s">
        <v>29</v>
      </c>
      <c r="F81" s="366"/>
      <c r="G81" s="366"/>
      <c r="H81" s="366" t="s">
        <v>29</v>
      </c>
      <c r="I81" s="366"/>
      <c r="J81" s="366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6">
        <v>1</v>
      </c>
      <c r="L84" s="418" t="s">
        <v>54</v>
      </c>
      <c r="M84" s="419"/>
      <c r="N84" s="419"/>
      <c r="O84" s="420"/>
      <c r="P84" s="151">
        <v>2</v>
      </c>
      <c r="Q84" s="418" t="s">
        <v>55</v>
      </c>
      <c r="R84" s="419"/>
      <c r="S84" s="419"/>
      <c r="T84" s="420"/>
      <c r="U84" s="151">
        <v>3</v>
      </c>
      <c r="V84" s="418" t="s">
        <v>56</v>
      </c>
      <c r="W84" s="419"/>
      <c r="X84" s="419"/>
      <c r="Y84" s="420"/>
      <c r="Z84" s="151">
        <v>4</v>
      </c>
      <c r="AA84" s="418" t="s">
        <v>57</v>
      </c>
      <c r="AB84" s="419"/>
      <c r="AC84" s="419"/>
      <c r="AD84" s="420"/>
      <c r="AE84" s="151">
        <v>5</v>
      </c>
      <c r="AF84" s="418" t="s">
        <v>58</v>
      </c>
      <c r="AG84" s="419"/>
      <c r="AH84" s="419"/>
      <c r="AI84" s="420"/>
      <c r="AJ84" s="151">
        <v>6</v>
      </c>
      <c r="AK84" s="418" t="s">
        <v>134</v>
      </c>
      <c r="AL84" s="419"/>
      <c r="AM84" s="419"/>
      <c r="AN84" s="420"/>
      <c r="AO84" s="151">
        <v>7</v>
      </c>
      <c r="AP84" s="418" t="s">
        <v>135</v>
      </c>
      <c r="AQ84" s="419"/>
      <c r="AR84" s="419"/>
      <c r="AS84" s="420"/>
      <c r="AT84" s="151">
        <v>8</v>
      </c>
      <c r="AU84" s="418" t="s">
        <v>61</v>
      </c>
      <c r="AV84" s="419"/>
      <c r="AW84" s="419"/>
      <c r="AX84" s="420"/>
      <c r="AY84" s="15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6"/>
      <c r="B86" s="383" t="s">
        <v>29</v>
      </c>
      <c r="C86" s="383"/>
      <c r="D86" s="383"/>
      <c r="E86" s="383"/>
      <c r="F86" s="383"/>
      <c r="G86" s="383"/>
      <c r="H86" s="383"/>
      <c r="I86" s="383"/>
      <c r="J86" s="383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6"/>
      <c r="B87" s="366"/>
      <c r="C87" s="366"/>
      <c r="D87" s="366"/>
      <c r="E87" s="366" t="s">
        <v>29</v>
      </c>
      <c r="F87" s="366"/>
      <c r="G87" s="366"/>
      <c r="H87" s="366"/>
      <c r="I87" s="366"/>
      <c r="J87" s="366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29</v>
      </c>
      <c r="I88" s="366"/>
      <c r="J88" s="366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6"/>
      <c r="B89" s="366" t="s">
        <v>29</v>
      </c>
      <c r="C89" s="366"/>
      <c r="D89" s="366"/>
      <c r="E89" s="366" t="s">
        <v>29</v>
      </c>
      <c r="F89" s="366"/>
      <c r="G89" s="366"/>
      <c r="H89" s="366"/>
      <c r="I89" s="366"/>
      <c r="J89" s="366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6"/>
      <c r="B90" s="366" t="s">
        <v>29</v>
      </c>
      <c r="C90" s="366"/>
      <c r="D90" s="366"/>
      <c r="E90" s="366"/>
      <c r="F90" s="366"/>
      <c r="G90" s="366"/>
      <c r="H90" s="366" t="s">
        <v>29</v>
      </c>
      <c r="I90" s="366"/>
      <c r="J90" s="366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6"/>
      <c r="B91" s="366"/>
      <c r="C91" s="366"/>
      <c r="D91" s="366"/>
      <c r="E91" s="366" t="s">
        <v>29</v>
      </c>
      <c r="F91" s="366"/>
      <c r="G91" s="366"/>
      <c r="H91" s="366" t="s">
        <v>29</v>
      </c>
      <c r="I91" s="366"/>
      <c r="J91" s="366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6"/>
      <c r="B92" s="366" t="s">
        <v>29</v>
      </c>
      <c r="C92" s="366"/>
      <c r="D92" s="366"/>
      <c r="E92" s="366" t="s">
        <v>29</v>
      </c>
      <c r="F92" s="366"/>
      <c r="G92" s="366"/>
      <c r="H92" s="366" t="s">
        <v>29</v>
      </c>
      <c r="I92" s="366"/>
      <c r="J92" s="366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6">
        <v>1</v>
      </c>
      <c r="L94" s="418" t="s">
        <v>54</v>
      </c>
      <c r="M94" s="419"/>
      <c r="N94" s="419"/>
      <c r="O94" s="420"/>
      <c r="P94" s="151">
        <v>2</v>
      </c>
      <c r="Q94" s="418" t="s">
        <v>55</v>
      </c>
      <c r="R94" s="419"/>
      <c r="S94" s="419"/>
      <c r="T94" s="420"/>
      <c r="U94" s="151">
        <v>3</v>
      </c>
      <c r="V94" s="418" t="s">
        <v>56</v>
      </c>
      <c r="W94" s="419"/>
      <c r="X94" s="419"/>
      <c r="Y94" s="420"/>
      <c r="Z94" s="151">
        <v>4</v>
      </c>
      <c r="AA94" s="418" t="s">
        <v>57</v>
      </c>
      <c r="AB94" s="419"/>
      <c r="AC94" s="419"/>
      <c r="AD94" s="420"/>
      <c r="AE94" s="151">
        <v>5</v>
      </c>
      <c r="AF94" s="418" t="s">
        <v>58</v>
      </c>
      <c r="AG94" s="419"/>
      <c r="AH94" s="419"/>
      <c r="AI94" s="420"/>
      <c r="AJ94" s="151">
        <v>6</v>
      </c>
      <c r="AK94" s="418" t="s">
        <v>134</v>
      </c>
      <c r="AL94" s="419"/>
      <c r="AM94" s="419"/>
      <c r="AN94" s="420"/>
      <c r="AO94" s="151">
        <v>7</v>
      </c>
      <c r="AP94" s="418" t="s">
        <v>135</v>
      </c>
      <c r="AQ94" s="419"/>
      <c r="AR94" s="419"/>
      <c r="AS94" s="420"/>
      <c r="AT94" s="151">
        <v>8</v>
      </c>
      <c r="AU94" s="418" t="s">
        <v>61</v>
      </c>
      <c r="AV94" s="419"/>
      <c r="AW94" s="419"/>
      <c r="AX94" s="420"/>
      <c r="AY94" s="15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3"/>
      <c r="B96" s="383" t="s">
        <v>29</v>
      </c>
      <c r="C96" s="383"/>
      <c r="D96" s="383"/>
      <c r="E96" s="383"/>
      <c r="F96" s="383"/>
      <c r="G96" s="383"/>
      <c r="H96" s="383"/>
      <c r="I96" s="383"/>
      <c r="J96" s="383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3"/>
      <c r="B97" s="366"/>
      <c r="C97" s="366"/>
      <c r="D97" s="366"/>
      <c r="E97" s="366" t="s">
        <v>29</v>
      </c>
      <c r="F97" s="366"/>
      <c r="G97" s="366"/>
      <c r="H97" s="366"/>
      <c r="I97" s="366"/>
      <c r="J97" s="366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29</v>
      </c>
      <c r="I98" s="366"/>
      <c r="J98" s="366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3"/>
      <c r="B99" s="366" t="s">
        <v>29</v>
      </c>
      <c r="C99" s="366"/>
      <c r="D99" s="366"/>
      <c r="E99" s="366" t="s">
        <v>29</v>
      </c>
      <c r="F99" s="366"/>
      <c r="G99" s="366"/>
      <c r="H99" s="366"/>
      <c r="I99" s="366"/>
      <c r="J99" s="366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3"/>
      <c r="B100" s="366" t="s">
        <v>29</v>
      </c>
      <c r="C100" s="366"/>
      <c r="D100" s="366"/>
      <c r="E100" s="366"/>
      <c r="F100" s="366"/>
      <c r="G100" s="366"/>
      <c r="H100" s="366" t="s">
        <v>29</v>
      </c>
      <c r="I100" s="366"/>
      <c r="J100" s="366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29</v>
      </c>
      <c r="F101" s="366"/>
      <c r="G101" s="366"/>
      <c r="H101" s="366" t="s">
        <v>29</v>
      </c>
      <c r="I101" s="366"/>
      <c r="J101" s="366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3"/>
      <c r="B102" s="366" t="s">
        <v>29</v>
      </c>
      <c r="C102" s="366"/>
      <c r="D102" s="366"/>
      <c r="E102" s="366" t="s">
        <v>29</v>
      </c>
      <c r="F102" s="366"/>
      <c r="G102" s="366"/>
      <c r="H102" s="366" t="s">
        <v>29</v>
      </c>
      <c r="I102" s="366"/>
      <c r="J102" s="366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8" t="s">
        <v>54</v>
      </c>
      <c r="M104" s="419"/>
      <c r="N104" s="419"/>
      <c r="O104" s="420"/>
      <c r="P104" s="151">
        <v>2</v>
      </c>
      <c r="Q104" s="418" t="s">
        <v>55</v>
      </c>
      <c r="R104" s="419"/>
      <c r="S104" s="419"/>
      <c r="T104" s="420"/>
      <c r="U104" s="151">
        <v>3</v>
      </c>
      <c r="V104" s="418" t="s">
        <v>56</v>
      </c>
      <c r="W104" s="419"/>
      <c r="X104" s="419"/>
      <c r="Y104" s="420"/>
      <c r="Z104" s="151">
        <v>4</v>
      </c>
      <c r="AA104" s="418" t="s">
        <v>57</v>
      </c>
      <c r="AB104" s="419"/>
      <c r="AC104" s="419"/>
      <c r="AD104" s="420"/>
      <c r="AE104" s="151">
        <v>5</v>
      </c>
      <c r="AF104" s="418" t="s">
        <v>58</v>
      </c>
      <c r="AG104" s="419"/>
      <c r="AH104" s="419"/>
      <c r="AI104" s="420"/>
      <c r="AJ104" s="151">
        <v>6</v>
      </c>
      <c r="AK104" s="418" t="s">
        <v>134</v>
      </c>
      <c r="AL104" s="419"/>
      <c r="AM104" s="419"/>
      <c r="AN104" s="420"/>
      <c r="AO104" s="151">
        <v>7</v>
      </c>
      <c r="AP104" s="418" t="s">
        <v>135</v>
      </c>
      <c r="AQ104" s="419"/>
      <c r="AR104" s="419"/>
      <c r="AS104" s="420"/>
      <c r="AT104" s="151">
        <v>8</v>
      </c>
      <c r="AU104" s="418" t="s">
        <v>61</v>
      </c>
      <c r="AV104" s="419"/>
      <c r="AW104" s="419"/>
      <c r="AX104" s="420"/>
      <c r="AY104" s="15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7"/>
      <c r="B106" s="429" t="s">
        <v>29</v>
      </c>
      <c r="C106" s="429"/>
      <c r="D106" s="429"/>
      <c r="E106" s="429"/>
      <c r="F106" s="429"/>
      <c r="G106" s="429"/>
      <c r="H106" s="429"/>
      <c r="I106" s="429"/>
      <c r="J106" s="429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7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7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8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8" t="s">
        <v>54</v>
      </c>
      <c r="M114" s="419"/>
      <c r="N114" s="419"/>
      <c r="O114" s="420"/>
      <c r="P114" s="151">
        <v>2</v>
      </c>
      <c r="Q114" s="418" t="s">
        <v>55</v>
      </c>
      <c r="R114" s="419"/>
      <c r="S114" s="419"/>
      <c r="T114" s="420"/>
      <c r="U114" s="151">
        <v>3</v>
      </c>
      <c r="V114" s="418" t="s">
        <v>56</v>
      </c>
      <c r="W114" s="419"/>
      <c r="X114" s="419"/>
      <c r="Y114" s="420"/>
      <c r="Z114" s="151">
        <v>4</v>
      </c>
      <c r="AA114" s="418" t="s">
        <v>57</v>
      </c>
      <c r="AB114" s="419"/>
      <c r="AC114" s="419"/>
      <c r="AD114" s="420"/>
      <c r="AE114" s="151">
        <v>5</v>
      </c>
      <c r="AF114" s="418" t="s">
        <v>58</v>
      </c>
      <c r="AG114" s="419"/>
      <c r="AH114" s="419"/>
      <c r="AI114" s="420"/>
      <c r="AJ114" s="151">
        <v>6</v>
      </c>
      <c r="AK114" s="418" t="s">
        <v>134</v>
      </c>
      <c r="AL114" s="419"/>
      <c r="AM114" s="419"/>
      <c r="AN114" s="420"/>
      <c r="AO114" s="151">
        <v>7</v>
      </c>
      <c r="AP114" s="418" t="s">
        <v>135</v>
      </c>
      <c r="AQ114" s="419"/>
      <c r="AR114" s="419"/>
      <c r="AS114" s="420"/>
      <c r="AT114" s="151">
        <v>8</v>
      </c>
      <c r="AU114" s="418" t="s">
        <v>61</v>
      </c>
      <c r="AV114" s="419"/>
      <c r="AW114" s="419"/>
      <c r="AX114" s="420"/>
      <c r="AY114" s="15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7"/>
      <c r="B116" s="429" t="s">
        <v>29</v>
      </c>
      <c r="C116" s="429"/>
      <c r="D116" s="429"/>
      <c r="E116" s="429"/>
      <c r="F116" s="429"/>
      <c r="G116" s="429"/>
      <c r="H116" s="429"/>
      <c r="I116" s="429"/>
      <c r="J116" s="429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7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7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8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6">
        <v>1</v>
      </c>
      <c r="L3" s="418" t="s">
        <v>54</v>
      </c>
      <c r="M3" s="419"/>
      <c r="N3" s="419"/>
      <c r="O3" s="420"/>
      <c r="P3" s="164">
        <v>2</v>
      </c>
      <c r="Q3" s="418" t="s">
        <v>55</v>
      </c>
      <c r="R3" s="419"/>
      <c r="S3" s="419"/>
      <c r="T3" s="420"/>
      <c r="U3" s="164">
        <v>3</v>
      </c>
      <c r="V3" s="418" t="s">
        <v>56</v>
      </c>
      <c r="W3" s="419"/>
      <c r="X3" s="419"/>
      <c r="Y3" s="420"/>
      <c r="Z3" s="164">
        <v>4</v>
      </c>
      <c r="AA3" s="418" t="s">
        <v>57</v>
      </c>
      <c r="AB3" s="419"/>
      <c r="AC3" s="419"/>
      <c r="AD3" s="420"/>
      <c r="AE3" s="164">
        <v>5</v>
      </c>
      <c r="AF3" s="418" t="s">
        <v>58</v>
      </c>
      <c r="AG3" s="419"/>
      <c r="AH3" s="419"/>
      <c r="AI3" s="420"/>
      <c r="AJ3" s="164">
        <v>6</v>
      </c>
      <c r="AK3" s="418" t="s">
        <v>134</v>
      </c>
      <c r="AL3" s="419"/>
      <c r="AM3" s="419"/>
      <c r="AN3" s="420"/>
      <c r="AO3" s="164">
        <v>7</v>
      </c>
      <c r="AP3" s="418" t="s">
        <v>135</v>
      </c>
      <c r="AQ3" s="419"/>
      <c r="AR3" s="419"/>
      <c r="AS3" s="420"/>
      <c r="AT3" s="164">
        <v>8</v>
      </c>
      <c r="AU3" s="418" t="s">
        <v>61</v>
      </c>
      <c r="AV3" s="419"/>
      <c r="AW3" s="419"/>
      <c r="AX3" s="420"/>
      <c r="AY3" s="164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6"/>
      <c r="B5" s="383" t="s">
        <v>29</v>
      </c>
      <c r="C5" s="383"/>
      <c r="D5" s="383"/>
      <c r="E5" s="383"/>
      <c r="F5" s="383"/>
      <c r="G5" s="383"/>
      <c r="H5" s="383"/>
      <c r="I5" s="383"/>
      <c r="J5" s="383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7</v>
      </c>
      <c r="Q5" s="80">
        <v>0</v>
      </c>
      <c r="R5" s="80">
        <v>0</v>
      </c>
      <c r="S5" s="80">
        <v>0</v>
      </c>
      <c r="T5" s="133">
        <v>0</v>
      </c>
      <c r="U5" s="134">
        <v>8</v>
      </c>
      <c r="V5" s="80">
        <v>0</v>
      </c>
      <c r="W5" s="80">
        <v>0</v>
      </c>
      <c r="X5" s="80">
        <v>0</v>
      </c>
      <c r="Y5" s="133">
        <v>0</v>
      </c>
      <c r="Z5" s="134">
        <v>10</v>
      </c>
      <c r="AA5" s="80">
        <v>0</v>
      </c>
      <c r="AB5" s="80">
        <v>0</v>
      </c>
      <c r="AC5" s="80">
        <v>0</v>
      </c>
      <c r="AD5" s="133">
        <v>0</v>
      </c>
      <c r="AE5" s="134">
        <v>10</v>
      </c>
      <c r="AF5" s="80">
        <v>0</v>
      </c>
      <c r="AG5" s="80">
        <v>0</v>
      </c>
      <c r="AH5" s="80">
        <v>0</v>
      </c>
      <c r="AI5" s="133">
        <v>0</v>
      </c>
      <c r="AJ5" s="134">
        <v>2</v>
      </c>
      <c r="AK5" s="80">
        <v>0</v>
      </c>
      <c r="AL5" s="80">
        <v>0</v>
      </c>
      <c r="AM5" s="80">
        <v>0</v>
      </c>
      <c r="AN5" s="133">
        <v>0</v>
      </c>
      <c r="AO5" s="134">
        <v>1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38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6"/>
      <c r="B6" s="366"/>
      <c r="C6" s="366"/>
      <c r="D6" s="366"/>
      <c r="E6" s="366" t="s">
        <v>29</v>
      </c>
      <c r="F6" s="366"/>
      <c r="G6" s="366"/>
      <c r="H6" s="366"/>
      <c r="I6" s="366"/>
      <c r="J6" s="366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3</v>
      </c>
      <c r="Q6" s="66">
        <v>0</v>
      </c>
      <c r="R6" s="66">
        <v>0</v>
      </c>
      <c r="S6" s="66">
        <v>0</v>
      </c>
      <c r="T6" s="137">
        <v>0</v>
      </c>
      <c r="U6" s="138">
        <v>3</v>
      </c>
      <c r="V6" s="66">
        <v>0</v>
      </c>
      <c r="W6" s="66">
        <v>0</v>
      </c>
      <c r="X6" s="66">
        <v>0</v>
      </c>
      <c r="Y6" s="137">
        <v>0</v>
      </c>
      <c r="Z6" s="138">
        <v>3</v>
      </c>
      <c r="AA6" s="66">
        <v>0</v>
      </c>
      <c r="AB6" s="66">
        <v>0</v>
      </c>
      <c r="AC6" s="66">
        <v>0</v>
      </c>
      <c r="AD6" s="137">
        <v>0</v>
      </c>
      <c r="AE6" s="138">
        <v>1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1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11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29</v>
      </c>
      <c r="I7" s="366"/>
      <c r="J7" s="366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6"/>
      <c r="B8" s="366" t="s">
        <v>29</v>
      </c>
      <c r="C8" s="366"/>
      <c r="D8" s="366"/>
      <c r="E8" s="366" t="s">
        <v>29</v>
      </c>
      <c r="F8" s="366"/>
      <c r="G8" s="366"/>
      <c r="H8" s="366"/>
      <c r="I8" s="366"/>
      <c r="J8" s="366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1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1</v>
      </c>
      <c r="W8" s="66">
        <v>0</v>
      </c>
      <c r="X8" s="66">
        <v>0</v>
      </c>
      <c r="Y8" s="137">
        <v>0</v>
      </c>
      <c r="Z8" s="138">
        <v>2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2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6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6"/>
      <c r="B9" s="366" t="s">
        <v>29</v>
      </c>
      <c r="C9" s="366"/>
      <c r="D9" s="366"/>
      <c r="E9" s="366"/>
      <c r="F9" s="366"/>
      <c r="G9" s="366"/>
      <c r="H9" s="366" t="s">
        <v>29</v>
      </c>
      <c r="I9" s="366"/>
      <c r="J9" s="366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6"/>
      <c r="B10" s="366"/>
      <c r="C10" s="366"/>
      <c r="D10" s="366"/>
      <c r="E10" s="366" t="s">
        <v>29</v>
      </c>
      <c r="F10" s="366"/>
      <c r="G10" s="366"/>
      <c r="H10" s="366" t="s">
        <v>29</v>
      </c>
      <c r="I10" s="366"/>
      <c r="J10" s="366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6"/>
      <c r="B11" s="366" t="s">
        <v>29</v>
      </c>
      <c r="C11" s="366"/>
      <c r="D11" s="366"/>
      <c r="E11" s="366" t="s">
        <v>29</v>
      </c>
      <c r="F11" s="366"/>
      <c r="G11" s="366"/>
      <c r="H11" s="366" t="s">
        <v>29</v>
      </c>
      <c r="I11" s="366"/>
      <c r="J11" s="366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6">
        <v>1</v>
      </c>
      <c r="L13" s="418" t="s">
        <v>54</v>
      </c>
      <c r="M13" s="419"/>
      <c r="N13" s="419"/>
      <c r="O13" s="420"/>
      <c r="P13" s="164">
        <v>2</v>
      </c>
      <c r="Q13" s="418" t="s">
        <v>55</v>
      </c>
      <c r="R13" s="419"/>
      <c r="S13" s="419"/>
      <c r="T13" s="420"/>
      <c r="U13" s="164">
        <v>3</v>
      </c>
      <c r="V13" s="418" t="s">
        <v>56</v>
      </c>
      <c r="W13" s="419"/>
      <c r="X13" s="419"/>
      <c r="Y13" s="420"/>
      <c r="Z13" s="164">
        <v>4</v>
      </c>
      <c r="AA13" s="418" t="s">
        <v>57</v>
      </c>
      <c r="AB13" s="419"/>
      <c r="AC13" s="419"/>
      <c r="AD13" s="420"/>
      <c r="AE13" s="164">
        <v>5</v>
      </c>
      <c r="AF13" s="418" t="s">
        <v>58</v>
      </c>
      <c r="AG13" s="419"/>
      <c r="AH13" s="419"/>
      <c r="AI13" s="420"/>
      <c r="AJ13" s="164">
        <v>6</v>
      </c>
      <c r="AK13" s="418" t="s">
        <v>134</v>
      </c>
      <c r="AL13" s="419"/>
      <c r="AM13" s="419"/>
      <c r="AN13" s="420"/>
      <c r="AO13" s="164">
        <v>7</v>
      </c>
      <c r="AP13" s="418" t="s">
        <v>135</v>
      </c>
      <c r="AQ13" s="419"/>
      <c r="AR13" s="419"/>
      <c r="AS13" s="420"/>
      <c r="AT13" s="164">
        <v>8</v>
      </c>
      <c r="AU13" s="418" t="s">
        <v>61</v>
      </c>
      <c r="AV13" s="419"/>
      <c r="AW13" s="419"/>
      <c r="AX13" s="420"/>
      <c r="AY13" s="164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3"/>
      <c r="B15" s="383" t="s">
        <v>29</v>
      </c>
      <c r="C15" s="383"/>
      <c r="D15" s="383"/>
      <c r="E15" s="383"/>
      <c r="F15" s="383"/>
      <c r="G15" s="383"/>
      <c r="H15" s="383"/>
      <c r="I15" s="383"/>
      <c r="J15" s="383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3"/>
      <c r="B16" s="366"/>
      <c r="C16" s="366"/>
      <c r="D16" s="366"/>
      <c r="E16" s="366" t="s">
        <v>29</v>
      </c>
      <c r="F16" s="366"/>
      <c r="G16" s="366"/>
      <c r="H16" s="366"/>
      <c r="I16" s="366"/>
      <c r="J16" s="366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29</v>
      </c>
      <c r="I17" s="366"/>
      <c r="J17" s="366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3"/>
      <c r="B18" s="366" t="s">
        <v>29</v>
      </c>
      <c r="C18" s="366"/>
      <c r="D18" s="366"/>
      <c r="E18" s="366" t="s">
        <v>29</v>
      </c>
      <c r="F18" s="366"/>
      <c r="G18" s="366"/>
      <c r="H18" s="366"/>
      <c r="I18" s="366"/>
      <c r="J18" s="366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3"/>
      <c r="B19" s="366" t="s">
        <v>29</v>
      </c>
      <c r="C19" s="366"/>
      <c r="D19" s="366"/>
      <c r="E19" s="366"/>
      <c r="F19" s="366"/>
      <c r="G19" s="366"/>
      <c r="H19" s="366" t="s">
        <v>29</v>
      </c>
      <c r="I19" s="366"/>
      <c r="J19" s="366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3"/>
      <c r="B20" s="366"/>
      <c r="C20" s="366"/>
      <c r="D20" s="366"/>
      <c r="E20" s="366" t="s">
        <v>29</v>
      </c>
      <c r="F20" s="366"/>
      <c r="G20" s="366"/>
      <c r="H20" s="366" t="s">
        <v>29</v>
      </c>
      <c r="I20" s="366"/>
      <c r="J20" s="366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3"/>
      <c r="B21" s="366" t="s">
        <v>29</v>
      </c>
      <c r="C21" s="366"/>
      <c r="D21" s="366"/>
      <c r="E21" s="366" t="s">
        <v>29</v>
      </c>
      <c r="F21" s="366"/>
      <c r="G21" s="366"/>
      <c r="H21" s="366" t="s">
        <v>29</v>
      </c>
      <c r="I21" s="366"/>
      <c r="J21" s="366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6">
        <v>1</v>
      </c>
      <c r="L23" s="418" t="s">
        <v>54</v>
      </c>
      <c r="M23" s="419"/>
      <c r="N23" s="419"/>
      <c r="O23" s="420"/>
      <c r="P23" s="164">
        <v>2</v>
      </c>
      <c r="Q23" s="418" t="s">
        <v>55</v>
      </c>
      <c r="R23" s="419"/>
      <c r="S23" s="419"/>
      <c r="T23" s="420"/>
      <c r="U23" s="164">
        <v>3</v>
      </c>
      <c r="V23" s="418" t="s">
        <v>56</v>
      </c>
      <c r="W23" s="419"/>
      <c r="X23" s="419"/>
      <c r="Y23" s="420"/>
      <c r="Z23" s="164">
        <v>4</v>
      </c>
      <c r="AA23" s="418" t="s">
        <v>57</v>
      </c>
      <c r="AB23" s="419"/>
      <c r="AC23" s="419"/>
      <c r="AD23" s="420"/>
      <c r="AE23" s="164">
        <v>5</v>
      </c>
      <c r="AF23" s="418" t="s">
        <v>58</v>
      </c>
      <c r="AG23" s="419"/>
      <c r="AH23" s="419"/>
      <c r="AI23" s="420"/>
      <c r="AJ23" s="164">
        <v>6</v>
      </c>
      <c r="AK23" s="418" t="s">
        <v>134</v>
      </c>
      <c r="AL23" s="419"/>
      <c r="AM23" s="419"/>
      <c r="AN23" s="420"/>
      <c r="AO23" s="164">
        <v>7</v>
      </c>
      <c r="AP23" s="418" t="s">
        <v>135</v>
      </c>
      <c r="AQ23" s="419"/>
      <c r="AR23" s="419"/>
      <c r="AS23" s="420"/>
      <c r="AT23" s="164">
        <v>8</v>
      </c>
      <c r="AU23" s="418" t="s">
        <v>61</v>
      </c>
      <c r="AV23" s="419"/>
      <c r="AW23" s="419"/>
      <c r="AX23" s="420"/>
      <c r="AY23" s="164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6"/>
      <c r="B25" s="383" t="s">
        <v>29</v>
      </c>
      <c r="C25" s="383"/>
      <c r="D25" s="383"/>
      <c r="E25" s="383"/>
      <c r="F25" s="383"/>
      <c r="G25" s="383"/>
      <c r="H25" s="383"/>
      <c r="I25" s="383"/>
      <c r="J25" s="383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1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6"/>
      <c r="B26" s="366"/>
      <c r="C26" s="366"/>
      <c r="D26" s="366"/>
      <c r="E26" s="366" t="s">
        <v>29</v>
      </c>
      <c r="F26" s="366"/>
      <c r="G26" s="366"/>
      <c r="H26" s="366"/>
      <c r="I26" s="366"/>
      <c r="J26" s="366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29</v>
      </c>
      <c r="I27" s="366"/>
      <c r="J27" s="366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6"/>
      <c r="B28" s="366" t="s">
        <v>29</v>
      </c>
      <c r="C28" s="366"/>
      <c r="D28" s="366"/>
      <c r="E28" s="366" t="s">
        <v>29</v>
      </c>
      <c r="F28" s="366"/>
      <c r="G28" s="366"/>
      <c r="H28" s="366"/>
      <c r="I28" s="366"/>
      <c r="J28" s="366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6"/>
      <c r="B29" s="366" t="s">
        <v>29</v>
      </c>
      <c r="C29" s="366"/>
      <c r="D29" s="366"/>
      <c r="E29" s="366"/>
      <c r="F29" s="366"/>
      <c r="G29" s="366"/>
      <c r="H29" s="366" t="s">
        <v>29</v>
      </c>
      <c r="I29" s="366"/>
      <c r="J29" s="366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6"/>
      <c r="B30" s="366"/>
      <c r="C30" s="366"/>
      <c r="D30" s="366"/>
      <c r="E30" s="366" t="s">
        <v>29</v>
      </c>
      <c r="F30" s="366"/>
      <c r="G30" s="366"/>
      <c r="H30" s="366" t="s">
        <v>29</v>
      </c>
      <c r="I30" s="366"/>
      <c r="J30" s="366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7"/>
      <c r="B31" s="366" t="s">
        <v>29</v>
      </c>
      <c r="C31" s="366"/>
      <c r="D31" s="366"/>
      <c r="E31" s="366" t="s">
        <v>29</v>
      </c>
      <c r="F31" s="366"/>
      <c r="G31" s="366"/>
      <c r="H31" s="366" t="s">
        <v>29</v>
      </c>
      <c r="I31" s="366"/>
      <c r="J31" s="366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6">
        <v>1</v>
      </c>
      <c r="L33" s="418" t="s">
        <v>54</v>
      </c>
      <c r="M33" s="419"/>
      <c r="N33" s="419"/>
      <c r="O33" s="420"/>
      <c r="P33" s="164">
        <v>2</v>
      </c>
      <c r="Q33" s="418" t="s">
        <v>55</v>
      </c>
      <c r="R33" s="419"/>
      <c r="S33" s="419"/>
      <c r="T33" s="420"/>
      <c r="U33" s="164">
        <v>3</v>
      </c>
      <c r="V33" s="418" t="s">
        <v>56</v>
      </c>
      <c r="W33" s="419"/>
      <c r="X33" s="419"/>
      <c r="Y33" s="420"/>
      <c r="Z33" s="164">
        <v>4</v>
      </c>
      <c r="AA33" s="418" t="s">
        <v>57</v>
      </c>
      <c r="AB33" s="419"/>
      <c r="AC33" s="419"/>
      <c r="AD33" s="420"/>
      <c r="AE33" s="164">
        <v>5</v>
      </c>
      <c r="AF33" s="418" t="s">
        <v>58</v>
      </c>
      <c r="AG33" s="419"/>
      <c r="AH33" s="419"/>
      <c r="AI33" s="420"/>
      <c r="AJ33" s="164">
        <v>6</v>
      </c>
      <c r="AK33" s="418" t="s">
        <v>134</v>
      </c>
      <c r="AL33" s="419"/>
      <c r="AM33" s="419"/>
      <c r="AN33" s="420"/>
      <c r="AO33" s="164">
        <v>7</v>
      </c>
      <c r="AP33" s="418" t="s">
        <v>135</v>
      </c>
      <c r="AQ33" s="419"/>
      <c r="AR33" s="419"/>
      <c r="AS33" s="420"/>
      <c r="AT33" s="164">
        <v>8</v>
      </c>
      <c r="AU33" s="418" t="s">
        <v>61</v>
      </c>
      <c r="AV33" s="419"/>
      <c r="AW33" s="419"/>
      <c r="AX33" s="420"/>
      <c r="AY33" s="164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6"/>
      <c r="B35" s="383" t="s">
        <v>29</v>
      </c>
      <c r="C35" s="383"/>
      <c r="D35" s="383"/>
      <c r="E35" s="383"/>
      <c r="F35" s="383"/>
      <c r="G35" s="383"/>
      <c r="H35" s="383"/>
      <c r="I35" s="383"/>
      <c r="J35" s="383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6"/>
      <c r="B36" s="366"/>
      <c r="C36" s="366"/>
      <c r="D36" s="366"/>
      <c r="E36" s="366" t="s">
        <v>29</v>
      </c>
      <c r="F36" s="366"/>
      <c r="G36" s="366"/>
      <c r="H36" s="366"/>
      <c r="I36" s="366"/>
      <c r="J36" s="366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29</v>
      </c>
      <c r="I37" s="366"/>
      <c r="J37" s="366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6"/>
      <c r="B38" s="366" t="s">
        <v>29</v>
      </c>
      <c r="C38" s="366"/>
      <c r="D38" s="366"/>
      <c r="E38" s="366" t="s">
        <v>29</v>
      </c>
      <c r="F38" s="366"/>
      <c r="G38" s="366"/>
      <c r="H38" s="366"/>
      <c r="I38" s="366"/>
      <c r="J38" s="366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6"/>
      <c r="B39" s="366" t="s">
        <v>29</v>
      </c>
      <c r="C39" s="366"/>
      <c r="D39" s="366"/>
      <c r="E39" s="366"/>
      <c r="F39" s="366"/>
      <c r="G39" s="366"/>
      <c r="H39" s="366" t="s">
        <v>29</v>
      </c>
      <c r="I39" s="366"/>
      <c r="J39" s="366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6"/>
      <c r="B40" s="366"/>
      <c r="C40" s="366"/>
      <c r="D40" s="366"/>
      <c r="E40" s="366" t="s">
        <v>29</v>
      </c>
      <c r="F40" s="366"/>
      <c r="G40" s="366"/>
      <c r="H40" s="366" t="s">
        <v>29</v>
      </c>
      <c r="I40" s="366"/>
      <c r="J40" s="366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7"/>
      <c r="B41" s="366" t="s">
        <v>29</v>
      </c>
      <c r="C41" s="366"/>
      <c r="D41" s="366"/>
      <c r="E41" s="366" t="s">
        <v>29</v>
      </c>
      <c r="F41" s="366"/>
      <c r="G41" s="366"/>
      <c r="H41" s="366" t="s">
        <v>29</v>
      </c>
      <c r="I41" s="366"/>
      <c r="J41" s="366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6">
        <v>1</v>
      </c>
      <c r="L43" s="418" t="s">
        <v>54</v>
      </c>
      <c r="M43" s="419"/>
      <c r="N43" s="419"/>
      <c r="O43" s="420"/>
      <c r="P43" s="164">
        <v>2</v>
      </c>
      <c r="Q43" s="418" t="s">
        <v>55</v>
      </c>
      <c r="R43" s="419"/>
      <c r="S43" s="419"/>
      <c r="T43" s="420"/>
      <c r="U43" s="164">
        <v>3</v>
      </c>
      <c r="V43" s="418" t="s">
        <v>56</v>
      </c>
      <c r="W43" s="419"/>
      <c r="X43" s="419"/>
      <c r="Y43" s="420"/>
      <c r="Z43" s="164">
        <v>4</v>
      </c>
      <c r="AA43" s="418" t="s">
        <v>57</v>
      </c>
      <c r="AB43" s="419"/>
      <c r="AC43" s="419"/>
      <c r="AD43" s="420"/>
      <c r="AE43" s="164">
        <v>5</v>
      </c>
      <c r="AF43" s="418" t="s">
        <v>58</v>
      </c>
      <c r="AG43" s="419"/>
      <c r="AH43" s="419"/>
      <c r="AI43" s="420"/>
      <c r="AJ43" s="164">
        <v>6</v>
      </c>
      <c r="AK43" s="418" t="s">
        <v>134</v>
      </c>
      <c r="AL43" s="419"/>
      <c r="AM43" s="419"/>
      <c r="AN43" s="420"/>
      <c r="AO43" s="164">
        <v>7</v>
      </c>
      <c r="AP43" s="418" t="s">
        <v>135</v>
      </c>
      <c r="AQ43" s="419"/>
      <c r="AR43" s="419"/>
      <c r="AS43" s="420"/>
      <c r="AT43" s="164">
        <v>8</v>
      </c>
      <c r="AU43" s="418" t="s">
        <v>61</v>
      </c>
      <c r="AV43" s="419"/>
      <c r="AW43" s="419"/>
      <c r="AX43" s="420"/>
      <c r="AY43" s="164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6"/>
      <c r="B45" s="383" t="s">
        <v>29</v>
      </c>
      <c r="C45" s="383"/>
      <c r="D45" s="383"/>
      <c r="E45" s="383"/>
      <c r="F45" s="383"/>
      <c r="G45" s="383"/>
      <c r="H45" s="383"/>
      <c r="I45" s="383"/>
      <c r="J45" s="383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6"/>
      <c r="B46" s="366"/>
      <c r="C46" s="366"/>
      <c r="D46" s="366"/>
      <c r="E46" s="366" t="s">
        <v>29</v>
      </c>
      <c r="F46" s="366"/>
      <c r="G46" s="366"/>
      <c r="H46" s="366"/>
      <c r="I46" s="366"/>
      <c r="J46" s="366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29</v>
      </c>
      <c r="I47" s="366"/>
      <c r="J47" s="366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6"/>
      <c r="B48" s="366" t="s">
        <v>29</v>
      </c>
      <c r="C48" s="366"/>
      <c r="D48" s="366"/>
      <c r="E48" s="366" t="s">
        <v>29</v>
      </c>
      <c r="F48" s="366"/>
      <c r="G48" s="366"/>
      <c r="H48" s="366"/>
      <c r="I48" s="366"/>
      <c r="J48" s="366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6"/>
      <c r="B49" s="366" t="s">
        <v>29</v>
      </c>
      <c r="C49" s="366"/>
      <c r="D49" s="366"/>
      <c r="E49" s="366"/>
      <c r="F49" s="366"/>
      <c r="G49" s="366"/>
      <c r="H49" s="366" t="s">
        <v>29</v>
      </c>
      <c r="I49" s="366"/>
      <c r="J49" s="366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6"/>
      <c r="B50" s="366"/>
      <c r="C50" s="366"/>
      <c r="D50" s="366"/>
      <c r="E50" s="366" t="s">
        <v>29</v>
      </c>
      <c r="F50" s="366"/>
      <c r="G50" s="366"/>
      <c r="H50" s="366" t="s">
        <v>29</v>
      </c>
      <c r="I50" s="366"/>
      <c r="J50" s="366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6"/>
      <c r="B51" s="366" t="s">
        <v>29</v>
      </c>
      <c r="C51" s="366"/>
      <c r="D51" s="366"/>
      <c r="E51" s="366" t="s">
        <v>29</v>
      </c>
      <c r="F51" s="366"/>
      <c r="G51" s="366"/>
      <c r="H51" s="366" t="s">
        <v>29</v>
      </c>
      <c r="I51" s="366"/>
      <c r="J51" s="366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6">
        <v>1</v>
      </c>
      <c r="L53" s="418" t="s">
        <v>54</v>
      </c>
      <c r="M53" s="419"/>
      <c r="N53" s="419"/>
      <c r="O53" s="420"/>
      <c r="P53" s="164">
        <v>2</v>
      </c>
      <c r="Q53" s="418" t="s">
        <v>55</v>
      </c>
      <c r="R53" s="419"/>
      <c r="S53" s="419"/>
      <c r="T53" s="420"/>
      <c r="U53" s="164">
        <v>3</v>
      </c>
      <c r="V53" s="418" t="s">
        <v>56</v>
      </c>
      <c r="W53" s="419"/>
      <c r="X53" s="419"/>
      <c r="Y53" s="420"/>
      <c r="Z53" s="164">
        <v>4</v>
      </c>
      <c r="AA53" s="418" t="s">
        <v>57</v>
      </c>
      <c r="AB53" s="419"/>
      <c r="AC53" s="419"/>
      <c r="AD53" s="420"/>
      <c r="AE53" s="164">
        <v>5</v>
      </c>
      <c r="AF53" s="418" t="s">
        <v>58</v>
      </c>
      <c r="AG53" s="419"/>
      <c r="AH53" s="419"/>
      <c r="AI53" s="420"/>
      <c r="AJ53" s="164">
        <v>6</v>
      </c>
      <c r="AK53" s="418" t="s">
        <v>134</v>
      </c>
      <c r="AL53" s="419"/>
      <c r="AM53" s="419"/>
      <c r="AN53" s="420"/>
      <c r="AO53" s="164">
        <v>7</v>
      </c>
      <c r="AP53" s="418" t="s">
        <v>135</v>
      </c>
      <c r="AQ53" s="419"/>
      <c r="AR53" s="419"/>
      <c r="AS53" s="420"/>
      <c r="AT53" s="164">
        <v>8</v>
      </c>
      <c r="AU53" s="418" t="s">
        <v>61</v>
      </c>
      <c r="AV53" s="419"/>
      <c r="AW53" s="419"/>
      <c r="AX53" s="420"/>
      <c r="AY53" s="164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3"/>
      <c r="B55" s="383" t="s">
        <v>29</v>
      </c>
      <c r="C55" s="383"/>
      <c r="D55" s="383"/>
      <c r="E55" s="383"/>
      <c r="F55" s="383"/>
      <c r="G55" s="383"/>
      <c r="H55" s="383"/>
      <c r="I55" s="383"/>
      <c r="J55" s="383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3"/>
      <c r="B56" s="366"/>
      <c r="C56" s="366"/>
      <c r="D56" s="366"/>
      <c r="E56" s="366" t="s">
        <v>29</v>
      </c>
      <c r="F56" s="366"/>
      <c r="G56" s="366"/>
      <c r="H56" s="366"/>
      <c r="I56" s="366"/>
      <c r="J56" s="366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29</v>
      </c>
      <c r="I57" s="366"/>
      <c r="J57" s="366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3"/>
      <c r="B58" s="366" t="s">
        <v>29</v>
      </c>
      <c r="C58" s="366"/>
      <c r="D58" s="366"/>
      <c r="E58" s="366" t="s">
        <v>29</v>
      </c>
      <c r="F58" s="366"/>
      <c r="G58" s="366"/>
      <c r="H58" s="366"/>
      <c r="I58" s="366"/>
      <c r="J58" s="366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3"/>
      <c r="B59" s="366" t="s">
        <v>29</v>
      </c>
      <c r="C59" s="366"/>
      <c r="D59" s="366"/>
      <c r="E59" s="366"/>
      <c r="F59" s="366"/>
      <c r="G59" s="366"/>
      <c r="H59" s="366" t="s">
        <v>29</v>
      </c>
      <c r="I59" s="366"/>
      <c r="J59" s="366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3"/>
      <c r="B60" s="366"/>
      <c r="C60" s="366"/>
      <c r="D60" s="366"/>
      <c r="E60" s="366" t="s">
        <v>29</v>
      </c>
      <c r="F60" s="366"/>
      <c r="G60" s="366"/>
      <c r="H60" s="366" t="s">
        <v>29</v>
      </c>
      <c r="I60" s="366"/>
      <c r="J60" s="366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3"/>
      <c r="B61" s="366" t="s">
        <v>29</v>
      </c>
      <c r="C61" s="366"/>
      <c r="D61" s="366"/>
      <c r="E61" s="366" t="s">
        <v>29</v>
      </c>
      <c r="F61" s="366"/>
      <c r="G61" s="366"/>
      <c r="H61" s="366" t="s">
        <v>29</v>
      </c>
      <c r="I61" s="366"/>
      <c r="J61" s="366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6">
        <v>1</v>
      </c>
      <c r="L63" s="418" t="s">
        <v>54</v>
      </c>
      <c r="M63" s="419"/>
      <c r="N63" s="419"/>
      <c r="O63" s="420"/>
      <c r="P63" s="164">
        <v>2</v>
      </c>
      <c r="Q63" s="418" t="s">
        <v>55</v>
      </c>
      <c r="R63" s="419"/>
      <c r="S63" s="419"/>
      <c r="T63" s="420"/>
      <c r="U63" s="164">
        <v>3</v>
      </c>
      <c r="V63" s="418" t="s">
        <v>56</v>
      </c>
      <c r="W63" s="419"/>
      <c r="X63" s="419"/>
      <c r="Y63" s="420"/>
      <c r="Z63" s="164">
        <v>4</v>
      </c>
      <c r="AA63" s="418" t="s">
        <v>57</v>
      </c>
      <c r="AB63" s="419"/>
      <c r="AC63" s="419"/>
      <c r="AD63" s="420"/>
      <c r="AE63" s="164">
        <v>5</v>
      </c>
      <c r="AF63" s="418" t="s">
        <v>58</v>
      </c>
      <c r="AG63" s="419"/>
      <c r="AH63" s="419"/>
      <c r="AI63" s="420"/>
      <c r="AJ63" s="164">
        <v>6</v>
      </c>
      <c r="AK63" s="418" t="s">
        <v>134</v>
      </c>
      <c r="AL63" s="419"/>
      <c r="AM63" s="419"/>
      <c r="AN63" s="420"/>
      <c r="AO63" s="164">
        <v>7</v>
      </c>
      <c r="AP63" s="418" t="s">
        <v>135</v>
      </c>
      <c r="AQ63" s="419"/>
      <c r="AR63" s="419"/>
      <c r="AS63" s="420"/>
      <c r="AT63" s="164">
        <v>8</v>
      </c>
      <c r="AU63" s="418" t="s">
        <v>61</v>
      </c>
      <c r="AV63" s="419"/>
      <c r="AW63" s="419"/>
      <c r="AX63" s="420"/>
      <c r="AY63" s="164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6"/>
      <c r="B65" s="383" t="s">
        <v>29</v>
      </c>
      <c r="C65" s="383"/>
      <c r="D65" s="383"/>
      <c r="E65" s="383"/>
      <c r="F65" s="383"/>
      <c r="G65" s="383"/>
      <c r="H65" s="383"/>
      <c r="I65" s="383"/>
      <c r="J65" s="383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6"/>
      <c r="B66" s="366"/>
      <c r="C66" s="366"/>
      <c r="D66" s="366"/>
      <c r="E66" s="366" t="s">
        <v>29</v>
      </c>
      <c r="F66" s="366"/>
      <c r="G66" s="366"/>
      <c r="H66" s="366"/>
      <c r="I66" s="366"/>
      <c r="J66" s="366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29</v>
      </c>
      <c r="I67" s="366"/>
      <c r="J67" s="366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6"/>
      <c r="B68" s="366" t="s">
        <v>29</v>
      </c>
      <c r="C68" s="366"/>
      <c r="D68" s="366"/>
      <c r="E68" s="366" t="s">
        <v>29</v>
      </c>
      <c r="F68" s="366"/>
      <c r="G68" s="366"/>
      <c r="H68" s="366"/>
      <c r="I68" s="366"/>
      <c r="J68" s="366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6"/>
      <c r="B69" s="366" t="s">
        <v>29</v>
      </c>
      <c r="C69" s="366"/>
      <c r="D69" s="366"/>
      <c r="E69" s="366"/>
      <c r="F69" s="366"/>
      <c r="G69" s="366"/>
      <c r="H69" s="366" t="s">
        <v>29</v>
      </c>
      <c r="I69" s="366"/>
      <c r="J69" s="366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6"/>
      <c r="B70" s="366"/>
      <c r="C70" s="366"/>
      <c r="D70" s="366"/>
      <c r="E70" s="366" t="s">
        <v>29</v>
      </c>
      <c r="F70" s="366"/>
      <c r="G70" s="366"/>
      <c r="H70" s="366" t="s">
        <v>29</v>
      </c>
      <c r="I70" s="366"/>
      <c r="J70" s="366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7"/>
      <c r="B71" s="366" t="s">
        <v>29</v>
      </c>
      <c r="C71" s="366"/>
      <c r="D71" s="366"/>
      <c r="E71" s="366" t="s">
        <v>29</v>
      </c>
      <c r="F71" s="366"/>
      <c r="G71" s="366"/>
      <c r="H71" s="366" t="s">
        <v>29</v>
      </c>
      <c r="I71" s="366"/>
      <c r="J71" s="366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6">
        <v>1</v>
      </c>
      <c r="L73" s="418" t="s">
        <v>54</v>
      </c>
      <c r="M73" s="419"/>
      <c r="N73" s="419"/>
      <c r="O73" s="420"/>
      <c r="P73" s="164">
        <v>2</v>
      </c>
      <c r="Q73" s="418" t="s">
        <v>55</v>
      </c>
      <c r="R73" s="419"/>
      <c r="S73" s="419"/>
      <c r="T73" s="420"/>
      <c r="U73" s="164">
        <v>3</v>
      </c>
      <c r="V73" s="418" t="s">
        <v>56</v>
      </c>
      <c r="W73" s="419"/>
      <c r="X73" s="419"/>
      <c r="Y73" s="420"/>
      <c r="Z73" s="164">
        <v>4</v>
      </c>
      <c r="AA73" s="418" t="s">
        <v>57</v>
      </c>
      <c r="AB73" s="419"/>
      <c r="AC73" s="419"/>
      <c r="AD73" s="420"/>
      <c r="AE73" s="164">
        <v>5</v>
      </c>
      <c r="AF73" s="418" t="s">
        <v>58</v>
      </c>
      <c r="AG73" s="419"/>
      <c r="AH73" s="419"/>
      <c r="AI73" s="420"/>
      <c r="AJ73" s="164">
        <v>6</v>
      </c>
      <c r="AK73" s="418" t="s">
        <v>134</v>
      </c>
      <c r="AL73" s="419"/>
      <c r="AM73" s="419"/>
      <c r="AN73" s="420"/>
      <c r="AO73" s="164">
        <v>7</v>
      </c>
      <c r="AP73" s="418" t="s">
        <v>135</v>
      </c>
      <c r="AQ73" s="419"/>
      <c r="AR73" s="419"/>
      <c r="AS73" s="420"/>
      <c r="AT73" s="164">
        <v>8</v>
      </c>
      <c r="AU73" s="418" t="s">
        <v>61</v>
      </c>
      <c r="AV73" s="419"/>
      <c r="AW73" s="419"/>
      <c r="AX73" s="420"/>
      <c r="AY73" s="164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6"/>
      <c r="B75" s="383" t="s">
        <v>29</v>
      </c>
      <c r="C75" s="383"/>
      <c r="D75" s="383"/>
      <c r="E75" s="383"/>
      <c r="F75" s="383"/>
      <c r="G75" s="383"/>
      <c r="H75" s="383"/>
      <c r="I75" s="383"/>
      <c r="J75" s="383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6"/>
      <c r="B76" s="366"/>
      <c r="C76" s="366"/>
      <c r="D76" s="366"/>
      <c r="E76" s="366" t="s">
        <v>29</v>
      </c>
      <c r="F76" s="366"/>
      <c r="G76" s="366"/>
      <c r="H76" s="366"/>
      <c r="I76" s="366"/>
      <c r="J76" s="366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29</v>
      </c>
      <c r="I77" s="366"/>
      <c r="J77" s="366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6"/>
      <c r="B78" s="366" t="s">
        <v>29</v>
      </c>
      <c r="C78" s="366"/>
      <c r="D78" s="366"/>
      <c r="E78" s="366" t="s">
        <v>29</v>
      </c>
      <c r="F78" s="366"/>
      <c r="G78" s="366"/>
      <c r="H78" s="366"/>
      <c r="I78" s="366"/>
      <c r="J78" s="366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6"/>
      <c r="B79" s="366" t="s">
        <v>29</v>
      </c>
      <c r="C79" s="366"/>
      <c r="D79" s="366"/>
      <c r="E79" s="366"/>
      <c r="F79" s="366"/>
      <c r="G79" s="366"/>
      <c r="H79" s="366" t="s">
        <v>29</v>
      </c>
      <c r="I79" s="366"/>
      <c r="J79" s="366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6"/>
      <c r="B80" s="366"/>
      <c r="C80" s="366"/>
      <c r="D80" s="366"/>
      <c r="E80" s="366" t="s">
        <v>29</v>
      </c>
      <c r="F80" s="366"/>
      <c r="G80" s="366"/>
      <c r="H80" s="366" t="s">
        <v>29</v>
      </c>
      <c r="I80" s="366"/>
      <c r="J80" s="366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7"/>
      <c r="B81" s="366" t="s">
        <v>29</v>
      </c>
      <c r="C81" s="366"/>
      <c r="D81" s="366"/>
      <c r="E81" s="366" t="s">
        <v>29</v>
      </c>
      <c r="F81" s="366"/>
      <c r="G81" s="366"/>
      <c r="H81" s="366" t="s">
        <v>29</v>
      </c>
      <c r="I81" s="366"/>
      <c r="J81" s="366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6">
        <v>1</v>
      </c>
      <c r="L84" s="418" t="s">
        <v>54</v>
      </c>
      <c r="M84" s="419"/>
      <c r="N84" s="419"/>
      <c r="O84" s="420"/>
      <c r="P84" s="164">
        <v>2</v>
      </c>
      <c r="Q84" s="418" t="s">
        <v>55</v>
      </c>
      <c r="R84" s="419"/>
      <c r="S84" s="419"/>
      <c r="T84" s="420"/>
      <c r="U84" s="164">
        <v>3</v>
      </c>
      <c r="V84" s="418" t="s">
        <v>56</v>
      </c>
      <c r="W84" s="419"/>
      <c r="X84" s="419"/>
      <c r="Y84" s="420"/>
      <c r="Z84" s="164">
        <v>4</v>
      </c>
      <c r="AA84" s="418" t="s">
        <v>57</v>
      </c>
      <c r="AB84" s="419"/>
      <c r="AC84" s="419"/>
      <c r="AD84" s="420"/>
      <c r="AE84" s="164">
        <v>5</v>
      </c>
      <c r="AF84" s="418" t="s">
        <v>58</v>
      </c>
      <c r="AG84" s="419"/>
      <c r="AH84" s="419"/>
      <c r="AI84" s="420"/>
      <c r="AJ84" s="164">
        <v>6</v>
      </c>
      <c r="AK84" s="418" t="s">
        <v>134</v>
      </c>
      <c r="AL84" s="419"/>
      <c r="AM84" s="419"/>
      <c r="AN84" s="420"/>
      <c r="AO84" s="164">
        <v>7</v>
      </c>
      <c r="AP84" s="418" t="s">
        <v>135</v>
      </c>
      <c r="AQ84" s="419"/>
      <c r="AR84" s="419"/>
      <c r="AS84" s="420"/>
      <c r="AT84" s="164">
        <v>8</v>
      </c>
      <c r="AU84" s="418" t="s">
        <v>61</v>
      </c>
      <c r="AV84" s="419"/>
      <c r="AW84" s="419"/>
      <c r="AX84" s="420"/>
      <c r="AY84" s="164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6"/>
      <c r="B86" s="383" t="s">
        <v>29</v>
      </c>
      <c r="C86" s="383"/>
      <c r="D86" s="383"/>
      <c r="E86" s="383"/>
      <c r="F86" s="383"/>
      <c r="G86" s="383"/>
      <c r="H86" s="383"/>
      <c r="I86" s="383"/>
      <c r="J86" s="383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6"/>
      <c r="B87" s="366"/>
      <c r="C87" s="366"/>
      <c r="D87" s="366"/>
      <c r="E87" s="366" t="s">
        <v>29</v>
      </c>
      <c r="F87" s="366"/>
      <c r="G87" s="366"/>
      <c r="H87" s="366"/>
      <c r="I87" s="366"/>
      <c r="J87" s="366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29</v>
      </c>
      <c r="I88" s="366"/>
      <c r="J88" s="366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6"/>
      <c r="B89" s="366" t="s">
        <v>29</v>
      </c>
      <c r="C89" s="366"/>
      <c r="D89" s="366"/>
      <c r="E89" s="366" t="s">
        <v>29</v>
      </c>
      <c r="F89" s="366"/>
      <c r="G89" s="366"/>
      <c r="H89" s="366"/>
      <c r="I89" s="366"/>
      <c r="J89" s="366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6"/>
      <c r="B90" s="366" t="s">
        <v>29</v>
      </c>
      <c r="C90" s="366"/>
      <c r="D90" s="366"/>
      <c r="E90" s="366"/>
      <c r="F90" s="366"/>
      <c r="G90" s="366"/>
      <c r="H90" s="366" t="s">
        <v>29</v>
      </c>
      <c r="I90" s="366"/>
      <c r="J90" s="366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6"/>
      <c r="B91" s="366"/>
      <c r="C91" s="366"/>
      <c r="D91" s="366"/>
      <c r="E91" s="366" t="s">
        <v>29</v>
      </c>
      <c r="F91" s="366"/>
      <c r="G91" s="366"/>
      <c r="H91" s="366" t="s">
        <v>29</v>
      </c>
      <c r="I91" s="366"/>
      <c r="J91" s="366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6"/>
      <c r="B92" s="366" t="s">
        <v>29</v>
      </c>
      <c r="C92" s="366"/>
      <c r="D92" s="366"/>
      <c r="E92" s="366" t="s">
        <v>29</v>
      </c>
      <c r="F92" s="366"/>
      <c r="G92" s="366"/>
      <c r="H92" s="366" t="s">
        <v>29</v>
      </c>
      <c r="I92" s="366"/>
      <c r="J92" s="366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6">
        <v>1</v>
      </c>
      <c r="L94" s="418" t="s">
        <v>54</v>
      </c>
      <c r="M94" s="419"/>
      <c r="N94" s="419"/>
      <c r="O94" s="420"/>
      <c r="P94" s="164">
        <v>2</v>
      </c>
      <c r="Q94" s="418" t="s">
        <v>55</v>
      </c>
      <c r="R94" s="419"/>
      <c r="S94" s="419"/>
      <c r="T94" s="420"/>
      <c r="U94" s="164">
        <v>3</v>
      </c>
      <c r="V94" s="418" t="s">
        <v>56</v>
      </c>
      <c r="W94" s="419"/>
      <c r="X94" s="419"/>
      <c r="Y94" s="420"/>
      <c r="Z94" s="164">
        <v>4</v>
      </c>
      <c r="AA94" s="418" t="s">
        <v>57</v>
      </c>
      <c r="AB94" s="419"/>
      <c r="AC94" s="419"/>
      <c r="AD94" s="420"/>
      <c r="AE94" s="164">
        <v>5</v>
      </c>
      <c r="AF94" s="418" t="s">
        <v>58</v>
      </c>
      <c r="AG94" s="419"/>
      <c r="AH94" s="419"/>
      <c r="AI94" s="420"/>
      <c r="AJ94" s="164">
        <v>6</v>
      </c>
      <c r="AK94" s="418" t="s">
        <v>134</v>
      </c>
      <c r="AL94" s="419"/>
      <c r="AM94" s="419"/>
      <c r="AN94" s="420"/>
      <c r="AO94" s="164">
        <v>7</v>
      </c>
      <c r="AP94" s="418" t="s">
        <v>135</v>
      </c>
      <c r="AQ94" s="419"/>
      <c r="AR94" s="419"/>
      <c r="AS94" s="420"/>
      <c r="AT94" s="164">
        <v>8</v>
      </c>
      <c r="AU94" s="418" t="s">
        <v>61</v>
      </c>
      <c r="AV94" s="419"/>
      <c r="AW94" s="419"/>
      <c r="AX94" s="420"/>
      <c r="AY94" s="164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3"/>
      <c r="B96" s="383" t="s">
        <v>29</v>
      </c>
      <c r="C96" s="383"/>
      <c r="D96" s="383"/>
      <c r="E96" s="383"/>
      <c r="F96" s="383"/>
      <c r="G96" s="383"/>
      <c r="H96" s="383"/>
      <c r="I96" s="383"/>
      <c r="J96" s="383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3"/>
      <c r="B97" s="366"/>
      <c r="C97" s="366"/>
      <c r="D97" s="366"/>
      <c r="E97" s="366" t="s">
        <v>29</v>
      </c>
      <c r="F97" s="366"/>
      <c r="G97" s="366"/>
      <c r="H97" s="366"/>
      <c r="I97" s="366"/>
      <c r="J97" s="366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29</v>
      </c>
      <c r="I98" s="366"/>
      <c r="J98" s="366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3"/>
      <c r="B99" s="366" t="s">
        <v>29</v>
      </c>
      <c r="C99" s="366"/>
      <c r="D99" s="366"/>
      <c r="E99" s="366" t="s">
        <v>29</v>
      </c>
      <c r="F99" s="366"/>
      <c r="G99" s="366"/>
      <c r="H99" s="366"/>
      <c r="I99" s="366"/>
      <c r="J99" s="366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3"/>
      <c r="B100" s="366" t="s">
        <v>29</v>
      </c>
      <c r="C100" s="366"/>
      <c r="D100" s="366"/>
      <c r="E100" s="366"/>
      <c r="F100" s="366"/>
      <c r="G100" s="366"/>
      <c r="H100" s="366" t="s">
        <v>29</v>
      </c>
      <c r="I100" s="366"/>
      <c r="J100" s="366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29</v>
      </c>
      <c r="F101" s="366"/>
      <c r="G101" s="366"/>
      <c r="H101" s="366" t="s">
        <v>29</v>
      </c>
      <c r="I101" s="366"/>
      <c r="J101" s="366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3"/>
      <c r="B102" s="366" t="s">
        <v>29</v>
      </c>
      <c r="C102" s="366"/>
      <c r="D102" s="366"/>
      <c r="E102" s="366" t="s">
        <v>29</v>
      </c>
      <c r="F102" s="366"/>
      <c r="G102" s="366"/>
      <c r="H102" s="366" t="s">
        <v>29</v>
      </c>
      <c r="I102" s="366"/>
      <c r="J102" s="366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8" t="s">
        <v>54</v>
      </c>
      <c r="M104" s="419"/>
      <c r="N104" s="419"/>
      <c r="O104" s="420"/>
      <c r="P104" s="164">
        <v>2</v>
      </c>
      <c r="Q104" s="418" t="s">
        <v>55</v>
      </c>
      <c r="R104" s="419"/>
      <c r="S104" s="419"/>
      <c r="T104" s="420"/>
      <c r="U104" s="164">
        <v>3</v>
      </c>
      <c r="V104" s="418" t="s">
        <v>56</v>
      </c>
      <c r="W104" s="419"/>
      <c r="X104" s="419"/>
      <c r="Y104" s="420"/>
      <c r="Z104" s="164">
        <v>4</v>
      </c>
      <c r="AA104" s="418" t="s">
        <v>57</v>
      </c>
      <c r="AB104" s="419"/>
      <c r="AC104" s="419"/>
      <c r="AD104" s="420"/>
      <c r="AE104" s="164">
        <v>5</v>
      </c>
      <c r="AF104" s="418" t="s">
        <v>58</v>
      </c>
      <c r="AG104" s="419"/>
      <c r="AH104" s="419"/>
      <c r="AI104" s="420"/>
      <c r="AJ104" s="164">
        <v>6</v>
      </c>
      <c r="AK104" s="418" t="s">
        <v>134</v>
      </c>
      <c r="AL104" s="419"/>
      <c r="AM104" s="419"/>
      <c r="AN104" s="420"/>
      <c r="AO104" s="164">
        <v>7</v>
      </c>
      <c r="AP104" s="418" t="s">
        <v>135</v>
      </c>
      <c r="AQ104" s="419"/>
      <c r="AR104" s="419"/>
      <c r="AS104" s="420"/>
      <c r="AT104" s="164">
        <v>8</v>
      </c>
      <c r="AU104" s="418" t="s">
        <v>61</v>
      </c>
      <c r="AV104" s="419"/>
      <c r="AW104" s="419"/>
      <c r="AX104" s="420"/>
      <c r="AY104" s="164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7"/>
      <c r="B106" s="429" t="s">
        <v>29</v>
      </c>
      <c r="C106" s="429"/>
      <c r="D106" s="429"/>
      <c r="E106" s="429"/>
      <c r="F106" s="429"/>
      <c r="G106" s="429"/>
      <c r="H106" s="429"/>
      <c r="I106" s="429"/>
      <c r="J106" s="429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7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7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8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8" t="s">
        <v>54</v>
      </c>
      <c r="M114" s="419"/>
      <c r="N114" s="419"/>
      <c r="O114" s="420"/>
      <c r="P114" s="164">
        <v>2</v>
      </c>
      <c r="Q114" s="418" t="s">
        <v>55</v>
      </c>
      <c r="R114" s="419"/>
      <c r="S114" s="419"/>
      <c r="T114" s="420"/>
      <c r="U114" s="164">
        <v>3</v>
      </c>
      <c r="V114" s="418" t="s">
        <v>56</v>
      </c>
      <c r="W114" s="419"/>
      <c r="X114" s="419"/>
      <c r="Y114" s="420"/>
      <c r="Z114" s="164">
        <v>4</v>
      </c>
      <c r="AA114" s="418" t="s">
        <v>57</v>
      </c>
      <c r="AB114" s="419"/>
      <c r="AC114" s="419"/>
      <c r="AD114" s="420"/>
      <c r="AE114" s="164">
        <v>5</v>
      </c>
      <c r="AF114" s="418" t="s">
        <v>58</v>
      </c>
      <c r="AG114" s="419"/>
      <c r="AH114" s="419"/>
      <c r="AI114" s="420"/>
      <c r="AJ114" s="164">
        <v>6</v>
      </c>
      <c r="AK114" s="418" t="s">
        <v>134</v>
      </c>
      <c r="AL114" s="419"/>
      <c r="AM114" s="419"/>
      <c r="AN114" s="420"/>
      <c r="AO114" s="164">
        <v>7</v>
      </c>
      <c r="AP114" s="418" t="s">
        <v>135</v>
      </c>
      <c r="AQ114" s="419"/>
      <c r="AR114" s="419"/>
      <c r="AS114" s="420"/>
      <c r="AT114" s="164">
        <v>8</v>
      </c>
      <c r="AU114" s="418" t="s">
        <v>61</v>
      </c>
      <c r="AV114" s="419"/>
      <c r="AW114" s="419"/>
      <c r="AX114" s="420"/>
      <c r="AY114" s="164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7"/>
      <c r="B116" s="429" t="s">
        <v>29</v>
      </c>
      <c r="C116" s="429"/>
      <c r="D116" s="429"/>
      <c r="E116" s="429"/>
      <c r="F116" s="429"/>
      <c r="G116" s="429"/>
      <c r="H116" s="429"/>
      <c r="I116" s="429"/>
      <c r="J116" s="429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7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7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8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B10" sqref="B10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35" t="s">
        <v>46</v>
      </c>
      <c r="B2" s="289" t="str">
        <f>ローデータ!B2</f>
        <v>北区</v>
      </c>
      <c r="C2" s="291"/>
      <c r="D2" s="291"/>
      <c r="E2" s="290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67" t="s">
        <v>47</v>
      </c>
      <c r="B3" s="43" t="s">
        <v>3</v>
      </c>
      <c r="C3" s="43" t="s">
        <v>4</v>
      </c>
      <c r="D3" s="43" t="s">
        <v>5</v>
      </c>
      <c r="E3" s="43" t="s">
        <v>8</v>
      </c>
      <c r="G3" s="304"/>
      <c r="H3" s="304"/>
      <c r="K3" s="304"/>
      <c r="L3" s="304"/>
    </row>
    <row r="4" spans="1:19" ht="14.1" customHeight="1" x14ac:dyDescent="0.15">
      <c r="A4" s="268"/>
      <c r="B4" s="58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85">
        <v>8</v>
      </c>
      <c r="H4" s="43" t="s">
        <v>53</v>
      </c>
      <c r="K4" s="300">
        <f>COUNTIFS(ローデータ!B12:B1011,1,ローデータ!G12:G1011,$G$4)</f>
        <v>0</v>
      </c>
      <c r="L4" s="30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32">
        <v>1</v>
      </c>
      <c r="B7" s="34" t="s">
        <v>155</v>
      </c>
    </row>
    <row r="8" spans="1:19" ht="14.1" customHeight="1" x14ac:dyDescent="0.15">
      <c r="A8" s="231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7" t="s">
        <v>50</v>
      </c>
    </row>
    <row r="9" spans="1:19" ht="14.1" customHeight="1" x14ac:dyDescent="0.15">
      <c r="A9" s="233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8"/>
    </row>
    <row r="10" spans="1:19" ht="14.1" customHeight="1" x14ac:dyDescent="0.15">
      <c r="A10" s="3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207</v>
      </c>
    </row>
    <row r="13" spans="1:19" ht="14.1" customHeight="1" x14ac:dyDescent="0.15">
      <c r="A13" s="32">
        <v>2.1</v>
      </c>
      <c r="B13" s="34" t="s">
        <v>156</v>
      </c>
      <c r="F13" s="32">
        <v>2.2000000000000002</v>
      </c>
      <c r="G13" s="34" t="s">
        <v>231</v>
      </c>
    </row>
    <row r="14" spans="1:19" ht="14.1" customHeight="1" x14ac:dyDescent="0.15">
      <c r="A14" s="231"/>
      <c r="B14" s="53">
        <v>1</v>
      </c>
      <c r="C14" s="53">
        <v>2</v>
      </c>
      <c r="D14" s="267" t="s">
        <v>50</v>
      </c>
      <c r="F14" s="231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0" t="s">
        <v>50</v>
      </c>
    </row>
    <row r="15" spans="1:19" ht="14.1" customHeight="1" x14ac:dyDescent="0.15">
      <c r="A15" s="233"/>
      <c r="B15" s="54" t="s">
        <v>63</v>
      </c>
      <c r="C15" s="54" t="s">
        <v>64</v>
      </c>
      <c r="D15" s="268"/>
      <c r="F15" s="232"/>
      <c r="G15" s="278" t="s">
        <v>95</v>
      </c>
      <c r="H15" s="248" t="s">
        <v>76</v>
      </c>
      <c r="I15" s="248" t="s">
        <v>77</v>
      </c>
      <c r="J15" s="278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73" t="s">
        <v>111</v>
      </c>
      <c r="Q15" s="248" t="s">
        <v>83</v>
      </c>
      <c r="R15" s="292"/>
    </row>
    <row r="16" spans="1:19" ht="14.1" customHeight="1" x14ac:dyDescent="0.15">
      <c r="A16" s="3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32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92"/>
    </row>
    <row r="17" spans="1:19" ht="14.1" customHeight="1" x14ac:dyDescent="0.15">
      <c r="A17" s="48"/>
      <c r="B17" s="9"/>
      <c r="C17" s="9"/>
      <c r="D17" s="9"/>
      <c r="F17" s="233"/>
      <c r="G17" s="282"/>
      <c r="H17" s="249"/>
      <c r="I17" s="249"/>
      <c r="J17" s="282"/>
      <c r="K17" s="249"/>
      <c r="L17" s="249"/>
      <c r="M17" s="249"/>
      <c r="N17" s="249"/>
      <c r="O17" s="249"/>
      <c r="P17" s="274"/>
      <c r="Q17" s="249"/>
      <c r="R17" s="251"/>
    </row>
    <row r="18" spans="1:19" ht="14.1" customHeight="1" x14ac:dyDescent="0.15">
      <c r="A18"/>
      <c r="F18" s="4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1"/>
      <c r="B21" s="293">
        <v>1</v>
      </c>
      <c r="C21" s="242"/>
      <c r="D21" s="293">
        <v>2</v>
      </c>
      <c r="E21" s="242"/>
      <c r="F21" s="293">
        <v>3</v>
      </c>
      <c r="G21" s="241"/>
      <c r="H21" s="242"/>
      <c r="I21" s="26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301" t="s">
        <v>72</v>
      </c>
      <c r="C22" s="302"/>
      <c r="D22" s="301" t="s">
        <v>74</v>
      </c>
      <c r="E22" s="302"/>
      <c r="F22" s="301" t="s">
        <v>84</v>
      </c>
      <c r="G22" s="303"/>
      <c r="H22" s="302"/>
      <c r="I22" s="26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51</v>
      </c>
      <c r="B23" s="289">
        <f>COUNTIFS(ローデータ!$B$12:$B$1011,1,ローデータ!$G$12:$G$1011,$G$4,ローデータ!$K$12:$K$1011,B21)</f>
        <v>0</v>
      </c>
      <c r="C23" s="290"/>
      <c r="D23" s="289">
        <f>COUNTIFS(ローデータ!$B$12:$B$1011,1,ローデータ!$G$12:$G$1011,$G$4,ローデータ!$K$12:$K$1011,D21)</f>
        <v>0</v>
      </c>
      <c r="E23" s="290"/>
      <c r="F23" s="289">
        <f>COUNTIFS(ローデータ!$B$12:$B$1011,1,ローデータ!$G$12:$G$1011,$G$4,ローデータ!$K$12:$K$1011,F21)</f>
        <v>0</v>
      </c>
      <c r="G23" s="291"/>
      <c r="H23" s="29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167</v>
      </c>
    </row>
    <row r="26" spans="1:19" ht="14.1" customHeight="1" x14ac:dyDescent="0.15">
      <c r="A26" s="32" t="s">
        <v>89</v>
      </c>
      <c r="B26" s="34" t="s">
        <v>158</v>
      </c>
      <c r="I26" s="48" t="s">
        <v>159</v>
      </c>
      <c r="J26" s="39" t="s">
        <v>164</v>
      </c>
    </row>
    <row r="27" spans="1:19" ht="14.1" customHeight="1" x14ac:dyDescent="0.15">
      <c r="A27" s="231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0" t="s">
        <v>50</v>
      </c>
      <c r="I27" s="269"/>
      <c r="J27" s="285" t="s">
        <v>96</v>
      </c>
      <c r="K27" s="287" t="s">
        <v>97</v>
      </c>
      <c r="L27" s="283" t="s">
        <v>98</v>
      </c>
      <c r="M27" s="287" t="s">
        <v>99</v>
      </c>
      <c r="N27" s="283" t="s">
        <v>100</v>
      </c>
      <c r="O27" s="277" t="s">
        <v>50</v>
      </c>
    </row>
    <row r="28" spans="1:19" ht="14.1" customHeight="1" x14ac:dyDescent="0.15">
      <c r="A28" s="232"/>
      <c r="B28" s="248" t="s">
        <v>65</v>
      </c>
      <c r="C28" s="248" t="s">
        <v>66</v>
      </c>
      <c r="D28" s="278" t="s">
        <v>101</v>
      </c>
      <c r="E28" s="280" t="s">
        <v>102</v>
      </c>
      <c r="F28" s="281" t="s">
        <v>103</v>
      </c>
      <c r="G28" s="292"/>
      <c r="H28" s="39"/>
      <c r="I28" s="270"/>
      <c r="J28" s="286"/>
      <c r="K28" s="288"/>
      <c r="L28" s="284"/>
      <c r="M28" s="288"/>
      <c r="N28" s="284"/>
      <c r="O28" s="277"/>
    </row>
    <row r="29" spans="1:19" ht="14.1" customHeight="1" x14ac:dyDescent="0.15">
      <c r="A29" s="233"/>
      <c r="B29" s="249"/>
      <c r="C29" s="249"/>
      <c r="D29" s="279"/>
      <c r="E29" s="244"/>
      <c r="F29" s="282"/>
      <c r="G29" s="251"/>
      <c r="H29" s="39"/>
      <c r="I29" s="38" t="s">
        <v>51</v>
      </c>
      <c r="J29" s="86">
        <f>SUMIFS(ローデータ!M12:M1011,ローデータ!$B$12:$B$1011,1,ローデータ!$G$12:$G$1011,$G$4,ローデータ!$K$12:$K$1011,$B$21)</f>
        <v>0</v>
      </c>
      <c r="K29" s="86">
        <f>SUMIFS(ローデータ!N12:N1011,ローデータ!$B$12:$B$1011,1,ローデータ!$G$12:$G$1011,$G$4,ローデータ!$K$12:$K$1011,$B$21)</f>
        <v>0</v>
      </c>
      <c r="L29" s="86">
        <f>SUMIFS(ローデータ!O12:O1011,ローデータ!$B$12:$B$1011,1,ローデータ!$G$12:$G$1011,$G$4,ローデータ!$K$12:$K$1011,$B$21)</f>
        <v>0</v>
      </c>
      <c r="M29" s="86">
        <f>SUMIFS(ローデータ!P12:P1011,ローデータ!$B$12:$B$1011,1,ローデータ!$G$12:$G$1011,$G$4,ローデータ!$K$12:$K$1011,$B$21)</f>
        <v>0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0</v>
      </c>
    </row>
    <row r="30" spans="1:19" ht="14.1" customHeight="1" x14ac:dyDescent="0.15">
      <c r="A30" s="3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232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90</v>
      </c>
      <c r="B33" s="34" t="s">
        <v>160</v>
      </c>
      <c r="I33" s="32" t="s">
        <v>161</v>
      </c>
      <c r="J33" s="40" t="s">
        <v>88</v>
      </c>
    </row>
    <row r="34" spans="1:17" ht="14.1" customHeight="1" x14ac:dyDescent="0.15">
      <c r="A34" s="231"/>
      <c r="B34" s="35">
        <v>1</v>
      </c>
      <c r="C34" s="35">
        <v>2</v>
      </c>
      <c r="D34" s="35">
        <v>3</v>
      </c>
      <c r="E34" s="267" t="s">
        <v>50</v>
      </c>
      <c r="F34" s="39"/>
      <c r="I34" s="269"/>
      <c r="J34" s="271" t="s">
        <v>104</v>
      </c>
      <c r="K34" s="229" t="s">
        <v>105</v>
      </c>
      <c r="L34" s="229" t="s">
        <v>98</v>
      </c>
      <c r="M34" s="229" t="s">
        <v>106</v>
      </c>
      <c r="N34" s="245" t="s">
        <v>107</v>
      </c>
      <c r="O34" s="229" t="s">
        <v>36</v>
      </c>
      <c r="P34" s="245" t="s">
        <v>124</v>
      </c>
      <c r="Q34" s="250" t="s">
        <v>50</v>
      </c>
    </row>
    <row r="35" spans="1:17" ht="14.1" customHeight="1" x14ac:dyDescent="0.15">
      <c r="A35" s="233"/>
      <c r="B35" s="54" t="s">
        <v>67</v>
      </c>
      <c r="C35" s="54" t="s">
        <v>66</v>
      </c>
      <c r="D35" s="54" t="s">
        <v>68</v>
      </c>
      <c r="E35" s="268"/>
      <c r="G35" s="39"/>
      <c r="I35" s="270"/>
      <c r="J35" s="272"/>
      <c r="K35" s="230"/>
      <c r="L35" s="230"/>
      <c r="M35" s="230"/>
      <c r="N35" s="246"/>
      <c r="O35" s="230"/>
      <c r="P35" s="246"/>
      <c r="Q35" s="251"/>
    </row>
    <row r="36" spans="1:17" ht="14.1" customHeight="1" x14ac:dyDescent="0.15">
      <c r="A36" s="3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3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170</v>
      </c>
    </row>
    <row r="39" spans="1:17" ht="14.1" customHeight="1" x14ac:dyDescent="0.15">
      <c r="A39" s="32" t="s">
        <v>91</v>
      </c>
      <c r="B39" s="40" t="s">
        <v>162</v>
      </c>
    </row>
    <row r="40" spans="1:17" ht="14.1" customHeight="1" x14ac:dyDescent="0.15">
      <c r="A40" s="252"/>
      <c r="B40" s="255" t="s">
        <v>16</v>
      </c>
      <c r="C40" s="256"/>
      <c r="D40" s="256"/>
      <c r="E40" s="256"/>
      <c r="F40" s="257"/>
      <c r="G40" s="258" t="s">
        <v>50</v>
      </c>
      <c r="H40" s="261" t="s">
        <v>13</v>
      </c>
      <c r="I40" s="262"/>
      <c r="J40" s="263"/>
      <c r="K40" s="264" t="s">
        <v>50</v>
      </c>
    </row>
    <row r="41" spans="1:17" ht="14.1" customHeight="1" x14ac:dyDescent="0.15">
      <c r="A41" s="253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9"/>
      <c r="H41" s="64">
        <v>1</v>
      </c>
      <c r="I41" s="63">
        <v>2</v>
      </c>
      <c r="J41" s="63">
        <v>3</v>
      </c>
      <c r="K41" s="265"/>
      <c r="M41" s="39"/>
      <c r="N41" s="39"/>
      <c r="O41" s="39"/>
      <c r="P41" s="39"/>
    </row>
    <row r="42" spans="1:17" ht="14.1" customHeight="1" x14ac:dyDescent="0.15">
      <c r="A42" s="253"/>
      <c r="B42" s="248" t="s">
        <v>65</v>
      </c>
      <c r="C42" s="248" t="s">
        <v>66</v>
      </c>
      <c r="D42" s="273" t="s">
        <v>101</v>
      </c>
      <c r="E42" s="275" t="s">
        <v>102</v>
      </c>
      <c r="F42" s="225" t="s">
        <v>103</v>
      </c>
      <c r="G42" s="259"/>
      <c r="H42" s="227" t="s">
        <v>67</v>
      </c>
      <c r="I42" s="247" t="s">
        <v>66</v>
      </c>
      <c r="J42" s="247" t="s">
        <v>68</v>
      </c>
      <c r="K42" s="265"/>
      <c r="M42" s="39"/>
      <c r="N42" s="39"/>
      <c r="O42" s="39"/>
      <c r="P42" s="39"/>
    </row>
    <row r="43" spans="1:17" ht="14.1" customHeight="1" x14ac:dyDescent="0.15">
      <c r="A43" s="254"/>
      <c r="B43" s="249"/>
      <c r="C43" s="249"/>
      <c r="D43" s="274"/>
      <c r="E43" s="276"/>
      <c r="F43" s="226"/>
      <c r="G43" s="260"/>
      <c r="H43" s="228"/>
      <c r="I43" s="226"/>
      <c r="J43" s="226"/>
      <c r="K43" s="266"/>
      <c r="M43" s="39"/>
      <c r="N43" s="39"/>
      <c r="O43" s="39"/>
      <c r="P43" s="39"/>
    </row>
    <row r="44" spans="1:17" ht="14.1" customHeight="1" x14ac:dyDescent="0.15">
      <c r="A44" s="38" t="s">
        <v>51</v>
      </c>
      <c r="B44" s="86">
        <f>COUNTIFS(ローデータ!$B$12:$B$1011,1,ローデータ!$G$12:$G$1011,$G$4,ローデータ!$K$12:$K$1011,$F$21,ローデータ!$L$12:$L$1011,B41)</f>
        <v>0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0</v>
      </c>
      <c r="H44" s="89">
        <f>COUNTIFS(ローデータ!$B$12:$B$1011,1,ローデータ!$G$12:$G$1011,$G$4,ローデータ!$K$12:$K$1011,$F$21,ローデータ!$S$12:$S$1011,H41)</f>
        <v>0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92</v>
      </c>
      <c r="B46" s="40" t="s">
        <v>163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1"/>
      <c r="B47" s="234" t="s">
        <v>165</v>
      </c>
      <c r="C47" s="235"/>
      <c r="D47" s="235"/>
      <c r="E47" s="235"/>
      <c r="F47" s="236"/>
      <c r="G47" s="237" t="s">
        <v>50</v>
      </c>
      <c r="H47" s="240" t="s">
        <v>71</v>
      </c>
      <c r="I47" s="241"/>
      <c r="J47" s="241"/>
      <c r="K47" s="241"/>
      <c r="L47" s="241"/>
      <c r="M47" s="241"/>
      <c r="N47" s="242"/>
      <c r="O47" s="212" t="s">
        <v>50</v>
      </c>
    </row>
    <row r="48" spans="1:17" ht="14.1" customHeight="1" x14ac:dyDescent="0.15">
      <c r="A48" s="232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38"/>
      <c r="H48" s="221" t="s">
        <v>104</v>
      </c>
      <c r="I48" s="223" t="s">
        <v>105</v>
      </c>
      <c r="J48" s="223" t="s">
        <v>98</v>
      </c>
      <c r="K48" s="223" t="s">
        <v>106</v>
      </c>
      <c r="L48" s="243" t="s">
        <v>107</v>
      </c>
      <c r="M48" s="223" t="s">
        <v>36</v>
      </c>
      <c r="N48" s="243" t="s">
        <v>124</v>
      </c>
      <c r="O48" s="213"/>
    </row>
    <row r="49" spans="1:15" ht="14.1" customHeight="1" x14ac:dyDescent="0.15">
      <c r="A49" s="233"/>
      <c r="B49" s="216"/>
      <c r="C49" s="218"/>
      <c r="D49" s="220"/>
      <c r="E49" s="218"/>
      <c r="F49" s="220"/>
      <c r="G49" s="239"/>
      <c r="H49" s="222"/>
      <c r="I49" s="224"/>
      <c r="J49" s="224"/>
      <c r="K49" s="224"/>
      <c r="L49" s="244"/>
      <c r="M49" s="224"/>
      <c r="N49" s="244"/>
      <c r="O49" s="214"/>
    </row>
    <row r="50" spans="1:15" ht="14.1" customHeight="1" x14ac:dyDescent="0.15">
      <c r="A50" s="3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0</v>
      </c>
      <c r="D50" s="91">
        <f>SUMIFS(ローデータ!O12:O1011,ローデータ!$B$12:$B$1011,1,ローデータ!$G$12:$G$1011,$G$4,ローデータ!$K$12:$K$1011,$F$21)</f>
        <v>0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0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0</v>
      </c>
      <c r="J50" s="91">
        <f>SUMIFS(ローデータ!V12:V1011,ローデータ!$B$12:$B$1011,1,ローデータ!$G$12:$G$1011,$G$4,ローデータ!$K$12:$K$1011,$F$21)</f>
        <v>0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32"/>
    </row>
    <row r="53" spans="1:15" ht="14.1" customHeight="1" x14ac:dyDescent="0.15">
      <c r="A53" s="32">
        <v>1</v>
      </c>
      <c r="B53" t="s">
        <v>209</v>
      </c>
    </row>
    <row r="54" spans="1:15" ht="14.1" customHeight="1" x14ac:dyDescent="0.15">
      <c r="A54" s="313"/>
      <c r="B54" s="314"/>
      <c r="C54" s="69" t="s">
        <v>85</v>
      </c>
      <c r="D54" s="319" t="s">
        <v>86</v>
      </c>
      <c r="E54" s="262"/>
      <c r="F54" s="262"/>
      <c r="G54" s="262"/>
      <c r="H54" s="262"/>
      <c r="I54" s="262"/>
      <c r="J54" s="262"/>
      <c r="K54" s="262"/>
      <c r="L54" s="262"/>
      <c r="M54" s="262"/>
      <c r="N54" s="320"/>
      <c r="O54" s="264" t="s">
        <v>50</v>
      </c>
    </row>
    <row r="55" spans="1:15" ht="14.1" customHeight="1" x14ac:dyDescent="0.15">
      <c r="A55" s="315"/>
      <c r="B55" s="316"/>
      <c r="C55" s="267" t="s">
        <v>87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5"/>
    </row>
    <row r="56" spans="1:15" ht="14.1" customHeight="1" x14ac:dyDescent="0.15">
      <c r="A56" s="315"/>
      <c r="B56" s="316"/>
      <c r="C56" s="321"/>
      <c r="D56" s="278" t="s">
        <v>95</v>
      </c>
      <c r="E56" s="248" t="s">
        <v>76</v>
      </c>
      <c r="F56" s="248" t="s">
        <v>77</v>
      </c>
      <c r="G56" s="278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73" t="s">
        <v>111</v>
      </c>
      <c r="N56" s="308" t="s">
        <v>83</v>
      </c>
      <c r="O56" s="265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65"/>
    </row>
    <row r="58" spans="1:15" ht="14.1" customHeight="1" x14ac:dyDescent="0.15">
      <c r="A58" s="317"/>
      <c r="B58" s="318"/>
      <c r="C58" s="268"/>
      <c r="D58" s="282"/>
      <c r="E58" s="249"/>
      <c r="F58" s="249"/>
      <c r="G58" s="282"/>
      <c r="H58" s="249"/>
      <c r="I58" s="249"/>
      <c r="J58" s="249"/>
      <c r="K58" s="249"/>
      <c r="L58" s="249"/>
      <c r="M58" s="274"/>
      <c r="N58" s="310"/>
      <c r="O58" s="266"/>
    </row>
    <row r="59" spans="1:15" ht="14.1" customHeight="1" x14ac:dyDescent="0.15">
      <c r="A59" s="3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3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0</v>
      </c>
    </row>
    <row r="61" spans="1:15" ht="14.1" customHeight="1" x14ac:dyDescent="0.15">
      <c r="A61" s="3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0</v>
      </c>
    </row>
    <row r="62" spans="1:15" ht="14.1" customHeight="1" x14ac:dyDescent="0.15">
      <c r="A62" s="3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0</v>
      </c>
    </row>
    <row r="63" spans="1:15" ht="14.1" customHeight="1" x14ac:dyDescent="0.15">
      <c r="A63" s="3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0</v>
      </c>
    </row>
    <row r="64" spans="1:15" ht="14.1" customHeight="1" x14ac:dyDescent="0.15">
      <c r="A64" s="3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0</v>
      </c>
    </row>
    <row r="65" spans="1:15" ht="14.1" customHeight="1" x14ac:dyDescent="0.15">
      <c r="A65" s="3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0</v>
      </c>
    </row>
    <row r="66" spans="1:15" ht="14.1" customHeight="1" x14ac:dyDescent="0.15">
      <c r="A66" s="3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0</v>
      </c>
    </row>
    <row r="67" spans="1:15" ht="14.1" customHeight="1" thickBot="1" x14ac:dyDescent="0.2">
      <c r="A67" s="45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1" t="s">
        <v>50</v>
      </c>
      <c r="B68" s="312"/>
      <c r="C68" s="100">
        <f>SUM(C59:C67)</f>
        <v>0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210</v>
      </c>
    </row>
    <row r="71" spans="1:15" ht="14.1" customHeight="1" x14ac:dyDescent="0.15">
      <c r="A71" s="32">
        <v>2.1</v>
      </c>
      <c r="B71" t="s">
        <v>168</v>
      </c>
    </row>
    <row r="72" spans="1:15" ht="14.1" customHeight="1" x14ac:dyDescent="0.15">
      <c r="A72" s="313"/>
      <c r="B72" s="314"/>
      <c r="C72" s="322" t="s">
        <v>25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3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38">
        <v>1</v>
      </c>
      <c r="B75" s="50" t="s">
        <v>54</v>
      </c>
      <c r="C75" s="289">
        <f>COUNTIFS(ローデータ!$B$12:$B$1011,1,ローデータ!$G$12:$G$1011,$G$4,ローデータ!$H$12:$H$1011,$A$75,ローデータ!$K$12:$K$1011,C73)</f>
        <v>0</v>
      </c>
      <c r="D75" s="290"/>
      <c r="E75" s="289">
        <f>COUNTIFS(ローデータ!$B$12:$B$1011,1,ローデータ!$G$12:$G$1011,$G$4,ローデータ!$H$12:$H$1011,$A$75,ローデータ!$K$12:$K$1011,E73)</f>
        <v>0</v>
      </c>
      <c r="F75" s="290"/>
      <c r="G75" s="289">
        <f>COUNTIFS(ローデータ!$B$12:$B$1011,1,ローデータ!$G$12:$G$1011,$G$4,ローデータ!$H$12:$H$1011,$A$75,ローデータ!$K$12:$K$1011,G73)</f>
        <v>0</v>
      </c>
      <c r="H75" s="291"/>
      <c r="I75" s="291"/>
      <c r="J75" s="104">
        <f t="shared" ref="J75:J84" si="2">SUM(C75:I75)</f>
        <v>0</v>
      </c>
    </row>
    <row r="76" spans="1:15" ht="14.1" customHeight="1" x14ac:dyDescent="0.15">
      <c r="A76" s="38">
        <v>2</v>
      </c>
      <c r="B76" s="50" t="s">
        <v>55</v>
      </c>
      <c r="C76" s="289">
        <f>COUNTIFS(ローデータ!$B$12:$B$1011,1,ローデータ!$G$12:$G$1011,$G$4,ローデータ!$H$12:$H$1011,$A$76,ローデータ!$K$12:$K$1011,C73)</f>
        <v>0</v>
      </c>
      <c r="D76" s="290"/>
      <c r="E76" s="289">
        <f>COUNTIFS(ローデータ!$B$12:$B$1011,1,ローデータ!$G$12:$G$1011,$G$4,ローデータ!$H$12:$H$1011,$A$76,ローデータ!$K$12:$K$1011,E73)</f>
        <v>0</v>
      </c>
      <c r="F76" s="290"/>
      <c r="G76" s="289">
        <f>COUNTIFS(ローデータ!$B$12:$B$1011,1,ローデータ!$G$12:$G$1011,$G$4,ローデータ!$H$12:$H$1011,$A$76,ローデータ!$K$12:$K$1011,G73)</f>
        <v>0</v>
      </c>
      <c r="H76" s="291"/>
      <c r="I76" s="291"/>
      <c r="J76" s="104">
        <f t="shared" si="2"/>
        <v>0</v>
      </c>
    </row>
    <row r="77" spans="1:15" ht="14.1" customHeight="1" x14ac:dyDescent="0.15">
      <c r="A77" s="38">
        <v>3</v>
      </c>
      <c r="B77" s="50" t="s">
        <v>56</v>
      </c>
      <c r="C77" s="289">
        <f>COUNTIFS(ローデータ!$B$12:$B$1011,1,ローデータ!$G$12:$G$1011,$G$4,ローデータ!$H$12:$H$1011,$A$77,ローデータ!$K$12:$K$1011,C73)</f>
        <v>0</v>
      </c>
      <c r="D77" s="290"/>
      <c r="E77" s="289">
        <f>COUNTIFS(ローデータ!$B$12:$B$1011,1,ローデータ!$G$12:$G$1011,$G$4,ローデータ!$H$12:$H$1011,$A$77,ローデータ!$K$12:$K$1011,E73)</f>
        <v>0</v>
      </c>
      <c r="F77" s="290"/>
      <c r="G77" s="289">
        <f>COUNTIFS(ローデータ!$B$12:$B$1011,1,ローデータ!$G$12:$G$1011,$G$4,ローデータ!$H$12:$H$1011,$A$77,ローデータ!$K$12:$K$1011,G73)</f>
        <v>0</v>
      </c>
      <c r="H77" s="291"/>
      <c r="I77" s="291"/>
      <c r="J77" s="104">
        <f t="shared" si="2"/>
        <v>0</v>
      </c>
    </row>
    <row r="78" spans="1:15" ht="14.1" customHeight="1" x14ac:dyDescent="0.15">
      <c r="A78" s="38">
        <v>4</v>
      </c>
      <c r="B78" s="50" t="s">
        <v>57</v>
      </c>
      <c r="C78" s="289">
        <f>COUNTIFS(ローデータ!$B$12:$B$1011,1,ローデータ!$G$12:$G$1011,$G$4,ローデータ!$H$12:$H$1011,$A$78,ローデータ!$K$12:$K$1011,C73)</f>
        <v>0</v>
      </c>
      <c r="D78" s="290"/>
      <c r="E78" s="289">
        <f>COUNTIFS(ローデータ!$B$12:$B$1011,1,ローデータ!$G$12:$G$1011,$G$4,ローデータ!$H$12:$H$1011,$A$78,ローデータ!$K$12:$K$1011,E73)</f>
        <v>0</v>
      </c>
      <c r="F78" s="290"/>
      <c r="G78" s="289">
        <f>COUNTIFS(ローデータ!$B$12:$B$1011,1,ローデータ!$G$12:$G$1011,$G$4,ローデータ!$H$12:$H$1011,$A$78,ローデータ!$K$12:$K$1011,G73)</f>
        <v>0</v>
      </c>
      <c r="H78" s="291"/>
      <c r="I78" s="291"/>
      <c r="J78" s="104">
        <f t="shared" si="2"/>
        <v>0</v>
      </c>
    </row>
    <row r="79" spans="1:15" ht="14.1" customHeight="1" x14ac:dyDescent="0.15">
      <c r="A79" s="38">
        <v>5</v>
      </c>
      <c r="B79" s="50" t="s">
        <v>58</v>
      </c>
      <c r="C79" s="289">
        <f>COUNTIFS(ローデータ!$B$12:$B$1011,1,ローデータ!$G$12:$G$1011,$G$4,ローデータ!$H$12:$H$1011,$A$79,ローデータ!$K$12:$K$1011,C73)</f>
        <v>0</v>
      </c>
      <c r="D79" s="290"/>
      <c r="E79" s="289">
        <f>COUNTIFS(ローデータ!$B$12:$B$1011,1,ローデータ!$G$12:$G$1011,$G$4,ローデータ!$H$12:$H$1011,$A$79,ローデータ!$K$12:$K$1011,E73)</f>
        <v>0</v>
      </c>
      <c r="F79" s="290"/>
      <c r="G79" s="289">
        <f>COUNTIFS(ローデータ!$B$12:$B$1011,1,ローデータ!$G$12:$G$1011,$G$4,ローデータ!$H$12:$H$1011,$A$79,ローデータ!$K$12:$K$1011,G73)</f>
        <v>0</v>
      </c>
      <c r="H79" s="291"/>
      <c r="I79" s="291"/>
      <c r="J79" s="104">
        <f t="shared" si="2"/>
        <v>0</v>
      </c>
    </row>
    <row r="80" spans="1:15" ht="14.1" customHeight="1" x14ac:dyDescent="0.15">
      <c r="A80" s="38">
        <v>6</v>
      </c>
      <c r="B80" s="50" t="s">
        <v>59</v>
      </c>
      <c r="C80" s="289">
        <f>COUNTIFS(ローデータ!$B$12:$B$1011,1,ローデータ!$G$12:$G$1011,$G$4,ローデータ!$H$12:$H$1011,$A$80,ローデータ!$K$12:$K$1011,C73)</f>
        <v>0</v>
      </c>
      <c r="D80" s="290"/>
      <c r="E80" s="289">
        <f>COUNTIFS(ローデータ!$B$12:$B$1011,1,ローデータ!$G$12:$G$1011,$G$4,ローデータ!$H$12:$H$1011,$A$80,ローデータ!$K$12:$K$1011,E73)</f>
        <v>0</v>
      </c>
      <c r="F80" s="290"/>
      <c r="G80" s="289">
        <f>COUNTIFS(ローデータ!$B$12:$B$1011,1,ローデータ!$G$12:$G$1011,$G$4,ローデータ!$H$12:$H$1011,$A$80,ローデータ!$K$12:$K$1011,G73)</f>
        <v>0</v>
      </c>
      <c r="H80" s="291"/>
      <c r="I80" s="291"/>
      <c r="J80" s="104">
        <f t="shared" si="2"/>
        <v>0</v>
      </c>
    </row>
    <row r="81" spans="1:17" ht="14.1" customHeight="1" x14ac:dyDescent="0.15">
      <c r="A81" s="38">
        <v>7</v>
      </c>
      <c r="B81" s="50" t="s">
        <v>60</v>
      </c>
      <c r="C81" s="289">
        <f>COUNTIFS(ローデータ!$B$12:$B$1011,1,ローデータ!$G$12:$G$1011,$G$4,ローデータ!$H$12:$H$1011,$A$81,ローデータ!$K$12:$K$1011,C73)</f>
        <v>0</v>
      </c>
      <c r="D81" s="290"/>
      <c r="E81" s="289">
        <f>COUNTIFS(ローデータ!$B$12:$B$1011,1,ローデータ!$G$12:$G$1011,$G$4,ローデータ!$H$12:$H$1011,$A$81,ローデータ!$K$12:$K$1011,E73)</f>
        <v>0</v>
      </c>
      <c r="F81" s="290"/>
      <c r="G81" s="289">
        <f>COUNTIFS(ローデータ!$B$12:$B$1011,1,ローデータ!$G$12:$G$1011,$G$4,ローデータ!$H$12:$H$1011,$A$81,ローデータ!$K$12:$K$1011,G73)</f>
        <v>0</v>
      </c>
      <c r="H81" s="291"/>
      <c r="I81" s="291"/>
      <c r="J81" s="104">
        <f t="shared" si="2"/>
        <v>0</v>
      </c>
    </row>
    <row r="82" spans="1:17" ht="14.1" customHeight="1" x14ac:dyDescent="0.15">
      <c r="A82" s="38">
        <v>8</v>
      </c>
      <c r="B82" s="50" t="s">
        <v>61</v>
      </c>
      <c r="C82" s="289">
        <f>COUNTIFS(ローデータ!$B$12:$B$1011,1,ローデータ!$G$12:$G$1011,$G$4,ローデータ!$H$12:$H$1011,$A$82,ローデータ!$K$12:$K$1011,C73)</f>
        <v>0</v>
      </c>
      <c r="D82" s="290"/>
      <c r="E82" s="289">
        <f>COUNTIFS(ローデータ!$B$12:$B$1011,1,ローデータ!$G$12:$G$1011,$G$4,ローデータ!$H$12:$H$1011,$A$82,ローデータ!$K$12:$K$1011,E73)</f>
        <v>0</v>
      </c>
      <c r="F82" s="290"/>
      <c r="G82" s="289">
        <f>COUNTIFS(ローデータ!$B$12:$B$1011,1,ローデータ!$G$12:$G$1011,$G$4,ローデータ!$H$12:$H$1011,$A$82,ローデータ!$K$12:$K$1011,G73)</f>
        <v>0</v>
      </c>
      <c r="H82" s="291"/>
      <c r="I82" s="291"/>
      <c r="J82" s="104">
        <f t="shared" si="2"/>
        <v>0</v>
      </c>
    </row>
    <row r="83" spans="1:17" ht="14.1" customHeight="1" thickBot="1" x14ac:dyDescent="0.2">
      <c r="A83" s="45">
        <v>9</v>
      </c>
      <c r="B83" s="68" t="s">
        <v>62</v>
      </c>
      <c r="C83" s="329">
        <f>COUNTIFS(ローデータ!$B$12:$B$1011,1,ローデータ!$G$12:$G$1011,$G$4,ローデータ!$H$12:$H$1011,$A$83,ローデータ!$K$12:$K$1011,C73)</f>
        <v>0</v>
      </c>
      <c r="D83" s="330"/>
      <c r="E83" s="329">
        <f>COUNTIFS(ローデータ!$B$12:$B$1011,1,ローデータ!$G$12:$G$1011,$G$4,ローデータ!$H$12:$H$1011,$A$83,ローデータ!$K$12:$K$1011,E73)</f>
        <v>0</v>
      </c>
      <c r="F83" s="330"/>
      <c r="G83" s="331">
        <f>COUNTIFS(ローデータ!$B$12:$B$1011,1,ローデータ!$G$12:$G$1011,$G$4,ローデータ!$H$12:$H$1011,$A$83,ローデータ!$K$12:$K$1011,G73)</f>
        <v>0</v>
      </c>
      <c r="H83" s="331"/>
      <c r="I83" s="329"/>
      <c r="J83" s="105">
        <f t="shared" si="2"/>
        <v>0</v>
      </c>
    </row>
    <row r="84" spans="1:17" ht="14.1" customHeight="1" thickTop="1" x14ac:dyDescent="0.15">
      <c r="A84" s="311" t="s">
        <v>50</v>
      </c>
      <c r="B84" s="312"/>
      <c r="C84" s="332">
        <f>SUM(C75:D83)</f>
        <v>0</v>
      </c>
      <c r="D84" s="333"/>
      <c r="E84" s="332">
        <f>SUM(E75:F83)</f>
        <v>0</v>
      </c>
      <c r="F84" s="333"/>
      <c r="G84" s="334">
        <f>SUM(G75:I83)</f>
        <v>0</v>
      </c>
      <c r="H84" s="334"/>
      <c r="I84" s="332"/>
      <c r="J84" s="106">
        <f t="shared" si="2"/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169</v>
      </c>
      <c r="C86" s="48"/>
      <c r="D86" s="48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71"/>
      <c r="D87" s="71"/>
      <c r="E87" s="9"/>
      <c r="F87" s="9"/>
      <c r="G87" s="9"/>
    </row>
    <row r="88" spans="1:17" ht="14.1" customHeight="1" x14ac:dyDescent="0.15">
      <c r="A88" s="79" t="s">
        <v>171</v>
      </c>
      <c r="B88" s="40" t="s">
        <v>212</v>
      </c>
      <c r="D88" s="48"/>
      <c r="E88" s="9"/>
      <c r="F88" s="9"/>
      <c r="G88" s="9"/>
      <c r="H88" s="9"/>
      <c r="J88" s="32" t="s">
        <v>173</v>
      </c>
      <c r="K88" s="34" t="s">
        <v>213</v>
      </c>
    </row>
    <row r="89" spans="1:17" ht="14.1" customHeight="1" x14ac:dyDescent="0.15">
      <c r="A89" s="313"/>
      <c r="B89" s="314"/>
      <c r="C89" s="319" t="s">
        <v>166</v>
      </c>
      <c r="D89" s="262"/>
      <c r="E89" s="262"/>
      <c r="F89" s="262"/>
      <c r="G89" s="263"/>
      <c r="H89" s="264" t="s">
        <v>50</v>
      </c>
      <c r="J89" s="335"/>
      <c r="K89" s="336"/>
      <c r="L89" s="293" t="s">
        <v>113</v>
      </c>
      <c r="M89" s="241"/>
      <c r="N89" s="241"/>
      <c r="O89" s="241"/>
      <c r="P89" s="242"/>
      <c r="Q89" s="267" t="s">
        <v>50</v>
      </c>
    </row>
    <row r="90" spans="1:17" ht="14.1" customHeight="1" x14ac:dyDescent="0.15">
      <c r="A90" s="315"/>
      <c r="B90" s="316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5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8" t="s">
        <v>65</v>
      </c>
      <c r="D91" s="248" t="s">
        <v>66</v>
      </c>
      <c r="E91" s="278" t="s">
        <v>101</v>
      </c>
      <c r="F91" s="280" t="s">
        <v>102</v>
      </c>
      <c r="G91" s="348" t="s">
        <v>103</v>
      </c>
      <c r="H91" s="265"/>
      <c r="J91" s="339"/>
      <c r="K91" s="340"/>
      <c r="L91" s="216"/>
      <c r="M91" s="218"/>
      <c r="N91" s="220"/>
      <c r="O91" s="218"/>
      <c r="P91" s="220"/>
      <c r="Q91" s="268"/>
    </row>
    <row r="92" spans="1:17" ht="14.1" customHeight="1" x14ac:dyDescent="0.15">
      <c r="A92" s="317"/>
      <c r="B92" s="318"/>
      <c r="C92" s="249"/>
      <c r="D92" s="249"/>
      <c r="E92" s="346"/>
      <c r="F92" s="347"/>
      <c r="G92" s="249"/>
      <c r="H92" s="266"/>
      <c r="J92" s="3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3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3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0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0</v>
      </c>
    </row>
    <row r="94" spans="1:17" ht="14.1" customHeight="1" x14ac:dyDescent="0.15">
      <c r="A94" s="3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3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0</v>
      </c>
      <c r="M94" s="88">
        <f>SUMIFS(ローデータ!$N$12:$N$1011,ローデータ!$B$12:$B$1011,1,ローデータ!$G$12:$G$1011,$G$4,ローデータ!$K$12:$K$1011,$B$21,ローデータ!$H$12:$H$1011,J94)</f>
        <v>0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0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0</v>
      </c>
    </row>
    <row r="95" spans="1:17" ht="14.1" customHeight="1" x14ac:dyDescent="0.15">
      <c r="A95" s="3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3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0</v>
      </c>
      <c r="N95" s="88">
        <f>SUMIFS(ローデータ!$O$12:$O$1011,ローデータ!$B$12:$B$1011,1,ローデータ!$G$12:$G$1011,$G$4,ローデータ!$K$12:$K$1011,$B$21,ローデータ!$H$12:$H$1011,J95)</f>
        <v>0</v>
      </c>
      <c r="O95" s="88">
        <f>SUMIFS(ローデータ!$P$12:$P$1011,ローデータ!$B$12:$B$1011,1,ローデータ!$G$12:$G$1011,$G$4,ローデータ!$K$12:$K$1011,$B$21,ローデータ!$H$12:$H$1011,J95)</f>
        <v>0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0</v>
      </c>
    </row>
    <row r="96" spans="1:17" ht="14.1" customHeight="1" x14ac:dyDescent="0.15">
      <c r="A96" s="3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3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0</v>
      </c>
      <c r="N96" s="88">
        <f>SUMIFS(ローデータ!$O$12:$O$1011,ローデータ!$B$12:$B$1011,1,ローデータ!$G$12:$G$1011,$G$4,ローデータ!$K$12:$K$1011,$B$21,ローデータ!$H$12:$H$1011,J96)</f>
        <v>0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0</v>
      </c>
    </row>
    <row r="97" spans="1:17" ht="14.1" customHeight="1" x14ac:dyDescent="0.15">
      <c r="A97" s="3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3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0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0</v>
      </c>
    </row>
    <row r="98" spans="1:17" ht="14.1" customHeight="1" x14ac:dyDescent="0.15">
      <c r="A98" s="3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3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3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3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0</v>
      </c>
      <c r="M99" s="88">
        <f>SUMIFS(ローデータ!$N$12:$N$1011,ローデータ!$B$12:$B$1011,1,ローデータ!$G$12:$G$1011,$G$4,ローデータ!$K$12:$K$1011,$B$21,ローデータ!$H$12:$H$1011,J99)</f>
        <v>0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0</v>
      </c>
    </row>
    <row r="100" spans="1:17" ht="14.1" customHeight="1" x14ac:dyDescent="0.15">
      <c r="A100" s="3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45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4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47" t="s">
        <v>50</v>
      </c>
      <c r="K101" s="42"/>
      <c r="L101" s="103">
        <f>SUM(L92:L100)</f>
        <v>0</v>
      </c>
      <c r="M101" s="103">
        <f>SUM(M92:M100)</f>
        <v>0</v>
      </c>
      <c r="N101" s="103">
        <f>SUM(N92:N100)</f>
        <v>0</v>
      </c>
      <c r="O101" s="103">
        <f>SUM(O92:O100)</f>
        <v>0</v>
      </c>
      <c r="P101" s="103">
        <f>SUM(P92:P100)</f>
        <v>0</v>
      </c>
      <c r="Q101" s="103">
        <f t="shared" si="3"/>
        <v>0</v>
      </c>
    </row>
    <row r="102" spans="1:17" ht="14.1" customHeight="1" x14ac:dyDescent="0.15">
      <c r="A102" s="47" t="s">
        <v>50</v>
      </c>
      <c r="B102" s="42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174</v>
      </c>
      <c r="B104" s="34" t="s">
        <v>214</v>
      </c>
      <c r="L104" s="34"/>
    </row>
    <row r="105" spans="1:17" ht="14.1" customHeight="1" x14ac:dyDescent="0.15">
      <c r="A105" s="32" t="s">
        <v>175</v>
      </c>
      <c r="B105" s="40" t="s">
        <v>176</v>
      </c>
      <c r="C105" s="48"/>
      <c r="D105" s="9"/>
      <c r="E105" s="9"/>
      <c r="F105" s="9"/>
      <c r="G105" s="9"/>
      <c r="I105" s="32" t="s">
        <v>177</v>
      </c>
      <c r="J105" s="40" t="s">
        <v>178</v>
      </c>
      <c r="K105" s="48"/>
      <c r="L105" s="34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64" t="s">
        <v>50</v>
      </c>
      <c r="G106" s="81"/>
      <c r="H106" s="335"/>
      <c r="I106" s="336"/>
      <c r="J106" s="293" t="s">
        <v>115</v>
      </c>
      <c r="K106" s="241"/>
      <c r="L106" s="241"/>
      <c r="M106" s="241"/>
      <c r="N106" s="241"/>
      <c r="O106" s="241"/>
      <c r="P106" s="242"/>
      <c r="Q106" s="296" t="s">
        <v>50</v>
      </c>
    </row>
    <row r="107" spans="1:17" ht="14.1" customHeight="1" x14ac:dyDescent="0.15">
      <c r="A107" s="315"/>
      <c r="B107" s="316"/>
      <c r="C107" s="70">
        <v>1</v>
      </c>
      <c r="D107" s="70">
        <v>2</v>
      </c>
      <c r="E107" s="70">
        <v>3</v>
      </c>
      <c r="F107" s="265"/>
      <c r="G107" s="78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43" t="s">
        <v>107</v>
      </c>
      <c r="O107" s="223" t="s">
        <v>36</v>
      </c>
      <c r="P107" s="243" t="s">
        <v>124</v>
      </c>
      <c r="Q107" s="344"/>
    </row>
    <row r="108" spans="1:17" ht="14.1" customHeight="1" x14ac:dyDescent="0.15">
      <c r="A108" s="317"/>
      <c r="B108" s="318"/>
      <c r="C108" s="74" t="s">
        <v>67</v>
      </c>
      <c r="D108" s="74" t="s">
        <v>66</v>
      </c>
      <c r="E108" s="74" t="s">
        <v>68</v>
      </c>
      <c r="F108" s="266"/>
      <c r="G108" s="78"/>
      <c r="H108" s="339"/>
      <c r="I108" s="340"/>
      <c r="J108" s="224"/>
      <c r="K108" s="224"/>
      <c r="L108" s="224"/>
      <c r="M108" s="224"/>
      <c r="N108" s="244"/>
      <c r="O108" s="224"/>
      <c r="P108" s="244"/>
      <c r="Q108" s="299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0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0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0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0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0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0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0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0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0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9" t="s">
        <v>50</v>
      </c>
      <c r="B118" s="350"/>
      <c r="C118" s="109">
        <f>SUM(C109:C117)</f>
        <v>0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0</v>
      </c>
      <c r="G118" s="78"/>
      <c r="H118" s="349" t="s">
        <v>50</v>
      </c>
      <c r="I118" s="350"/>
      <c r="J118" s="109">
        <f t="shared" ref="J118:P118" si="8">SUM(J109:J117)</f>
        <v>0</v>
      </c>
      <c r="K118" s="109">
        <f t="shared" si="8"/>
        <v>0</v>
      </c>
      <c r="L118" s="109">
        <f t="shared" si="8"/>
        <v>0</v>
      </c>
      <c r="M118" s="109">
        <f t="shared" si="8"/>
        <v>0</v>
      </c>
      <c r="N118" s="109">
        <f t="shared" si="8"/>
        <v>0</v>
      </c>
      <c r="O118" s="109">
        <f t="shared" si="8"/>
        <v>0</v>
      </c>
      <c r="P118" s="109">
        <f t="shared" si="8"/>
        <v>0</v>
      </c>
      <c r="Q118" s="109">
        <f t="shared" si="5"/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181</v>
      </c>
      <c r="B120" s="34" t="s">
        <v>215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179</v>
      </c>
      <c r="B121" s="40" t="s">
        <v>216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1"/>
      <c r="B123" s="351"/>
      <c r="C123" s="255" t="s">
        <v>16</v>
      </c>
      <c r="D123" s="256"/>
      <c r="E123" s="256"/>
      <c r="F123" s="256"/>
      <c r="G123" s="257"/>
      <c r="H123" s="352" t="s">
        <v>50</v>
      </c>
      <c r="I123" s="261" t="s">
        <v>13</v>
      </c>
      <c r="J123" s="262"/>
      <c r="K123" s="263"/>
      <c r="L123" s="264" t="s">
        <v>50</v>
      </c>
    </row>
    <row r="124" spans="1:17" ht="14.1" customHeight="1" x14ac:dyDescent="0.15">
      <c r="A124" s="351"/>
      <c r="B124" s="35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3"/>
      <c r="I124" s="52">
        <v>1</v>
      </c>
      <c r="J124" s="44">
        <v>2</v>
      </c>
      <c r="K124" s="44">
        <v>3</v>
      </c>
      <c r="L124" s="265"/>
    </row>
    <row r="125" spans="1:17" ht="14.1" customHeight="1" x14ac:dyDescent="0.15">
      <c r="A125" s="351"/>
      <c r="B125" s="351"/>
      <c r="C125" s="248" t="s">
        <v>65</v>
      </c>
      <c r="D125" s="248" t="s">
        <v>66</v>
      </c>
      <c r="E125" s="278" t="s">
        <v>101</v>
      </c>
      <c r="F125" s="28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65"/>
    </row>
    <row r="126" spans="1:17" ht="14.1" customHeight="1" x14ac:dyDescent="0.15">
      <c r="A126" s="351"/>
      <c r="B126" s="351"/>
      <c r="C126" s="249"/>
      <c r="D126" s="249"/>
      <c r="E126" s="346"/>
      <c r="F126" s="347"/>
      <c r="G126" s="249"/>
      <c r="H126" s="354"/>
      <c r="I126" s="364"/>
      <c r="J126" s="358"/>
      <c r="K126" s="358"/>
      <c r="L126" s="266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0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0</v>
      </c>
      <c r="I128" s="115">
        <f>COUNTIFS(ローデータ!$B$12:$B$1011,1,ローデータ!$G$12:$G$1011,$G$4,ローデータ!$K$12:$K$1011,$F$21,ローデータ!$S$12:$S$1011,$I$124,ローデータ!$H$12:$H$1011,A128)</f>
        <v>0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9" t="s">
        <v>50</v>
      </c>
      <c r="B136" s="350"/>
      <c r="C136" s="109">
        <f>SUM(C127:C135)</f>
        <v>0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0</v>
      </c>
      <c r="I136" s="111">
        <f>SUM(I127:I135)</f>
        <v>0</v>
      </c>
      <c r="J136" s="109">
        <f>SUM(J127:J135)</f>
        <v>0</v>
      </c>
      <c r="K136" s="109">
        <f>SUM(K127:K135)</f>
        <v>0</v>
      </c>
      <c r="L136" s="109">
        <f t="shared" si="9"/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180</v>
      </c>
      <c r="B138" s="40" t="s">
        <v>182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59"/>
      <c r="B140" s="359"/>
      <c r="C140" s="234" t="s">
        <v>70</v>
      </c>
      <c r="D140" s="235"/>
      <c r="E140" s="235"/>
      <c r="F140" s="235"/>
      <c r="G140" s="236"/>
      <c r="H140" s="360" t="s">
        <v>50</v>
      </c>
      <c r="I140" s="240" t="s">
        <v>71</v>
      </c>
      <c r="J140" s="241"/>
      <c r="K140" s="241"/>
      <c r="L140" s="241"/>
      <c r="M140" s="241"/>
      <c r="N140" s="241"/>
      <c r="O140" s="242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80" t="s">
        <v>107</v>
      </c>
      <c r="N141" s="363" t="s">
        <v>36</v>
      </c>
      <c r="O141" s="280" t="s">
        <v>124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44"/>
      <c r="N142" s="224"/>
      <c r="O142" s="244"/>
      <c r="P142" s="214"/>
    </row>
    <row r="143" spans="1:16" ht="14.1" customHeight="1" x14ac:dyDescent="0.15">
      <c r="A143" s="3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3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0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0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3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3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3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3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3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3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45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6" t="s">
        <v>50</v>
      </c>
      <c r="B152" s="366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217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168</v>
      </c>
      <c r="D155" s="48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25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3">
        <v>1</v>
      </c>
      <c r="G157" s="242"/>
      <c r="H157" s="293">
        <v>2</v>
      </c>
      <c r="I157" s="242"/>
      <c r="J157" s="293">
        <v>3</v>
      </c>
      <c r="K157" s="241"/>
      <c r="L157" s="24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17" t="s">
        <v>85</v>
      </c>
      <c r="C159" s="378" t="s">
        <v>87</v>
      </c>
      <c r="D159" s="379"/>
      <c r="E159" s="380"/>
      <c r="F159" s="289">
        <f>COUNTIFS(ローデータ!$B$12:$B$1011,1,ローデータ!$G$12:$G$1011,$G$4,ローデータ!$I$12:$I$1011,$C$14,ローデータ!$K$12:$K$1011,F157)</f>
        <v>0</v>
      </c>
      <c r="G159" s="290"/>
      <c r="H159" s="289">
        <f>COUNTIFS(ローデータ!$B$12:$B$1011,1,ローデータ!$G$12:$G$1011,$G$4,ローデータ!$I$12:$I$1011,$C$14,ローデータ!$K$12:$K$1011,H157)</f>
        <v>0</v>
      </c>
      <c r="I159" s="290"/>
      <c r="J159" s="289">
        <f>COUNTIFS(ローデータ!$B$12:$B$1011,1,ローデータ!$G$12:$G$1011,$G$4,ローデータ!$I$12:$I$1011,$C$14,ローデータ!$K$12:$K$1011,J157)</f>
        <v>0</v>
      </c>
      <c r="K159" s="291"/>
      <c r="L159" s="290"/>
      <c r="M159" s="56">
        <f t="shared" ref="M159:M171" si="16">SUM(F159:L159)</f>
        <v>0</v>
      </c>
    </row>
    <row r="160" spans="1:16" ht="14.1" customHeight="1" x14ac:dyDescent="0.15">
      <c r="A160" s="376"/>
      <c r="B160" s="381" t="s">
        <v>86</v>
      </c>
      <c r="C160" s="49">
        <v>1</v>
      </c>
      <c r="D160" s="373" t="s">
        <v>75</v>
      </c>
      <c r="E160" s="374"/>
      <c r="F160" s="289">
        <f>COUNTIFS(ローデータ!$B$12:$B$1011,1,ローデータ!$G$12:$G$1011,$G$4,ローデータ!$I$12:$I$1011,$B$14,ローデータ!$J$12:$J$1011,C160,ローデータ!$K$12:$K$1011,$F$157)</f>
        <v>0</v>
      </c>
      <c r="G160" s="290"/>
      <c r="H160" s="289">
        <f>COUNTIFS(ローデータ!$B$12:$B$1011,1,ローデータ!$G$12:$G$1011,$G$4,ローデータ!$I$12:$I$1011,$B$14,ローデータ!$J$12:$J$1011,C160,ローデータ!$K$12:$K$1011,$H$157)</f>
        <v>0</v>
      </c>
      <c r="I160" s="290"/>
      <c r="J160" s="289">
        <f>COUNTIFS(ローデータ!$B$12:$B$1011,1,ローデータ!$G$12:$G$1011,$G$4,ローデータ!$I$12:$I$1011,$B$14,ローデータ!$J$12:$J$1011,C160,ローデータ!$K$12:$K$1011,$J$157)</f>
        <v>0</v>
      </c>
      <c r="K160" s="291"/>
      <c r="L160" s="290"/>
      <c r="M160" s="56">
        <f t="shared" si="16"/>
        <v>0</v>
      </c>
      <c r="N160" s="9"/>
    </row>
    <row r="161" spans="1:19" ht="14.1" customHeight="1" x14ac:dyDescent="0.15">
      <c r="A161" s="376"/>
      <c r="B161" s="382"/>
      <c r="C161" s="49">
        <v>2</v>
      </c>
      <c r="D161" s="373" t="s">
        <v>76</v>
      </c>
      <c r="E161" s="374"/>
      <c r="F161" s="289">
        <f>COUNTIFS(ローデータ!$B$12:$B$1011,1,ローデータ!$G$12:$G$1011,$G$4,ローデータ!$I$12:$I$1011,$B$14,ローデータ!$J$12:$J$1011,C161,ローデータ!$K$12:$K$1011,$F$157)</f>
        <v>0</v>
      </c>
      <c r="G161" s="290"/>
      <c r="H161" s="289">
        <f>COUNTIFS(ローデータ!$B$12:$B$1011,1,ローデータ!$G$12:$G$1011,$G$4,ローデータ!$I$12:$I$1011,$B$14,ローデータ!$J$12:$J$1011,C161,ローデータ!$K$12:$K$1011,$H$157)</f>
        <v>0</v>
      </c>
      <c r="I161" s="290"/>
      <c r="J161" s="289">
        <f>COUNTIFS(ローデータ!$B$12:$B$1011,1,ローデータ!$G$12:$G$1011,$G$4,ローデータ!$I$12:$I$1011,$B$14,ローデータ!$J$12:$J$1011,C161,ローデータ!$K$12:$K$1011,$J$157)</f>
        <v>0</v>
      </c>
      <c r="K161" s="291"/>
      <c r="L161" s="290"/>
      <c r="M161" s="56">
        <f t="shared" si="16"/>
        <v>0</v>
      </c>
    </row>
    <row r="162" spans="1:19" ht="14.1" customHeight="1" x14ac:dyDescent="0.15">
      <c r="A162" s="376"/>
      <c r="B162" s="382"/>
      <c r="C162" s="49">
        <v>3</v>
      </c>
      <c r="D162" s="373" t="s">
        <v>77</v>
      </c>
      <c r="E162" s="374"/>
      <c r="F162" s="289">
        <f>COUNTIFS(ローデータ!$B$12:$B$1011,1,ローデータ!$G$12:$G$1011,$G$4,ローデータ!$I$12:$I$1011,$B$14,ローデータ!$J$12:$J$1011,C162,ローデータ!$K$12:$K$1011,$F$157)</f>
        <v>0</v>
      </c>
      <c r="G162" s="290"/>
      <c r="H162" s="289">
        <f>COUNTIFS(ローデータ!$B$12:$B$1011,1,ローデータ!$G$12:$G$1011,$G$4,ローデータ!$I$12:$I$1011,$B$14,ローデータ!$J$12:$J$1011,C162,ローデータ!$K$12:$K$1011,$H$157)</f>
        <v>0</v>
      </c>
      <c r="I162" s="290"/>
      <c r="J162" s="289">
        <f>COUNTIFS(ローデータ!$B$12:$B$1011,1,ローデータ!$G$12:$G$1011,$G$4,ローデータ!$I$12:$I$1011,$B$14,ローデータ!$J$12:$J$1011,C162,ローデータ!$K$12:$K$1011,$J$157)</f>
        <v>0</v>
      </c>
      <c r="K162" s="291"/>
      <c r="L162" s="29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49">
        <v>4</v>
      </c>
      <c r="D163" s="373" t="s">
        <v>110</v>
      </c>
      <c r="E163" s="374"/>
      <c r="F163" s="289">
        <f>COUNTIFS(ローデータ!$B$12:$B$1011,1,ローデータ!$G$12:$G$1011,$G$4,ローデータ!$I$12:$I$1011,$B$14,ローデータ!$J$12:$J$1011,C163,ローデータ!$K$12:$K$1011,$F$157)</f>
        <v>0</v>
      </c>
      <c r="G163" s="290"/>
      <c r="H163" s="289">
        <f>COUNTIFS(ローデータ!$B$12:$B$1011,1,ローデータ!$G$12:$G$1011,$G$4,ローデータ!$I$12:$I$1011,$B$14,ローデータ!$J$12:$J$1011,C163,ローデータ!$K$12:$K$1011,$H$157)</f>
        <v>0</v>
      </c>
      <c r="I163" s="290"/>
      <c r="J163" s="289">
        <f>COUNTIFS(ローデータ!$B$12:$B$1011,1,ローデータ!$G$12:$G$1011,$G$4,ローデータ!$I$12:$I$1011,$B$14,ローデータ!$J$12:$J$1011,C163,ローデータ!$K$12:$K$1011,$J$157)</f>
        <v>0</v>
      </c>
      <c r="K163" s="291"/>
      <c r="L163" s="29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49">
        <v>5</v>
      </c>
      <c r="D164" s="373" t="s">
        <v>78</v>
      </c>
      <c r="E164" s="374"/>
      <c r="F164" s="289">
        <f>COUNTIFS(ローデータ!$B$12:$B$1011,1,ローデータ!$G$12:$G$1011,$G$4,ローデータ!$I$12:$I$1011,$B$14,ローデータ!$J$12:$J$1011,C164,ローデータ!$K$12:$K$1011,$F$157)</f>
        <v>0</v>
      </c>
      <c r="G164" s="290"/>
      <c r="H164" s="289">
        <f>COUNTIFS(ローデータ!$B$12:$B$1011,1,ローデータ!$G$12:$G$1011,$G$4,ローデータ!$I$12:$I$1011,$B$14,ローデータ!$J$12:$J$1011,C164,ローデータ!$K$12:$K$1011,$H$157)</f>
        <v>0</v>
      </c>
      <c r="I164" s="290"/>
      <c r="J164" s="289">
        <f>COUNTIFS(ローデータ!$B$12:$B$1011,1,ローデータ!$G$12:$G$1011,$G$4,ローデータ!$I$12:$I$1011,$B$14,ローデータ!$J$12:$J$1011,C164,ローデータ!$K$12:$K$1011,$J$157)</f>
        <v>0</v>
      </c>
      <c r="K164" s="291"/>
      <c r="L164" s="29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49">
        <v>6</v>
      </c>
      <c r="D165" s="373" t="s">
        <v>79</v>
      </c>
      <c r="E165" s="374"/>
      <c r="F165" s="289">
        <f>COUNTIFS(ローデータ!$B$12:$B$1011,1,ローデータ!$G$12:$G$1011,$G$4,ローデータ!$I$12:$I$1011,$B$14,ローデータ!$J$12:$J$1011,C165,ローデータ!$K$12:$K$1011,$F$157)</f>
        <v>0</v>
      </c>
      <c r="G165" s="290"/>
      <c r="H165" s="289">
        <f>COUNTIFS(ローデータ!$B$12:$B$1011,1,ローデータ!$G$12:$G$1011,$G$4,ローデータ!$I$12:$I$1011,$B$14,ローデータ!$J$12:$J$1011,C165,ローデータ!$K$12:$K$1011,$H$157)</f>
        <v>0</v>
      </c>
      <c r="I165" s="290"/>
      <c r="J165" s="289">
        <f>COUNTIFS(ローデータ!$B$12:$B$1011,1,ローデータ!$G$12:$G$1011,$G$4,ローデータ!$I$12:$I$1011,$B$14,ローデータ!$J$12:$J$1011,C165,ローデータ!$K$12:$K$1011,$J$157)</f>
        <v>0</v>
      </c>
      <c r="K165" s="291"/>
      <c r="L165" s="29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49">
        <v>7</v>
      </c>
      <c r="D166" s="373" t="s">
        <v>80</v>
      </c>
      <c r="E166" s="374"/>
      <c r="F166" s="289">
        <f>COUNTIFS(ローデータ!$B$12:$B$1011,1,ローデータ!$G$12:$G$1011,$G$4,ローデータ!$I$12:$I$1011,$B$14,ローデータ!$J$12:$J$1011,C166,ローデータ!$K$12:$K$1011,$F$157)</f>
        <v>0</v>
      </c>
      <c r="G166" s="290"/>
      <c r="H166" s="289">
        <f>COUNTIFS(ローデータ!$B$12:$B$1011,1,ローデータ!$G$12:$G$1011,$G$4,ローデータ!$I$12:$I$1011,$B$14,ローデータ!$J$12:$J$1011,C166,ローデータ!$K$12:$K$1011,$H$157)</f>
        <v>0</v>
      </c>
      <c r="I166" s="290"/>
      <c r="J166" s="289">
        <f>COUNTIFS(ローデータ!$B$12:$B$1011,1,ローデータ!$G$12:$G$1011,$G$4,ローデータ!$I$12:$I$1011,$B$14,ローデータ!$J$12:$J$1011,C166,ローデータ!$K$12:$K$1011,$J$157)</f>
        <v>0</v>
      </c>
      <c r="K166" s="291"/>
      <c r="L166" s="29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49">
        <v>8</v>
      </c>
      <c r="D167" s="373" t="s">
        <v>81</v>
      </c>
      <c r="E167" s="374"/>
      <c r="F167" s="289">
        <f>COUNTIFS(ローデータ!$B$12:$B$1011,1,ローデータ!$G$12:$G$1011,$G$4,ローデータ!$I$12:$I$1011,$B$14,ローデータ!$J$12:$J$1011,C167,ローデータ!$K$12:$K$1011,$F$157)</f>
        <v>0</v>
      </c>
      <c r="G167" s="290"/>
      <c r="H167" s="289">
        <f>COUNTIFS(ローデータ!$B$12:$B$1011,1,ローデータ!$G$12:$G$1011,$G$4,ローデータ!$I$12:$I$1011,$B$14,ローデータ!$J$12:$J$1011,C167,ローデータ!$K$12:$K$1011,$H$157)</f>
        <v>0</v>
      </c>
      <c r="I167" s="290"/>
      <c r="J167" s="289">
        <f>COUNTIFS(ローデータ!$B$12:$B$1011,1,ローデータ!$G$12:$G$1011,$G$4,ローデータ!$I$12:$I$1011,$B$14,ローデータ!$J$12:$J$1011,C167,ローデータ!$K$12:$K$1011,$J$157)</f>
        <v>0</v>
      </c>
      <c r="K167" s="291"/>
      <c r="L167" s="29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49">
        <v>9</v>
      </c>
      <c r="D168" s="373" t="s">
        <v>82</v>
      </c>
      <c r="E168" s="374"/>
      <c r="F168" s="289">
        <f>COUNTIFS(ローデータ!$B$12:$B$1011,1,ローデータ!$G$12:$G$1011,$G$4,ローデータ!$I$12:$I$1011,$B$14,ローデータ!$J$12:$J$1011,C168,ローデータ!$K$12:$K$1011,$F$157)</f>
        <v>0</v>
      </c>
      <c r="G168" s="290"/>
      <c r="H168" s="289">
        <f>COUNTIFS(ローデータ!$B$12:$B$1011,1,ローデータ!$G$12:$G$1011,$G$4,ローデータ!$I$12:$I$1011,$B$14,ローデータ!$J$12:$J$1011,C168,ローデータ!$K$12:$K$1011,$H$157)</f>
        <v>0</v>
      </c>
      <c r="I168" s="290"/>
      <c r="J168" s="289">
        <f>COUNTIFS(ローデータ!$B$12:$B$1011,1,ローデータ!$G$12:$G$1011,$G$4,ローデータ!$I$12:$I$1011,$B$14,ローデータ!$J$12:$J$1011,C168,ローデータ!$K$12:$K$1011,$J$157)</f>
        <v>0</v>
      </c>
      <c r="K168" s="291"/>
      <c r="L168" s="29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49">
        <v>10</v>
      </c>
      <c r="D169" s="373" t="s">
        <v>111</v>
      </c>
      <c r="E169" s="374"/>
      <c r="F169" s="289">
        <f>COUNTIFS(ローデータ!$B$12:$B$1011,1,ローデータ!$G$12:$G$1011,$G$4,ローデータ!$I$12:$I$1011,$B$14,ローデータ!$J$12:$J$1011,C169,ローデータ!$K$12:$K$1011,$F$157)</f>
        <v>0</v>
      </c>
      <c r="G169" s="290"/>
      <c r="H169" s="289">
        <f>COUNTIFS(ローデータ!$B$12:$B$1011,1,ローデータ!$G$12:$G$1011,$G$4,ローデータ!$I$12:$I$1011,$B$14,ローデータ!$J$12:$J$1011,C169,ローデータ!$K$12:$K$1011,$H$157)</f>
        <v>0</v>
      </c>
      <c r="I169" s="290"/>
      <c r="J169" s="289">
        <f>COUNTIFS(ローデータ!$B$12:$B$1011,1,ローデータ!$G$12:$G$1011,$G$4,ローデータ!$I$12:$I$1011,$B$14,ローデータ!$J$12:$J$1011,C169,ローデータ!$K$12:$K$1011,$J$157)</f>
        <v>0</v>
      </c>
      <c r="K169" s="291"/>
      <c r="L169" s="29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49">
        <v>11</v>
      </c>
      <c r="D170" s="373" t="s">
        <v>83</v>
      </c>
      <c r="E170" s="374"/>
      <c r="F170" s="289">
        <f>COUNTIFS(ローデータ!$B$12:$B$1011,1,ローデータ!$G$12:$G$1011,$G$4,ローデータ!$I$12:$I$1011,$B$14,ローデータ!$J$12:$J$1011,C170,ローデータ!$K$12:$K$1011,$F$157)</f>
        <v>0</v>
      </c>
      <c r="G170" s="290"/>
      <c r="H170" s="289">
        <f>COUNTIFS(ローデータ!$B$12:$B$1011,1,ローデータ!$G$12:$G$1011,$G$4,ローデータ!$I$12:$I$1011,$B$14,ローデータ!$J$12:$J$1011,C170,ローデータ!$K$12:$K$1011,$H$157)</f>
        <v>0</v>
      </c>
      <c r="I170" s="290"/>
      <c r="J170" s="289">
        <f>COUNTIFS(ローデータ!$B$12:$B$1011,1,ローデータ!$G$12:$G$1011,$G$4,ローデータ!$I$12:$I$1011,$B$14,ローデータ!$J$12:$J$1011,C170,ローデータ!$K$12:$K$1011,$J$157)</f>
        <v>0</v>
      </c>
      <c r="K170" s="291"/>
      <c r="L170" s="29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9">
        <f>SUM(F159:G170)</f>
        <v>0</v>
      </c>
      <c r="G171" s="290"/>
      <c r="H171" s="289">
        <f>SUM(H159:I170)</f>
        <v>0</v>
      </c>
      <c r="I171" s="290"/>
      <c r="J171" s="289">
        <f>SUM(J159:L170)</f>
        <v>0</v>
      </c>
      <c r="K171" s="291"/>
      <c r="L171" s="29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186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184</v>
      </c>
      <c r="B174" s="40" t="s">
        <v>183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8" t="s">
        <v>65</v>
      </c>
      <c r="G177" s="248" t="s">
        <v>66</v>
      </c>
      <c r="H177" s="278" t="s">
        <v>101</v>
      </c>
      <c r="I177" s="28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9"/>
      <c r="G178" s="249"/>
      <c r="H178" s="346"/>
      <c r="I178" s="347"/>
      <c r="J178" s="249"/>
      <c r="K178" s="372"/>
      <c r="L178" s="9"/>
      <c r="M178" s="9"/>
    </row>
    <row r="179" spans="1:13" ht="14.1" customHeight="1" x14ac:dyDescent="0.15">
      <c r="A179" s="375" t="s">
        <v>73</v>
      </c>
      <c r="B179" s="118" t="s">
        <v>85</v>
      </c>
      <c r="C179" s="349" t="s">
        <v>87</v>
      </c>
      <c r="D179" s="384"/>
      <c r="E179" s="350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0</v>
      </c>
      <c r="L179" s="9"/>
    </row>
    <row r="180" spans="1:13" ht="14.1" customHeight="1" x14ac:dyDescent="0.15">
      <c r="A180" s="376"/>
      <c r="B180" s="381" t="s">
        <v>86</v>
      </c>
      <c r="C180" s="49">
        <v>1</v>
      </c>
      <c r="D180" s="373" t="s">
        <v>75</v>
      </c>
      <c r="E180" s="374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6"/>
      <c r="B181" s="382"/>
      <c r="C181" s="49">
        <v>2</v>
      </c>
      <c r="D181" s="373" t="s">
        <v>76</v>
      </c>
      <c r="E181" s="374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6"/>
      <c r="B182" s="382"/>
      <c r="C182" s="49">
        <v>3</v>
      </c>
      <c r="D182" s="373" t="s">
        <v>77</v>
      </c>
      <c r="E182" s="374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6"/>
      <c r="B183" s="382"/>
      <c r="C183" s="49">
        <v>4</v>
      </c>
      <c r="D183" s="373" t="s">
        <v>110</v>
      </c>
      <c r="E183" s="374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6"/>
      <c r="B184" s="382"/>
      <c r="C184" s="49">
        <v>5</v>
      </c>
      <c r="D184" s="373" t="s">
        <v>78</v>
      </c>
      <c r="E184" s="374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6"/>
      <c r="B185" s="382"/>
      <c r="C185" s="49">
        <v>6</v>
      </c>
      <c r="D185" s="373" t="s">
        <v>79</v>
      </c>
      <c r="E185" s="374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6"/>
      <c r="B186" s="382"/>
      <c r="C186" s="49">
        <v>7</v>
      </c>
      <c r="D186" s="373" t="s">
        <v>80</v>
      </c>
      <c r="E186" s="374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6"/>
      <c r="B187" s="382"/>
      <c r="C187" s="49">
        <v>8</v>
      </c>
      <c r="D187" s="373" t="s">
        <v>81</v>
      </c>
      <c r="E187" s="374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6"/>
      <c r="B188" s="382"/>
      <c r="C188" s="49">
        <v>9</v>
      </c>
      <c r="D188" s="373" t="s">
        <v>82</v>
      </c>
      <c r="E188" s="374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6"/>
      <c r="B189" s="382"/>
      <c r="C189" s="49">
        <v>10</v>
      </c>
      <c r="D189" s="373" t="s">
        <v>111</v>
      </c>
      <c r="E189" s="374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7"/>
      <c r="B190" s="383"/>
      <c r="C190" s="49">
        <v>11</v>
      </c>
      <c r="D190" s="373" t="s">
        <v>83</v>
      </c>
      <c r="E190" s="374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7">
        <f t="shared" si="17"/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185</v>
      </c>
      <c r="B193" s="40" t="s">
        <v>165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41" t="s">
        <v>113</v>
      </c>
      <c r="G194" s="241"/>
      <c r="H194" s="241"/>
      <c r="I194" s="241"/>
      <c r="J194" s="24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8" t="s">
        <v>85</v>
      </c>
      <c r="C198" s="349" t="s">
        <v>87</v>
      </c>
      <c r="D198" s="384"/>
      <c r="E198" s="350"/>
      <c r="F198" s="90">
        <f>SUMIFS(ローデータ!M12:M1011,ローデータ!$B$12:$B$1011,1,ローデータ!$G$12:$G$1011,$G$4,ローデータ!$I$12:$I$1011,$C$14,ローデータ!$K$12:$K$1011,$B$21)</f>
        <v>0</v>
      </c>
      <c r="G198" s="90">
        <f>SUMIFS(ローデータ!N12:N1011,ローデータ!$B$12:$B$1011,1,ローデータ!$G$12:$G$1011,$G$4,ローデータ!$I$12:$I$1011,$C$14,ローデータ!$K$12:$K$1011,$B$21)</f>
        <v>0</v>
      </c>
      <c r="H198" s="90">
        <f>SUMIFS(ローデータ!O12:O1011,ローデータ!$B$12:$B$1011,1,ローデータ!$G$12:$G$1011,$G$4,ローデータ!$I$12:$I$1011,$C$14,ローデータ!$K$12:$K$1011,$B$21)</f>
        <v>0</v>
      </c>
      <c r="I198" s="90">
        <f>SUMIFS(ローデータ!P12:P1011,ローデータ!$B$12:$B$1011,1,ローデータ!$G$12:$G$1011,$G$4,ローデータ!$I$12:$I$1011,$C$14,ローデータ!$K$12:$K$1011,$B$21)</f>
        <v>0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0</v>
      </c>
      <c r="L198" s="9"/>
    </row>
    <row r="199" spans="1:18" ht="14.1" customHeight="1" x14ac:dyDescent="0.15">
      <c r="A199" s="376"/>
      <c r="B199" s="381" t="s">
        <v>86</v>
      </c>
      <c r="C199" s="75">
        <v>1</v>
      </c>
      <c r="D199" s="373" t="s">
        <v>75</v>
      </c>
      <c r="E199" s="374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6"/>
      <c r="B200" s="382"/>
      <c r="C200" s="75">
        <v>2</v>
      </c>
      <c r="D200" s="373" t="s">
        <v>76</v>
      </c>
      <c r="E200" s="374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6"/>
      <c r="B201" s="382"/>
      <c r="C201" s="75">
        <v>3</v>
      </c>
      <c r="D201" s="373" t="s">
        <v>77</v>
      </c>
      <c r="E201" s="374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6"/>
      <c r="B202" s="382"/>
      <c r="C202" s="75">
        <v>4</v>
      </c>
      <c r="D202" s="373" t="s">
        <v>110</v>
      </c>
      <c r="E202" s="374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6"/>
      <c r="B203" s="382"/>
      <c r="C203" s="75">
        <v>5</v>
      </c>
      <c r="D203" s="373" t="s">
        <v>78</v>
      </c>
      <c r="E203" s="374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6"/>
      <c r="B204" s="382"/>
      <c r="C204" s="75">
        <v>6</v>
      </c>
      <c r="D204" s="373" t="s">
        <v>79</v>
      </c>
      <c r="E204" s="374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6"/>
      <c r="B205" s="382"/>
      <c r="C205" s="75">
        <v>7</v>
      </c>
      <c r="D205" s="373" t="s">
        <v>80</v>
      </c>
      <c r="E205" s="374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6"/>
      <c r="B206" s="382"/>
      <c r="C206" s="75">
        <v>8</v>
      </c>
      <c r="D206" s="373" t="s">
        <v>81</v>
      </c>
      <c r="E206" s="374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6"/>
      <c r="B207" s="382"/>
      <c r="C207" s="75">
        <v>9</v>
      </c>
      <c r="D207" s="373" t="s">
        <v>82</v>
      </c>
      <c r="E207" s="374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6"/>
      <c r="B208" s="382"/>
      <c r="C208" s="75">
        <v>10</v>
      </c>
      <c r="D208" s="373" t="s">
        <v>111</v>
      </c>
      <c r="E208" s="374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7"/>
      <c r="B209" s="383"/>
      <c r="C209" s="75">
        <v>11</v>
      </c>
      <c r="D209" s="373" t="s">
        <v>83</v>
      </c>
      <c r="E209" s="374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5">
        <f>SUM(F198:F209)</f>
        <v>0</v>
      </c>
      <c r="G210" s="95">
        <f t="shared" ref="G210:I210" si="19">SUM(G198:G209)</f>
        <v>0</v>
      </c>
      <c r="H210" s="95">
        <f>SUM(H198:H209)</f>
        <v>0</v>
      </c>
      <c r="I210" s="95">
        <f t="shared" si="19"/>
        <v>0</v>
      </c>
      <c r="J210" s="95">
        <f>SUM(J198:J209)</f>
        <v>0</v>
      </c>
      <c r="K210" s="119">
        <f t="shared" si="18"/>
        <v>0</v>
      </c>
      <c r="L210" s="9"/>
    </row>
    <row r="211" spans="1:18" ht="14.1" customHeight="1" x14ac:dyDescent="0.15">
      <c r="A211" s="71" t="s">
        <v>187</v>
      </c>
      <c r="B211" s="40" t="s">
        <v>219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189</v>
      </c>
      <c r="B212" s="40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70">
        <v>1</v>
      </c>
      <c r="G214" s="70">
        <v>2</v>
      </c>
      <c r="H214" s="70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74" t="s">
        <v>67</v>
      </c>
      <c r="G215" s="74" t="s">
        <v>66</v>
      </c>
      <c r="H215" s="74" t="s">
        <v>68</v>
      </c>
      <c r="I215" s="372"/>
    </row>
    <row r="216" spans="1:18" ht="14.1" customHeight="1" x14ac:dyDescent="0.15">
      <c r="A216" s="375" t="s">
        <v>73</v>
      </c>
      <c r="B216" s="118" t="s">
        <v>85</v>
      </c>
      <c r="C216" s="349" t="s">
        <v>87</v>
      </c>
      <c r="D216" s="384"/>
      <c r="E216" s="350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76"/>
      <c r="B217" s="381" t="s">
        <v>86</v>
      </c>
      <c r="C217" s="75">
        <v>1</v>
      </c>
      <c r="D217" s="373" t="s">
        <v>75</v>
      </c>
      <c r="E217" s="374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6"/>
      <c r="B218" s="382"/>
      <c r="C218" s="75">
        <v>2</v>
      </c>
      <c r="D218" s="373" t="s">
        <v>76</v>
      </c>
      <c r="E218" s="374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6"/>
      <c r="B219" s="382"/>
      <c r="C219" s="75">
        <v>3</v>
      </c>
      <c r="D219" s="373" t="s">
        <v>77</v>
      </c>
      <c r="E219" s="374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6"/>
      <c r="B220" s="382"/>
      <c r="C220" s="75">
        <v>4</v>
      </c>
      <c r="D220" s="373" t="s">
        <v>110</v>
      </c>
      <c r="E220" s="374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6"/>
      <c r="B221" s="382"/>
      <c r="C221" s="75">
        <v>5</v>
      </c>
      <c r="D221" s="373" t="s">
        <v>78</v>
      </c>
      <c r="E221" s="374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6"/>
      <c r="B222" s="382"/>
      <c r="C222" s="75">
        <v>6</v>
      </c>
      <c r="D222" s="373" t="s">
        <v>79</v>
      </c>
      <c r="E222" s="374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6"/>
      <c r="B223" s="382"/>
      <c r="C223" s="75">
        <v>7</v>
      </c>
      <c r="D223" s="373" t="s">
        <v>80</v>
      </c>
      <c r="E223" s="374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6"/>
      <c r="B224" s="382"/>
      <c r="C224" s="75">
        <v>8</v>
      </c>
      <c r="D224" s="373" t="s">
        <v>81</v>
      </c>
      <c r="E224" s="374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6"/>
      <c r="B225" s="382"/>
      <c r="C225" s="75">
        <v>9</v>
      </c>
      <c r="D225" s="373" t="s">
        <v>82</v>
      </c>
      <c r="E225" s="374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6"/>
      <c r="B226" s="382"/>
      <c r="C226" s="75">
        <v>10</v>
      </c>
      <c r="D226" s="373" t="s">
        <v>111</v>
      </c>
      <c r="E226" s="374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7"/>
      <c r="B227" s="383"/>
      <c r="C227" s="75">
        <v>11</v>
      </c>
      <c r="D227" s="373" t="s">
        <v>83</v>
      </c>
      <c r="E227" s="374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190</v>
      </c>
      <c r="B230" s="40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41" t="s">
        <v>178</v>
      </c>
      <c r="G231" s="241"/>
      <c r="H231" s="241"/>
      <c r="I231" s="241"/>
      <c r="J231" s="241"/>
      <c r="K231" s="241"/>
      <c r="L231" s="242"/>
      <c r="M231" s="250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80" t="s">
        <v>107</v>
      </c>
      <c r="K232" s="363" t="s">
        <v>36</v>
      </c>
      <c r="L232" s="280" t="s">
        <v>69</v>
      </c>
      <c r="M232" s="292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44"/>
      <c r="K233" s="224"/>
      <c r="L233" s="244"/>
      <c r="M233" s="251"/>
    </row>
    <row r="234" spans="1:14" ht="14.1" customHeight="1" x14ac:dyDescent="0.15">
      <c r="A234" s="375" t="s">
        <v>73</v>
      </c>
      <c r="B234" s="118" t="s">
        <v>85</v>
      </c>
      <c r="C234" s="349" t="s">
        <v>87</v>
      </c>
      <c r="D234" s="384"/>
      <c r="E234" s="350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0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0</v>
      </c>
      <c r="K234" s="90">
        <f>SUMIFS(ローデータ!Y12:Y1011,ローデータ!$B$12:$B$1011,1,ローデータ!$G$12:$G$1011,$G$4,ローデータ!$I$12:$I$1011,$C$14,ローデータ!$K$12:$K$1011,$D$21)</f>
        <v>0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76"/>
      <c r="B235" s="381" t="s">
        <v>86</v>
      </c>
      <c r="C235" s="75">
        <v>1</v>
      </c>
      <c r="D235" s="373" t="s">
        <v>75</v>
      </c>
      <c r="E235" s="374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6"/>
      <c r="B236" s="382"/>
      <c r="C236" s="75">
        <v>2</v>
      </c>
      <c r="D236" s="373" t="s">
        <v>76</v>
      </c>
      <c r="E236" s="374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6"/>
      <c r="B237" s="382"/>
      <c r="C237" s="75">
        <v>3</v>
      </c>
      <c r="D237" s="373" t="s">
        <v>77</v>
      </c>
      <c r="E237" s="374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6"/>
      <c r="B238" s="382"/>
      <c r="C238" s="75">
        <v>4</v>
      </c>
      <c r="D238" s="373" t="s">
        <v>110</v>
      </c>
      <c r="E238" s="374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6"/>
      <c r="B239" s="382"/>
      <c r="C239" s="75">
        <v>5</v>
      </c>
      <c r="D239" s="373" t="s">
        <v>78</v>
      </c>
      <c r="E239" s="374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6"/>
      <c r="B240" s="382"/>
      <c r="C240" s="75">
        <v>6</v>
      </c>
      <c r="D240" s="373" t="s">
        <v>79</v>
      </c>
      <c r="E240" s="374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6"/>
      <c r="B241" s="382"/>
      <c r="C241" s="75">
        <v>7</v>
      </c>
      <c r="D241" s="373" t="s">
        <v>80</v>
      </c>
      <c r="E241" s="374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6"/>
      <c r="B242" s="382"/>
      <c r="C242" s="75">
        <v>8</v>
      </c>
      <c r="D242" s="373" t="s">
        <v>81</v>
      </c>
      <c r="E242" s="374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6"/>
      <c r="B243" s="382"/>
      <c r="C243" s="75">
        <v>9</v>
      </c>
      <c r="D243" s="373" t="s">
        <v>82</v>
      </c>
      <c r="E243" s="374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6"/>
      <c r="B244" s="382"/>
      <c r="C244" s="75">
        <v>10</v>
      </c>
      <c r="D244" s="373" t="s">
        <v>111</v>
      </c>
      <c r="E244" s="374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7"/>
      <c r="B245" s="383"/>
      <c r="C245" s="75">
        <v>11</v>
      </c>
      <c r="D245" s="373" t="s">
        <v>83</v>
      </c>
      <c r="E245" s="374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5">
        <f>SUM(F234:F245)</f>
        <v>0</v>
      </c>
      <c r="G246" s="95">
        <f t="shared" ref="G246:L246" si="22">SUM(G234:G245)</f>
        <v>0</v>
      </c>
      <c r="H246" s="95">
        <f t="shared" si="22"/>
        <v>0</v>
      </c>
      <c r="I246" s="95">
        <f>SUM(I234:I245)</f>
        <v>0</v>
      </c>
      <c r="J246" s="95">
        <f t="shared" si="22"/>
        <v>0</v>
      </c>
      <c r="K246" s="95">
        <f>SUM(K234:K245)</f>
        <v>0</v>
      </c>
      <c r="L246" s="95">
        <f t="shared" si="22"/>
        <v>0</v>
      </c>
      <c r="M246" s="56">
        <f t="shared" si="21"/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55" t="s">
        <v>16</v>
      </c>
      <c r="G250" s="256"/>
      <c r="H250" s="256"/>
      <c r="I250" s="256"/>
      <c r="J250" s="257"/>
      <c r="K250" s="258" t="s">
        <v>50</v>
      </c>
      <c r="L250" s="261" t="s">
        <v>13</v>
      </c>
      <c r="M250" s="262"/>
      <c r="N250" s="263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9"/>
      <c r="L251" s="52">
        <v>1</v>
      </c>
      <c r="M251" s="44">
        <v>2</v>
      </c>
      <c r="N251" s="61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8" t="s">
        <v>65</v>
      </c>
      <c r="G252" s="248" t="s">
        <v>66</v>
      </c>
      <c r="H252" s="278" t="s">
        <v>101</v>
      </c>
      <c r="I252" s="280" t="s">
        <v>102</v>
      </c>
      <c r="J252" s="348" t="s">
        <v>103</v>
      </c>
      <c r="K252" s="259"/>
      <c r="L252" s="395" t="s">
        <v>67</v>
      </c>
      <c r="M252" s="247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9"/>
      <c r="G253" s="249"/>
      <c r="H253" s="346"/>
      <c r="I253" s="347"/>
      <c r="J253" s="249"/>
      <c r="K253" s="260"/>
      <c r="L253" s="396"/>
      <c r="M253" s="226"/>
      <c r="N253" s="398"/>
      <c r="O253" s="372"/>
    </row>
    <row r="254" spans="1:17" ht="14.1" customHeight="1" x14ac:dyDescent="0.15">
      <c r="A254" s="399" t="s">
        <v>73</v>
      </c>
      <c r="B254" s="118" t="s">
        <v>85</v>
      </c>
      <c r="C254" s="349" t="s">
        <v>87</v>
      </c>
      <c r="D254" s="384"/>
      <c r="E254" s="350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400"/>
      <c r="B255" s="402" t="s">
        <v>86</v>
      </c>
      <c r="C255" s="49">
        <v>1</v>
      </c>
      <c r="D255" s="373" t="s">
        <v>75</v>
      </c>
      <c r="E255" s="380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400"/>
      <c r="B256" s="382"/>
      <c r="C256" s="49">
        <v>2</v>
      </c>
      <c r="D256" s="373" t="s">
        <v>76</v>
      </c>
      <c r="E256" s="380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400"/>
      <c r="B257" s="382"/>
      <c r="C257" s="49">
        <v>3</v>
      </c>
      <c r="D257" s="373" t="s">
        <v>77</v>
      </c>
      <c r="E257" s="380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400"/>
      <c r="B258" s="382"/>
      <c r="C258" s="49">
        <v>4</v>
      </c>
      <c r="D258" s="373" t="s">
        <v>110</v>
      </c>
      <c r="E258" s="374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400"/>
      <c r="B259" s="382"/>
      <c r="C259" s="49">
        <v>5</v>
      </c>
      <c r="D259" s="373" t="s">
        <v>78</v>
      </c>
      <c r="E259" s="380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400"/>
      <c r="B260" s="382"/>
      <c r="C260" s="49">
        <v>6</v>
      </c>
      <c r="D260" s="373" t="s">
        <v>79</v>
      </c>
      <c r="E260" s="380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400"/>
      <c r="B261" s="382"/>
      <c r="C261" s="49">
        <v>7</v>
      </c>
      <c r="D261" s="373" t="s">
        <v>80</v>
      </c>
      <c r="E261" s="380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400"/>
      <c r="B262" s="382"/>
      <c r="C262" s="49">
        <v>8</v>
      </c>
      <c r="D262" s="373" t="s">
        <v>81</v>
      </c>
      <c r="E262" s="380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400"/>
      <c r="B263" s="382"/>
      <c r="C263" s="49">
        <v>9</v>
      </c>
      <c r="D263" s="373" t="s">
        <v>82</v>
      </c>
      <c r="E263" s="380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400"/>
      <c r="B264" s="382"/>
      <c r="C264" s="49">
        <v>10</v>
      </c>
      <c r="D264" s="373" t="s">
        <v>111</v>
      </c>
      <c r="E264" s="374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1"/>
      <c r="B265" s="383"/>
      <c r="C265" s="49">
        <v>11</v>
      </c>
      <c r="D265" s="373" t="s">
        <v>83</v>
      </c>
      <c r="E265" s="380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0</v>
      </c>
      <c r="L266" s="95">
        <f>SUM(L254:L265)</f>
        <v>0</v>
      </c>
      <c r="M266" s="95">
        <f>SUM(M254:M265)</f>
        <v>0</v>
      </c>
      <c r="N266" s="95">
        <f>SUM(N254:N265)</f>
        <v>0</v>
      </c>
      <c r="O266" s="56">
        <f>SUM(L266:N266)</f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193</v>
      </c>
      <c r="B268" s="40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34" t="s">
        <v>70</v>
      </c>
      <c r="G269" s="235"/>
      <c r="H269" s="235"/>
      <c r="I269" s="235"/>
      <c r="J269" s="236"/>
      <c r="K269" s="237" t="s">
        <v>50</v>
      </c>
      <c r="L269" s="240" t="s">
        <v>71</v>
      </c>
      <c r="M269" s="241"/>
      <c r="N269" s="241"/>
      <c r="O269" s="241"/>
      <c r="P269" s="241"/>
      <c r="Q269" s="241"/>
      <c r="R269" s="242"/>
      <c r="S269" s="267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3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36</v>
      </c>
      <c r="R270" s="406" t="s">
        <v>124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39"/>
      <c r="L271" s="404"/>
      <c r="M271" s="405"/>
      <c r="N271" s="405"/>
      <c r="O271" s="405"/>
      <c r="P271" s="406"/>
      <c r="Q271" s="405"/>
      <c r="R271" s="406"/>
      <c r="S271" s="268"/>
    </row>
    <row r="272" spans="1:19" ht="14.1" customHeight="1" x14ac:dyDescent="0.15">
      <c r="A272" s="375" t="s">
        <v>73</v>
      </c>
      <c r="B272" s="118" t="s">
        <v>85</v>
      </c>
      <c r="C272" s="349" t="s">
        <v>87</v>
      </c>
      <c r="D272" s="384"/>
      <c r="E272" s="350"/>
      <c r="F272" s="90">
        <f>SUMIFS(ローデータ!M86:M1085,ローデータ!$B$12:$B$1011,1,ローデータ!$G$12:$G$1011,$G$4,ローデータ!$I$12:$I$1011,$C$14,ローデータ!$K$12:$K$1011,$F$21)</f>
        <v>0</v>
      </c>
      <c r="G272" s="90">
        <f>SUMIFS(ローデータ!N86:N1085,ローデータ!$B$12:$B$1011,1,ローデータ!$G$12:$G$1011,$G$4,ローデータ!$I$12:$I$1011,$C$14,ローデータ!$K$12:$K$1011,$F$21)</f>
        <v>0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0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0</v>
      </c>
      <c r="N272" s="95">
        <f>SUMIFS(ローデータ!$V$12:$V$1011,ローデータ!$B$12:$B$1011,1,ローデータ!$G$12:$G$1011,$G$4,ローデータ!$I$12:$I$1011,$C$14,ローデータ!$K$12:$K$1011,$F$21)</f>
        <v>0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76"/>
      <c r="B273" s="381" t="s">
        <v>86</v>
      </c>
      <c r="C273" s="49">
        <v>1</v>
      </c>
      <c r="D273" s="373" t="s">
        <v>75</v>
      </c>
      <c r="E273" s="374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6"/>
      <c r="B274" s="382"/>
      <c r="C274" s="49">
        <v>2</v>
      </c>
      <c r="D274" s="373" t="s">
        <v>76</v>
      </c>
      <c r="E274" s="374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6"/>
      <c r="B275" s="382"/>
      <c r="C275" s="49">
        <v>3</v>
      </c>
      <c r="D275" s="373" t="s">
        <v>77</v>
      </c>
      <c r="E275" s="374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6"/>
      <c r="B276" s="382"/>
      <c r="C276" s="49">
        <v>4</v>
      </c>
      <c r="D276" s="408" t="s">
        <v>110</v>
      </c>
      <c r="E276" s="409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6"/>
      <c r="B277" s="382"/>
      <c r="C277" s="49">
        <v>5</v>
      </c>
      <c r="D277" s="373" t="s">
        <v>78</v>
      </c>
      <c r="E277" s="374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6"/>
      <c r="B278" s="382"/>
      <c r="C278" s="49">
        <v>6</v>
      </c>
      <c r="D278" s="373" t="s">
        <v>79</v>
      </c>
      <c r="E278" s="374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ref="S278:S283" si="28">SUM(L278:R278)</f>
        <v>0</v>
      </c>
    </row>
    <row r="279" spans="1:19" ht="14.1" customHeight="1" x14ac:dyDescent="0.15">
      <c r="A279" s="376"/>
      <c r="B279" s="382"/>
      <c r="C279" s="49">
        <v>7</v>
      </c>
      <c r="D279" s="373" t="s">
        <v>80</v>
      </c>
      <c r="E279" s="374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8"/>
        <v>0</v>
      </c>
    </row>
    <row r="280" spans="1:19" ht="14.1" customHeight="1" x14ac:dyDescent="0.15">
      <c r="A280" s="376"/>
      <c r="B280" s="382"/>
      <c r="C280" s="49">
        <v>8</v>
      </c>
      <c r="D280" s="373" t="s">
        <v>81</v>
      </c>
      <c r="E280" s="374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8"/>
        <v>0</v>
      </c>
    </row>
    <row r="281" spans="1:19" ht="14.1" customHeight="1" x14ac:dyDescent="0.15">
      <c r="A281" s="376"/>
      <c r="B281" s="382"/>
      <c r="C281" s="49">
        <v>9</v>
      </c>
      <c r="D281" s="373" t="s">
        <v>82</v>
      </c>
      <c r="E281" s="374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8"/>
        <v>0</v>
      </c>
    </row>
    <row r="282" spans="1:19" ht="14.1" customHeight="1" x14ac:dyDescent="0.15">
      <c r="A282" s="376"/>
      <c r="B282" s="382"/>
      <c r="C282" s="49">
        <v>10</v>
      </c>
      <c r="D282" s="373" t="s">
        <v>111</v>
      </c>
      <c r="E282" s="374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8"/>
        <v>0</v>
      </c>
    </row>
    <row r="283" spans="1:19" ht="14.1" customHeight="1" x14ac:dyDescent="0.15">
      <c r="A283" s="377"/>
      <c r="B283" s="383"/>
      <c r="C283" s="49">
        <v>11</v>
      </c>
      <c r="D283" s="373" t="s">
        <v>83</v>
      </c>
      <c r="E283" s="374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8"/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6">
        <f>SUM(F272:F283)</f>
        <v>0</v>
      </c>
      <c r="G284" s="56">
        <f t="shared" ref="G284:J284" si="29">SUM(G272:G283)</f>
        <v>0</v>
      </c>
      <c r="H284" s="56">
        <f t="shared" si="29"/>
        <v>0</v>
      </c>
      <c r="I284" s="56">
        <f t="shared" si="29"/>
        <v>0</v>
      </c>
      <c r="J284" s="56">
        <f t="shared" si="29"/>
        <v>0</v>
      </c>
      <c r="K284" s="96">
        <f t="shared" si="26"/>
        <v>0</v>
      </c>
      <c r="L284" s="95">
        <f>SUM(L272:L283)</f>
        <v>0</v>
      </c>
      <c r="M284" s="95">
        <f t="shared" ref="M284:R284" si="30">SUM(M272:M283)</f>
        <v>0</v>
      </c>
      <c r="N284" s="95">
        <f t="shared" si="30"/>
        <v>0</v>
      </c>
      <c r="O284" s="95">
        <f t="shared" si="30"/>
        <v>0</v>
      </c>
      <c r="P284" s="95">
        <f t="shared" si="30"/>
        <v>0</v>
      </c>
      <c r="Q284" s="95">
        <f t="shared" si="30"/>
        <v>0</v>
      </c>
      <c r="R284" s="95">
        <f t="shared" si="30"/>
        <v>0</v>
      </c>
      <c r="S284" s="56">
        <f t="shared" si="27"/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144</v>
      </c>
    </row>
    <row r="3" spans="1:60" ht="12.95" customHeight="1" x14ac:dyDescent="0.15">
      <c r="A3" s="416" t="s">
        <v>138</v>
      </c>
      <c r="B3" s="366" t="s">
        <v>142</v>
      </c>
      <c r="C3" s="366"/>
      <c r="D3" s="366"/>
      <c r="E3" s="366" t="s">
        <v>141</v>
      </c>
      <c r="F3" s="366"/>
      <c r="G3" s="366"/>
      <c r="H3" s="366" t="s">
        <v>140</v>
      </c>
      <c r="I3" s="366"/>
      <c r="J3" s="366"/>
      <c r="K3" s="36">
        <v>1</v>
      </c>
      <c r="L3" s="418" t="s">
        <v>129</v>
      </c>
      <c r="M3" s="419"/>
      <c r="N3" s="419"/>
      <c r="O3" s="420"/>
      <c r="P3" s="128">
        <v>2</v>
      </c>
      <c r="Q3" s="418" t="s">
        <v>130</v>
      </c>
      <c r="R3" s="419"/>
      <c r="S3" s="419"/>
      <c r="T3" s="420"/>
      <c r="U3" s="128">
        <v>3</v>
      </c>
      <c r="V3" s="418" t="s">
        <v>131</v>
      </c>
      <c r="W3" s="419"/>
      <c r="X3" s="419"/>
      <c r="Y3" s="420"/>
      <c r="Z3" s="128">
        <v>4</v>
      </c>
      <c r="AA3" s="418" t="s">
        <v>132</v>
      </c>
      <c r="AB3" s="419"/>
      <c r="AC3" s="419"/>
      <c r="AD3" s="420"/>
      <c r="AE3" s="128">
        <v>5</v>
      </c>
      <c r="AF3" s="418" t="s">
        <v>133</v>
      </c>
      <c r="AG3" s="419"/>
      <c r="AH3" s="419"/>
      <c r="AI3" s="420"/>
      <c r="AJ3" s="128">
        <v>6</v>
      </c>
      <c r="AK3" s="418" t="s">
        <v>134</v>
      </c>
      <c r="AL3" s="419"/>
      <c r="AM3" s="419"/>
      <c r="AN3" s="420"/>
      <c r="AO3" s="128">
        <v>7</v>
      </c>
      <c r="AP3" s="418" t="s">
        <v>135</v>
      </c>
      <c r="AQ3" s="419"/>
      <c r="AR3" s="419"/>
      <c r="AS3" s="420"/>
      <c r="AT3" s="128">
        <v>8</v>
      </c>
      <c r="AU3" s="418" t="s">
        <v>136</v>
      </c>
      <c r="AV3" s="419"/>
      <c r="AW3" s="419"/>
      <c r="AX3" s="420"/>
      <c r="AY3" s="128">
        <v>9</v>
      </c>
      <c r="AZ3" s="418" t="s">
        <v>137</v>
      </c>
      <c r="BA3" s="419"/>
      <c r="BB3" s="419"/>
      <c r="BC3" s="422"/>
      <c r="BD3" s="419" t="s">
        <v>194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6"/>
      <c r="B5" s="383" t="s">
        <v>143</v>
      </c>
      <c r="C5" s="383"/>
      <c r="D5" s="383"/>
      <c r="E5" s="383"/>
      <c r="F5" s="383"/>
      <c r="G5" s="383"/>
      <c r="H5" s="383"/>
      <c r="I5" s="383"/>
      <c r="J5" s="383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0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0</v>
      </c>
      <c r="AA5" s="80">
        <v>0</v>
      </c>
      <c r="AB5" s="80">
        <v>0</v>
      </c>
      <c r="AC5" s="80">
        <v>0</v>
      </c>
      <c r="AD5" s="133">
        <v>0</v>
      </c>
      <c r="AE5" s="134">
        <v>0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6"/>
      <c r="B6" s="366"/>
      <c r="C6" s="366"/>
      <c r="D6" s="366"/>
      <c r="E6" s="366" t="s">
        <v>143</v>
      </c>
      <c r="F6" s="366"/>
      <c r="G6" s="366"/>
      <c r="H6" s="366"/>
      <c r="I6" s="366"/>
      <c r="J6" s="366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143</v>
      </c>
      <c r="I7" s="366"/>
      <c r="J7" s="366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6"/>
      <c r="B8" s="366" t="s">
        <v>143</v>
      </c>
      <c r="C8" s="366"/>
      <c r="D8" s="366"/>
      <c r="E8" s="366" t="s">
        <v>143</v>
      </c>
      <c r="F8" s="366"/>
      <c r="G8" s="366"/>
      <c r="H8" s="366"/>
      <c r="I8" s="366"/>
      <c r="J8" s="366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0</v>
      </c>
      <c r="AA8" s="66">
        <v>0</v>
      </c>
      <c r="AB8" s="66">
        <v>0</v>
      </c>
      <c r="AC8" s="66">
        <v>0</v>
      </c>
      <c r="AD8" s="137">
        <v>0</v>
      </c>
      <c r="AE8" s="138">
        <v>0</v>
      </c>
      <c r="AF8" s="66">
        <v>0</v>
      </c>
      <c r="AG8" s="66">
        <v>0</v>
      </c>
      <c r="AH8" s="66">
        <v>0</v>
      </c>
      <c r="AI8" s="137">
        <v>0</v>
      </c>
      <c r="AJ8" s="138">
        <v>0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6"/>
      <c r="B9" s="366" t="s">
        <v>143</v>
      </c>
      <c r="C9" s="366"/>
      <c r="D9" s="366"/>
      <c r="E9" s="366"/>
      <c r="F9" s="366"/>
      <c r="G9" s="366"/>
      <c r="H9" s="366" t="s">
        <v>143</v>
      </c>
      <c r="I9" s="366"/>
      <c r="J9" s="366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6"/>
      <c r="B10" s="366"/>
      <c r="C10" s="366"/>
      <c r="D10" s="366"/>
      <c r="E10" s="366" t="s">
        <v>143</v>
      </c>
      <c r="F10" s="366"/>
      <c r="G10" s="366"/>
      <c r="H10" s="366" t="s">
        <v>143</v>
      </c>
      <c r="I10" s="366"/>
      <c r="J10" s="366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6"/>
      <c r="B11" s="366" t="s">
        <v>143</v>
      </c>
      <c r="C11" s="366"/>
      <c r="D11" s="366"/>
      <c r="E11" s="366" t="s">
        <v>143</v>
      </c>
      <c r="F11" s="366"/>
      <c r="G11" s="366"/>
      <c r="H11" s="366" t="s">
        <v>143</v>
      </c>
      <c r="I11" s="366"/>
      <c r="J11" s="366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6">
        <v>1</v>
      </c>
      <c r="L13" s="418" t="s">
        <v>54</v>
      </c>
      <c r="M13" s="419"/>
      <c r="N13" s="419"/>
      <c r="O13" s="420"/>
      <c r="P13" s="128">
        <v>2</v>
      </c>
      <c r="Q13" s="418" t="s">
        <v>55</v>
      </c>
      <c r="R13" s="419"/>
      <c r="S13" s="419"/>
      <c r="T13" s="420"/>
      <c r="U13" s="128">
        <v>3</v>
      </c>
      <c r="V13" s="418" t="s">
        <v>56</v>
      </c>
      <c r="W13" s="419"/>
      <c r="X13" s="419"/>
      <c r="Y13" s="420"/>
      <c r="Z13" s="128">
        <v>4</v>
      </c>
      <c r="AA13" s="418" t="s">
        <v>57</v>
      </c>
      <c r="AB13" s="419"/>
      <c r="AC13" s="419"/>
      <c r="AD13" s="420"/>
      <c r="AE13" s="128">
        <v>5</v>
      </c>
      <c r="AF13" s="418" t="s">
        <v>58</v>
      </c>
      <c r="AG13" s="419"/>
      <c r="AH13" s="419"/>
      <c r="AI13" s="420"/>
      <c r="AJ13" s="128">
        <v>6</v>
      </c>
      <c r="AK13" s="418" t="s">
        <v>134</v>
      </c>
      <c r="AL13" s="419"/>
      <c r="AM13" s="419"/>
      <c r="AN13" s="420"/>
      <c r="AO13" s="128">
        <v>7</v>
      </c>
      <c r="AP13" s="418" t="s">
        <v>135</v>
      </c>
      <c r="AQ13" s="419"/>
      <c r="AR13" s="419"/>
      <c r="AS13" s="420"/>
      <c r="AT13" s="128">
        <v>8</v>
      </c>
      <c r="AU13" s="418" t="s">
        <v>61</v>
      </c>
      <c r="AV13" s="419"/>
      <c r="AW13" s="419"/>
      <c r="AX13" s="420"/>
      <c r="AY13" s="128">
        <v>9</v>
      </c>
      <c r="AZ13" s="418" t="s">
        <v>62</v>
      </c>
      <c r="BA13" s="419"/>
      <c r="BB13" s="419"/>
      <c r="BC13" s="422"/>
      <c r="BD13" s="419" t="s">
        <v>194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3"/>
      <c r="B15" s="383" t="s">
        <v>143</v>
      </c>
      <c r="C15" s="383"/>
      <c r="D15" s="383"/>
      <c r="E15" s="383"/>
      <c r="F15" s="383"/>
      <c r="G15" s="383"/>
      <c r="H15" s="383"/>
      <c r="I15" s="383"/>
      <c r="J15" s="383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3"/>
      <c r="B16" s="366"/>
      <c r="C16" s="366"/>
      <c r="D16" s="366"/>
      <c r="E16" s="366" t="s">
        <v>143</v>
      </c>
      <c r="F16" s="366"/>
      <c r="G16" s="366"/>
      <c r="H16" s="366"/>
      <c r="I16" s="366"/>
      <c r="J16" s="366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143</v>
      </c>
      <c r="I17" s="366"/>
      <c r="J17" s="366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3"/>
      <c r="B18" s="366" t="s">
        <v>143</v>
      </c>
      <c r="C18" s="366"/>
      <c r="D18" s="366"/>
      <c r="E18" s="366" t="s">
        <v>143</v>
      </c>
      <c r="F18" s="366"/>
      <c r="G18" s="366"/>
      <c r="H18" s="366"/>
      <c r="I18" s="366"/>
      <c r="J18" s="366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3"/>
      <c r="B19" s="366" t="s">
        <v>143</v>
      </c>
      <c r="C19" s="366"/>
      <c r="D19" s="366"/>
      <c r="E19" s="366"/>
      <c r="F19" s="366"/>
      <c r="G19" s="366"/>
      <c r="H19" s="366" t="s">
        <v>143</v>
      </c>
      <c r="I19" s="366"/>
      <c r="J19" s="366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3"/>
      <c r="B20" s="366"/>
      <c r="C20" s="366"/>
      <c r="D20" s="366"/>
      <c r="E20" s="366" t="s">
        <v>143</v>
      </c>
      <c r="F20" s="366"/>
      <c r="G20" s="366"/>
      <c r="H20" s="366" t="s">
        <v>143</v>
      </c>
      <c r="I20" s="366"/>
      <c r="J20" s="366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3"/>
      <c r="B21" s="366" t="s">
        <v>143</v>
      </c>
      <c r="C21" s="366"/>
      <c r="D21" s="366"/>
      <c r="E21" s="366" t="s">
        <v>143</v>
      </c>
      <c r="F21" s="366"/>
      <c r="G21" s="366"/>
      <c r="H21" s="366" t="s">
        <v>143</v>
      </c>
      <c r="I21" s="366"/>
      <c r="J21" s="366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6">
        <v>1</v>
      </c>
      <c r="L23" s="418" t="s">
        <v>54</v>
      </c>
      <c r="M23" s="419"/>
      <c r="N23" s="419"/>
      <c r="O23" s="420"/>
      <c r="P23" s="128">
        <v>2</v>
      </c>
      <c r="Q23" s="418" t="s">
        <v>55</v>
      </c>
      <c r="R23" s="419"/>
      <c r="S23" s="419"/>
      <c r="T23" s="420"/>
      <c r="U23" s="128">
        <v>3</v>
      </c>
      <c r="V23" s="418" t="s">
        <v>56</v>
      </c>
      <c r="W23" s="419"/>
      <c r="X23" s="419"/>
      <c r="Y23" s="420"/>
      <c r="Z23" s="128">
        <v>4</v>
      </c>
      <c r="AA23" s="418" t="s">
        <v>57</v>
      </c>
      <c r="AB23" s="419"/>
      <c r="AC23" s="419"/>
      <c r="AD23" s="420"/>
      <c r="AE23" s="128">
        <v>5</v>
      </c>
      <c r="AF23" s="418" t="s">
        <v>58</v>
      </c>
      <c r="AG23" s="419"/>
      <c r="AH23" s="419"/>
      <c r="AI23" s="420"/>
      <c r="AJ23" s="128">
        <v>6</v>
      </c>
      <c r="AK23" s="418" t="s">
        <v>134</v>
      </c>
      <c r="AL23" s="419"/>
      <c r="AM23" s="419"/>
      <c r="AN23" s="420"/>
      <c r="AO23" s="128">
        <v>7</v>
      </c>
      <c r="AP23" s="418" t="s">
        <v>135</v>
      </c>
      <c r="AQ23" s="419"/>
      <c r="AR23" s="419"/>
      <c r="AS23" s="420"/>
      <c r="AT23" s="128">
        <v>8</v>
      </c>
      <c r="AU23" s="418" t="s">
        <v>61</v>
      </c>
      <c r="AV23" s="419"/>
      <c r="AW23" s="419"/>
      <c r="AX23" s="420"/>
      <c r="AY23" s="128">
        <v>9</v>
      </c>
      <c r="AZ23" s="418" t="s">
        <v>62</v>
      </c>
      <c r="BA23" s="419"/>
      <c r="BB23" s="419"/>
      <c r="BC23" s="422"/>
      <c r="BD23" s="419" t="s">
        <v>194</v>
      </c>
      <c r="BE23" s="419"/>
      <c r="BF23" s="419"/>
      <c r="BG23" s="419"/>
      <c r="BH23" s="421"/>
    </row>
    <row r="24" spans="1:60" ht="12.95" customHeight="1" thickBot="1" x14ac:dyDescent="0.2">
      <c r="A24" s="375" t="s">
        <v>145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6"/>
      <c r="B25" s="383" t="s">
        <v>143</v>
      </c>
      <c r="C25" s="383"/>
      <c r="D25" s="383"/>
      <c r="E25" s="383"/>
      <c r="F25" s="383"/>
      <c r="G25" s="383"/>
      <c r="H25" s="383"/>
      <c r="I25" s="383"/>
      <c r="J25" s="383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6"/>
      <c r="B26" s="366"/>
      <c r="C26" s="366"/>
      <c r="D26" s="366"/>
      <c r="E26" s="366" t="s">
        <v>143</v>
      </c>
      <c r="F26" s="366"/>
      <c r="G26" s="366"/>
      <c r="H26" s="366"/>
      <c r="I26" s="366"/>
      <c r="J26" s="366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143</v>
      </c>
      <c r="I27" s="366"/>
      <c r="J27" s="366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6"/>
      <c r="B28" s="366" t="s">
        <v>143</v>
      </c>
      <c r="C28" s="366"/>
      <c r="D28" s="366"/>
      <c r="E28" s="366" t="s">
        <v>143</v>
      </c>
      <c r="F28" s="366"/>
      <c r="G28" s="366"/>
      <c r="H28" s="366"/>
      <c r="I28" s="366"/>
      <c r="J28" s="366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6"/>
      <c r="B29" s="366" t="s">
        <v>143</v>
      </c>
      <c r="C29" s="366"/>
      <c r="D29" s="366"/>
      <c r="E29" s="366"/>
      <c r="F29" s="366"/>
      <c r="G29" s="366"/>
      <c r="H29" s="366" t="s">
        <v>143</v>
      </c>
      <c r="I29" s="366"/>
      <c r="J29" s="366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6"/>
      <c r="B30" s="366"/>
      <c r="C30" s="366"/>
      <c r="D30" s="366"/>
      <c r="E30" s="366" t="s">
        <v>143</v>
      </c>
      <c r="F30" s="366"/>
      <c r="G30" s="366"/>
      <c r="H30" s="366" t="s">
        <v>143</v>
      </c>
      <c r="I30" s="366"/>
      <c r="J30" s="366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7"/>
      <c r="B31" s="366" t="s">
        <v>143</v>
      </c>
      <c r="C31" s="366"/>
      <c r="D31" s="366"/>
      <c r="E31" s="366" t="s">
        <v>143</v>
      </c>
      <c r="F31" s="366"/>
      <c r="G31" s="366"/>
      <c r="H31" s="366" t="s">
        <v>143</v>
      </c>
      <c r="I31" s="366"/>
      <c r="J31" s="366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6">
        <v>1</v>
      </c>
      <c r="L33" s="418" t="s">
        <v>54</v>
      </c>
      <c r="M33" s="419"/>
      <c r="N33" s="419"/>
      <c r="O33" s="420"/>
      <c r="P33" s="128">
        <v>2</v>
      </c>
      <c r="Q33" s="418" t="s">
        <v>55</v>
      </c>
      <c r="R33" s="419"/>
      <c r="S33" s="419"/>
      <c r="T33" s="420"/>
      <c r="U33" s="128">
        <v>3</v>
      </c>
      <c r="V33" s="418" t="s">
        <v>56</v>
      </c>
      <c r="W33" s="419"/>
      <c r="X33" s="419"/>
      <c r="Y33" s="420"/>
      <c r="Z33" s="128">
        <v>4</v>
      </c>
      <c r="AA33" s="418" t="s">
        <v>57</v>
      </c>
      <c r="AB33" s="419"/>
      <c r="AC33" s="419"/>
      <c r="AD33" s="420"/>
      <c r="AE33" s="128">
        <v>5</v>
      </c>
      <c r="AF33" s="418" t="s">
        <v>58</v>
      </c>
      <c r="AG33" s="419"/>
      <c r="AH33" s="419"/>
      <c r="AI33" s="420"/>
      <c r="AJ33" s="128">
        <v>6</v>
      </c>
      <c r="AK33" s="418" t="s">
        <v>134</v>
      </c>
      <c r="AL33" s="419"/>
      <c r="AM33" s="419"/>
      <c r="AN33" s="420"/>
      <c r="AO33" s="128">
        <v>7</v>
      </c>
      <c r="AP33" s="418" t="s">
        <v>135</v>
      </c>
      <c r="AQ33" s="419"/>
      <c r="AR33" s="419"/>
      <c r="AS33" s="420"/>
      <c r="AT33" s="128">
        <v>8</v>
      </c>
      <c r="AU33" s="418" t="s">
        <v>61</v>
      </c>
      <c r="AV33" s="419"/>
      <c r="AW33" s="419"/>
      <c r="AX33" s="420"/>
      <c r="AY33" s="128">
        <v>9</v>
      </c>
      <c r="AZ33" s="418" t="s">
        <v>62</v>
      </c>
      <c r="BA33" s="419"/>
      <c r="BB33" s="419"/>
      <c r="BC33" s="422"/>
      <c r="BD33" s="419" t="s">
        <v>194</v>
      </c>
      <c r="BE33" s="419"/>
      <c r="BF33" s="419"/>
      <c r="BG33" s="419"/>
      <c r="BH33" s="421"/>
    </row>
    <row r="34" spans="1:60" ht="12.95" customHeight="1" thickBot="1" x14ac:dyDescent="0.2">
      <c r="A34" s="375" t="s">
        <v>146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6"/>
      <c r="B35" s="383" t="s">
        <v>143</v>
      </c>
      <c r="C35" s="383"/>
      <c r="D35" s="383"/>
      <c r="E35" s="383"/>
      <c r="F35" s="383"/>
      <c r="G35" s="383"/>
      <c r="H35" s="383"/>
      <c r="I35" s="383"/>
      <c r="J35" s="383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6"/>
      <c r="B36" s="366"/>
      <c r="C36" s="366"/>
      <c r="D36" s="366"/>
      <c r="E36" s="366" t="s">
        <v>143</v>
      </c>
      <c r="F36" s="366"/>
      <c r="G36" s="366"/>
      <c r="H36" s="366"/>
      <c r="I36" s="366"/>
      <c r="J36" s="366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143</v>
      </c>
      <c r="I37" s="366"/>
      <c r="J37" s="366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6"/>
      <c r="B38" s="366" t="s">
        <v>143</v>
      </c>
      <c r="C38" s="366"/>
      <c r="D38" s="366"/>
      <c r="E38" s="366" t="s">
        <v>143</v>
      </c>
      <c r="F38" s="366"/>
      <c r="G38" s="366"/>
      <c r="H38" s="366"/>
      <c r="I38" s="366"/>
      <c r="J38" s="366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6"/>
      <c r="B39" s="366" t="s">
        <v>143</v>
      </c>
      <c r="C39" s="366"/>
      <c r="D39" s="366"/>
      <c r="E39" s="366"/>
      <c r="F39" s="366"/>
      <c r="G39" s="366"/>
      <c r="H39" s="366" t="s">
        <v>143</v>
      </c>
      <c r="I39" s="366"/>
      <c r="J39" s="366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6"/>
      <c r="B40" s="366"/>
      <c r="C40" s="366"/>
      <c r="D40" s="366"/>
      <c r="E40" s="366" t="s">
        <v>143</v>
      </c>
      <c r="F40" s="366"/>
      <c r="G40" s="366"/>
      <c r="H40" s="366" t="s">
        <v>143</v>
      </c>
      <c r="I40" s="366"/>
      <c r="J40" s="366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7"/>
      <c r="B41" s="366" t="s">
        <v>143</v>
      </c>
      <c r="C41" s="366"/>
      <c r="D41" s="366"/>
      <c r="E41" s="366" t="s">
        <v>143</v>
      </c>
      <c r="F41" s="366"/>
      <c r="G41" s="366"/>
      <c r="H41" s="366" t="s">
        <v>143</v>
      </c>
      <c r="I41" s="366"/>
      <c r="J41" s="366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6">
        <v>1</v>
      </c>
      <c r="L43" s="418" t="s">
        <v>54</v>
      </c>
      <c r="M43" s="419"/>
      <c r="N43" s="419"/>
      <c r="O43" s="420"/>
      <c r="P43" s="128">
        <v>2</v>
      </c>
      <c r="Q43" s="418" t="s">
        <v>55</v>
      </c>
      <c r="R43" s="419"/>
      <c r="S43" s="419"/>
      <c r="T43" s="420"/>
      <c r="U43" s="128">
        <v>3</v>
      </c>
      <c r="V43" s="418" t="s">
        <v>56</v>
      </c>
      <c r="W43" s="419"/>
      <c r="X43" s="419"/>
      <c r="Y43" s="420"/>
      <c r="Z43" s="128">
        <v>4</v>
      </c>
      <c r="AA43" s="418" t="s">
        <v>57</v>
      </c>
      <c r="AB43" s="419"/>
      <c r="AC43" s="419"/>
      <c r="AD43" s="420"/>
      <c r="AE43" s="128">
        <v>5</v>
      </c>
      <c r="AF43" s="418" t="s">
        <v>58</v>
      </c>
      <c r="AG43" s="419"/>
      <c r="AH43" s="419"/>
      <c r="AI43" s="420"/>
      <c r="AJ43" s="128">
        <v>6</v>
      </c>
      <c r="AK43" s="418" t="s">
        <v>134</v>
      </c>
      <c r="AL43" s="419"/>
      <c r="AM43" s="419"/>
      <c r="AN43" s="420"/>
      <c r="AO43" s="128">
        <v>7</v>
      </c>
      <c r="AP43" s="418" t="s">
        <v>135</v>
      </c>
      <c r="AQ43" s="419"/>
      <c r="AR43" s="419"/>
      <c r="AS43" s="420"/>
      <c r="AT43" s="128">
        <v>8</v>
      </c>
      <c r="AU43" s="418" t="s">
        <v>61</v>
      </c>
      <c r="AV43" s="419"/>
      <c r="AW43" s="419"/>
      <c r="AX43" s="420"/>
      <c r="AY43" s="128">
        <v>9</v>
      </c>
      <c r="AZ43" s="418" t="s">
        <v>62</v>
      </c>
      <c r="BA43" s="419"/>
      <c r="BB43" s="419"/>
      <c r="BC43" s="422"/>
      <c r="BD43" s="419" t="s">
        <v>194</v>
      </c>
      <c r="BE43" s="419"/>
      <c r="BF43" s="419"/>
      <c r="BG43" s="419"/>
      <c r="BH43" s="421"/>
    </row>
    <row r="44" spans="1:60" ht="12.95" customHeight="1" thickBot="1" x14ac:dyDescent="0.2">
      <c r="A44" s="416" t="s">
        <v>147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6"/>
      <c r="B45" s="383" t="s">
        <v>143</v>
      </c>
      <c r="C45" s="383"/>
      <c r="D45" s="383"/>
      <c r="E45" s="383"/>
      <c r="F45" s="383"/>
      <c r="G45" s="383"/>
      <c r="H45" s="383"/>
      <c r="I45" s="383"/>
      <c r="J45" s="383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6"/>
      <c r="B46" s="366"/>
      <c r="C46" s="366"/>
      <c r="D46" s="366"/>
      <c r="E46" s="366" t="s">
        <v>143</v>
      </c>
      <c r="F46" s="366"/>
      <c r="G46" s="366"/>
      <c r="H46" s="366"/>
      <c r="I46" s="366"/>
      <c r="J46" s="366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143</v>
      </c>
      <c r="I47" s="366"/>
      <c r="J47" s="366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6"/>
      <c r="B48" s="366" t="s">
        <v>143</v>
      </c>
      <c r="C48" s="366"/>
      <c r="D48" s="366"/>
      <c r="E48" s="366" t="s">
        <v>143</v>
      </c>
      <c r="F48" s="366"/>
      <c r="G48" s="366"/>
      <c r="H48" s="366"/>
      <c r="I48" s="366"/>
      <c r="J48" s="366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6"/>
      <c r="B49" s="366" t="s">
        <v>143</v>
      </c>
      <c r="C49" s="366"/>
      <c r="D49" s="366"/>
      <c r="E49" s="366"/>
      <c r="F49" s="366"/>
      <c r="G49" s="366"/>
      <c r="H49" s="366" t="s">
        <v>143</v>
      </c>
      <c r="I49" s="366"/>
      <c r="J49" s="366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6"/>
      <c r="B50" s="366"/>
      <c r="C50" s="366"/>
      <c r="D50" s="366"/>
      <c r="E50" s="366" t="s">
        <v>143</v>
      </c>
      <c r="F50" s="366"/>
      <c r="G50" s="366"/>
      <c r="H50" s="366" t="s">
        <v>143</v>
      </c>
      <c r="I50" s="366"/>
      <c r="J50" s="366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6"/>
      <c r="B51" s="366" t="s">
        <v>143</v>
      </c>
      <c r="C51" s="366"/>
      <c r="D51" s="366"/>
      <c r="E51" s="366" t="s">
        <v>143</v>
      </c>
      <c r="F51" s="366"/>
      <c r="G51" s="366"/>
      <c r="H51" s="366" t="s">
        <v>143</v>
      </c>
      <c r="I51" s="366"/>
      <c r="J51" s="366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6">
        <v>1</v>
      </c>
      <c r="L53" s="418" t="s">
        <v>54</v>
      </c>
      <c r="M53" s="419"/>
      <c r="N53" s="419"/>
      <c r="O53" s="420"/>
      <c r="P53" s="128">
        <v>2</v>
      </c>
      <c r="Q53" s="418" t="s">
        <v>55</v>
      </c>
      <c r="R53" s="419"/>
      <c r="S53" s="419"/>
      <c r="T53" s="420"/>
      <c r="U53" s="128">
        <v>3</v>
      </c>
      <c r="V53" s="418" t="s">
        <v>56</v>
      </c>
      <c r="W53" s="419"/>
      <c r="X53" s="419"/>
      <c r="Y53" s="420"/>
      <c r="Z53" s="128">
        <v>4</v>
      </c>
      <c r="AA53" s="418" t="s">
        <v>57</v>
      </c>
      <c r="AB53" s="419"/>
      <c r="AC53" s="419"/>
      <c r="AD53" s="420"/>
      <c r="AE53" s="128">
        <v>5</v>
      </c>
      <c r="AF53" s="418" t="s">
        <v>58</v>
      </c>
      <c r="AG53" s="419"/>
      <c r="AH53" s="419"/>
      <c r="AI53" s="420"/>
      <c r="AJ53" s="128">
        <v>6</v>
      </c>
      <c r="AK53" s="418" t="s">
        <v>134</v>
      </c>
      <c r="AL53" s="419"/>
      <c r="AM53" s="419"/>
      <c r="AN53" s="420"/>
      <c r="AO53" s="128">
        <v>7</v>
      </c>
      <c r="AP53" s="418" t="s">
        <v>135</v>
      </c>
      <c r="AQ53" s="419"/>
      <c r="AR53" s="419"/>
      <c r="AS53" s="420"/>
      <c r="AT53" s="128">
        <v>8</v>
      </c>
      <c r="AU53" s="418" t="s">
        <v>61</v>
      </c>
      <c r="AV53" s="419"/>
      <c r="AW53" s="419"/>
      <c r="AX53" s="420"/>
      <c r="AY53" s="128">
        <v>9</v>
      </c>
      <c r="AZ53" s="418" t="s">
        <v>62</v>
      </c>
      <c r="BA53" s="419"/>
      <c r="BB53" s="419"/>
      <c r="BC53" s="422"/>
      <c r="BD53" s="419" t="s">
        <v>194</v>
      </c>
      <c r="BE53" s="419"/>
      <c r="BF53" s="419"/>
      <c r="BG53" s="419"/>
      <c r="BH53" s="421"/>
    </row>
    <row r="54" spans="1:60" ht="12.95" customHeight="1" thickBot="1" x14ac:dyDescent="0.2">
      <c r="A54" s="423" t="s">
        <v>148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3"/>
      <c r="B55" s="383" t="s">
        <v>143</v>
      </c>
      <c r="C55" s="383"/>
      <c r="D55" s="383"/>
      <c r="E55" s="383"/>
      <c r="F55" s="383"/>
      <c r="G55" s="383"/>
      <c r="H55" s="383"/>
      <c r="I55" s="383"/>
      <c r="J55" s="383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3"/>
      <c r="B56" s="366"/>
      <c r="C56" s="366"/>
      <c r="D56" s="366"/>
      <c r="E56" s="366" t="s">
        <v>143</v>
      </c>
      <c r="F56" s="366"/>
      <c r="G56" s="366"/>
      <c r="H56" s="366"/>
      <c r="I56" s="366"/>
      <c r="J56" s="366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143</v>
      </c>
      <c r="I57" s="366"/>
      <c r="J57" s="366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3"/>
      <c r="B58" s="366" t="s">
        <v>143</v>
      </c>
      <c r="C58" s="366"/>
      <c r="D58" s="366"/>
      <c r="E58" s="366" t="s">
        <v>143</v>
      </c>
      <c r="F58" s="366"/>
      <c r="G58" s="366"/>
      <c r="H58" s="366"/>
      <c r="I58" s="366"/>
      <c r="J58" s="366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3"/>
      <c r="B59" s="366" t="s">
        <v>143</v>
      </c>
      <c r="C59" s="366"/>
      <c r="D59" s="366"/>
      <c r="E59" s="366"/>
      <c r="F59" s="366"/>
      <c r="G59" s="366"/>
      <c r="H59" s="366" t="s">
        <v>143</v>
      </c>
      <c r="I59" s="366"/>
      <c r="J59" s="366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3"/>
      <c r="B60" s="366"/>
      <c r="C60" s="366"/>
      <c r="D60" s="366"/>
      <c r="E60" s="366" t="s">
        <v>143</v>
      </c>
      <c r="F60" s="366"/>
      <c r="G60" s="366"/>
      <c r="H60" s="366" t="s">
        <v>143</v>
      </c>
      <c r="I60" s="366"/>
      <c r="J60" s="366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3"/>
      <c r="B61" s="366" t="s">
        <v>143</v>
      </c>
      <c r="C61" s="366"/>
      <c r="D61" s="366"/>
      <c r="E61" s="366" t="s">
        <v>143</v>
      </c>
      <c r="F61" s="366"/>
      <c r="G61" s="366"/>
      <c r="H61" s="366" t="s">
        <v>143</v>
      </c>
      <c r="I61" s="366"/>
      <c r="J61" s="366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6">
        <v>1</v>
      </c>
      <c r="L63" s="418" t="s">
        <v>54</v>
      </c>
      <c r="M63" s="419"/>
      <c r="N63" s="419"/>
      <c r="O63" s="420"/>
      <c r="P63" s="128">
        <v>2</v>
      </c>
      <c r="Q63" s="418" t="s">
        <v>55</v>
      </c>
      <c r="R63" s="419"/>
      <c r="S63" s="419"/>
      <c r="T63" s="420"/>
      <c r="U63" s="128">
        <v>3</v>
      </c>
      <c r="V63" s="418" t="s">
        <v>56</v>
      </c>
      <c r="W63" s="419"/>
      <c r="X63" s="419"/>
      <c r="Y63" s="420"/>
      <c r="Z63" s="128">
        <v>4</v>
      </c>
      <c r="AA63" s="418" t="s">
        <v>57</v>
      </c>
      <c r="AB63" s="419"/>
      <c r="AC63" s="419"/>
      <c r="AD63" s="420"/>
      <c r="AE63" s="128">
        <v>5</v>
      </c>
      <c r="AF63" s="418" t="s">
        <v>58</v>
      </c>
      <c r="AG63" s="419"/>
      <c r="AH63" s="419"/>
      <c r="AI63" s="420"/>
      <c r="AJ63" s="128">
        <v>6</v>
      </c>
      <c r="AK63" s="418" t="s">
        <v>134</v>
      </c>
      <c r="AL63" s="419"/>
      <c r="AM63" s="419"/>
      <c r="AN63" s="420"/>
      <c r="AO63" s="128">
        <v>7</v>
      </c>
      <c r="AP63" s="418" t="s">
        <v>135</v>
      </c>
      <c r="AQ63" s="419"/>
      <c r="AR63" s="419"/>
      <c r="AS63" s="420"/>
      <c r="AT63" s="128">
        <v>8</v>
      </c>
      <c r="AU63" s="418" t="s">
        <v>61</v>
      </c>
      <c r="AV63" s="419"/>
      <c r="AW63" s="419"/>
      <c r="AX63" s="420"/>
      <c r="AY63" s="128">
        <v>9</v>
      </c>
      <c r="AZ63" s="418" t="s">
        <v>62</v>
      </c>
      <c r="BA63" s="419"/>
      <c r="BB63" s="419"/>
      <c r="BC63" s="422"/>
      <c r="BD63" s="419" t="s">
        <v>194</v>
      </c>
      <c r="BE63" s="419"/>
      <c r="BF63" s="419"/>
      <c r="BG63" s="419"/>
      <c r="BH63" s="421"/>
    </row>
    <row r="64" spans="1:60" ht="12.95" customHeight="1" thickBot="1" x14ac:dyDescent="0.2">
      <c r="A64" s="375" t="s">
        <v>149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6"/>
      <c r="B65" s="383" t="s">
        <v>143</v>
      </c>
      <c r="C65" s="383"/>
      <c r="D65" s="383"/>
      <c r="E65" s="383"/>
      <c r="F65" s="383"/>
      <c r="G65" s="383"/>
      <c r="H65" s="383"/>
      <c r="I65" s="383"/>
      <c r="J65" s="383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6"/>
      <c r="B66" s="366"/>
      <c r="C66" s="366"/>
      <c r="D66" s="366"/>
      <c r="E66" s="366" t="s">
        <v>143</v>
      </c>
      <c r="F66" s="366"/>
      <c r="G66" s="366"/>
      <c r="H66" s="366"/>
      <c r="I66" s="366"/>
      <c r="J66" s="366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143</v>
      </c>
      <c r="I67" s="366"/>
      <c r="J67" s="366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6"/>
      <c r="B68" s="366" t="s">
        <v>143</v>
      </c>
      <c r="C68" s="366"/>
      <c r="D68" s="366"/>
      <c r="E68" s="366" t="s">
        <v>143</v>
      </c>
      <c r="F68" s="366"/>
      <c r="G68" s="366"/>
      <c r="H68" s="366"/>
      <c r="I68" s="366"/>
      <c r="J68" s="366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6"/>
      <c r="B69" s="366" t="s">
        <v>143</v>
      </c>
      <c r="C69" s="366"/>
      <c r="D69" s="366"/>
      <c r="E69" s="366"/>
      <c r="F69" s="366"/>
      <c r="G69" s="366"/>
      <c r="H69" s="366" t="s">
        <v>143</v>
      </c>
      <c r="I69" s="366"/>
      <c r="J69" s="366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6"/>
      <c r="B70" s="366"/>
      <c r="C70" s="366"/>
      <c r="D70" s="366"/>
      <c r="E70" s="366" t="s">
        <v>143</v>
      </c>
      <c r="F70" s="366"/>
      <c r="G70" s="366"/>
      <c r="H70" s="366" t="s">
        <v>143</v>
      </c>
      <c r="I70" s="366"/>
      <c r="J70" s="366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7"/>
      <c r="B71" s="366" t="s">
        <v>143</v>
      </c>
      <c r="C71" s="366"/>
      <c r="D71" s="366"/>
      <c r="E71" s="366" t="s">
        <v>143</v>
      </c>
      <c r="F71" s="366"/>
      <c r="G71" s="366"/>
      <c r="H71" s="366" t="s">
        <v>143</v>
      </c>
      <c r="I71" s="366"/>
      <c r="J71" s="366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6">
        <v>1</v>
      </c>
      <c r="L73" s="418" t="s">
        <v>54</v>
      </c>
      <c r="M73" s="419"/>
      <c r="N73" s="419"/>
      <c r="O73" s="420"/>
      <c r="P73" s="128">
        <v>2</v>
      </c>
      <c r="Q73" s="418" t="s">
        <v>55</v>
      </c>
      <c r="R73" s="419"/>
      <c r="S73" s="419"/>
      <c r="T73" s="420"/>
      <c r="U73" s="128">
        <v>3</v>
      </c>
      <c r="V73" s="418" t="s">
        <v>56</v>
      </c>
      <c r="W73" s="419"/>
      <c r="X73" s="419"/>
      <c r="Y73" s="420"/>
      <c r="Z73" s="128">
        <v>4</v>
      </c>
      <c r="AA73" s="418" t="s">
        <v>57</v>
      </c>
      <c r="AB73" s="419"/>
      <c r="AC73" s="419"/>
      <c r="AD73" s="420"/>
      <c r="AE73" s="128">
        <v>5</v>
      </c>
      <c r="AF73" s="418" t="s">
        <v>58</v>
      </c>
      <c r="AG73" s="419"/>
      <c r="AH73" s="419"/>
      <c r="AI73" s="420"/>
      <c r="AJ73" s="128">
        <v>6</v>
      </c>
      <c r="AK73" s="418" t="s">
        <v>134</v>
      </c>
      <c r="AL73" s="419"/>
      <c r="AM73" s="419"/>
      <c r="AN73" s="420"/>
      <c r="AO73" s="128">
        <v>7</v>
      </c>
      <c r="AP73" s="418" t="s">
        <v>135</v>
      </c>
      <c r="AQ73" s="419"/>
      <c r="AR73" s="419"/>
      <c r="AS73" s="420"/>
      <c r="AT73" s="128">
        <v>8</v>
      </c>
      <c r="AU73" s="418" t="s">
        <v>61</v>
      </c>
      <c r="AV73" s="419"/>
      <c r="AW73" s="419"/>
      <c r="AX73" s="420"/>
      <c r="AY73" s="128">
        <v>9</v>
      </c>
      <c r="AZ73" s="418" t="s">
        <v>62</v>
      </c>
      <c r="BA73" s="419"/>
      <c r="BB73" s="419"/>
      <c r="BC73" s="422"/>
      <c r="BD73" s="419" t="s">
        <v>194</v>
      </c>
      <c r="BE73" s="419"/>
      <c r="BF73" s="419"/>
      <c r="BG73" s="419"/>
      <c r="BH73" s="421"/>
    </row>
    <row r="74" spans="1:60" ht="12.95" customHeight="1" thickBot="1" x14ac:dyDescent="0.2">
      <c r="A74" s="375" t="s">
        <v>150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6"/>
      <c r="B75" s="383" t="s">
        <v>143</v>
      </c>
      <c r="C75" s="383"/>
      <c r="D75" s="383"/>
      <c r="E75" s="383"/>
      <c r="F75" s="383"/>
      <c r="G75" s="383"/>
      <c r="H75" s="383"/>
      <c r="I75" s="383"/>
      <c r="J75" s="383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6"/>
      <c r="B76" s="366"/>
      <c r="C76" s="366"/>
      <c r="D76" s="366"/>
      <c r="E76" s="366" t="s">
        <v>143</v>
      </c>
      <c r="F76" s="366"/>
      <c r="G76" s="366"/>
      <c r="H76" s="366"/>
      <c r="I76" s="366"/>
      <c r="J76" s="366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143</v>
      </c>
      <c r="I77" s="366"/>
      <c r="J77" s="366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6"/>
      <c r="B78" s="366" t="s">
        <v>143</v>
      </c>
      <c r="C78" s="366"/>
      <c r="D78" s="366"/>
      <c r="E78" s="366" t="s">
        <v>143</v>
      </c>
      <c r="F78" s="366"/>
      <c r="G78" s="366"/>
      <c r="H78" s="366"/>
      <c r="I78" s="366"/>
      <c r="J78" s="366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6"/>
      <c r="B79" s="366" t="s">
        <v>143</v>
      </c>
      <c r="C79" s="366"/>
      <c r="D79" s="366"/>
      <c r="E79" s="366"/>
      <c r="F79" s="366"/>
      <c r="G79" s="366"/>
      <c r="H79" s="366" t="s">
        <v>143</v>
      </c>
      <c r="I79" s="366"/>
      <c r="J79" s="366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6"/>
      <c r="B80" s="366"/>
      <c r="C80" s="366"/>
      <c r="D80" s="366"/>
      <c r="E80" s="366" t="s">
        <v>143</v>
      </c>
      <c r="F80" s="366"/>
      <c r="G80" s="366"/>
      <c r="H80" s="366" t="s">
        <v>143</v>
      </c>
      <c r="I80" s="366"/>
      <c r="J80" s="366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7"/>
      <c r="B81" s="366" t="s">
        <v>143</v>
      </c>
      <c r="C81" s="366"/>
      <c r="D81" s="366"/>
      <c r="E81" s="366" t="s">
        <v>143</v>
      </c>
      <c r="F81" s="366"/>
      <c r="G81" s="366"/>
      <c r="H81" s="366" t="s">
        <v>143</v>
      </c>
      <c r="I81" s="366"/>
      <c r="J81" s="366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6">
        <v>1</v>
      </c>
      <c r="L84" s="418" t="s">
        <v>54</v>
      </c>
      <c r="M84" s="419"/>
      <c r="N84" s="419"/>
      <c r="O84" s="420"/>
      <c r="P84" s="128">
        <v>2</v>
      </c>
      <c r="Q84" s="418" t="s">
        <v>55</v>
      </c>
      <c r="R84" s="419"/>
      <c r="S84" s="419"/>
      <c r="T84" s="420"/>
      <c r="U84" s="128">
        <v>3</v>
      </c>
      <c r="V84" s="418" t="s">
        <v>56</v>
      </c>
      <c r="W84" s="419"/>
      <c r="X84" s="419"/>
      <c r="Y84" s="420"/>
      <c r="Z84" s="128">
        <v>4</v>
      </c>
      <c r="AA84" s="418" t="s">
        <v>57</v>
      </c>
      <c r="AB84" s="419"/>
      <c r="AC84" s="419"/>
      <c r="AD84" s="420"/>
      <c r="AE84" s="128">
        <v>5</v>
      </c>
      <c r="AF84" s="418" t="s">
        <v>58</v>
      </c>
      <c r="AG84" s="419"/>
      <c r="AH84" s="419"/>
      <c r="AI84" s="420"/>
      <c r="AJ84" s="128">
        <v>6</v>
      </c>
      <c r="AK84" s="418" t="s">
        <v>134</v>
      </c>
      <c r="AL84" s="419"/>
      <c r="AM84" s="419"/>
      <c r="AN84" s="420"/>
      <c r="AO84" s="128">
        <v>7</v>
      </c>
      <c r="AP84" s="418" t="s">
        <v>135</v>
      </c>
      <c r="AQ84" s="419"/>
      <c r="AR84" s="419"/>
      <c r="AS84" s="420"/>
      <c r="AT84" s="128">
        <v>8</v>
      </c>
      <c r="AU84" s="418" t="s">
        <v>61</v>
      </c>
      <c r="AV84" s="419"/>
      <c r="AW84" s="419"/>
      <c r="AX84" s="420"/>
      <c r="AY84" s="128">
        <v>9</v>
      </c>
      <c r="AZ84" s="418" t="s">
        <v>62</v>
      </c>
      <c r="BA84" s="419"/>
      <c r="BB84" s="419"/>
      <c r="BC84" s="422"/>
      <c r="BD84" s="419" t="s">
        <v>194</v>
      </c>
      <c r="BE84" s="419"/>
      <c r="BF84" s="419"/>
      <c r="BG84" s="419"/>
      <c r="BH84" s="421"/>
    </row>
    <row r="85" spans="1:60" ht="12.95" customHeight="1" thickBot="1" x14ac:dyDescent="0.2">
      <c r="A85" s="416" t="s">
        <v>151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6"/>
      <c r="B86" s="383" t="s">
        <v>143</v>
      </c>
      <c r="C86" s="383"/>
      <c r="D86" s="383"/>
      <c r="E86" s="383"/>
      <c r="F86" s="383"/>
      <c r="G86" s="383"/>
      <c r="H86" s="383"/>
      <c r="I86" s="383"/>
      <c r="J86" s="383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6"/>
      <c r="B87" s="366"/>
      <c r="C87" s="366"/>
      <c r="D87" s="366"/>
      <c r="E87" s="366" t="s">
        <v>143</v>
      </c>
      <c r="F87" s="366"/>
      <c r="G87" s="366"/>
      <c r="H87" s="366"/>
      <c r="I87" s="366"/>
      <c r="J87" s="366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143</v>
      </c>
      <c r="I88" s="366"/>
      <c r="J88" s="366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6"/>
      <c r="B89" s="366" t="s">
        <v>143</v>
      </c>
      <c r="C89" s="366"/>
      <c r="D89" s="366"/>
      <c r="E89" s="366" t="s">
        <v>143</v>
      </c>
      <c r="F89" s="366"/>
      <c r="G89" s="366"/>
      <c r="H89" s="366"/>
      <c r="I89" s="366"/>
      <c r="J89" s="366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6"/>
      <c r="B90" s="366" t="s">
        <v>143</v>
      </c>
      <c r="C90" s="366"/>
      <c r="D90" s="366"/>
      <c r="E90" s="366"/>
      <c r="F90" s="366"/>
      <c r="G90" s="366"/>
      <c r="H90" s="366" t="s">
        <v>143</v>
      </c>
      <c r="I90" s="366"/>
      <c r="J90" s="366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6"/>
      <c r="B91" s="366"/>
      <c r="C91" s="366"/>
      <c r="D91" s="366"/>
      <c r="E91" s="366" t="s">
        <v>143</v>
      </c>
      <c r="F91" s="366"/>
      <c r="G91" s="366"/>
      <c r="H91" s="366" t="s">
        <v>143</v>
      </c>
      <c r="I91" s="366"/>
      <c r="J91" s="366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6"/>
      <c r="B92" s="366" t="s">
        <v>143</v>
      </c>
      <c r="C92" s="366"/>
      <c r="D92" s="366"/>
      <c r="E92" s="366" t="s">
        <v>143</v>
      </c>
      <c r="F92" s="366"/>
      <c r="G92" s="366"/>
      <c r="H92" s="366" t="s">
        <v>143</v>
      </c>
      <c r="I92" s="366"/>
      <c r="J92" s="366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6">
        <v>1</v>
      </c>
      <c r="L94" s="418" t="s">
        <v>54</v>
      </c>
      <c r="M94" s="419"/>
      <c r="N94" s="419"/>
      <c r="O94" s="420"/>
      <c r="P94" s="128">
        <v>2</v>
      </c>
      <c r="Q94" s="418" t="s">
        <v>55</v>
      </c>
      <c r="R94" s="419"/>
      <c r="S94" s="419"/>
      <c r="T94" s="420"/>
      <c r="U94" s="128">
        <v>3</v>
      </c>
      <c r="V94" s="418" t="s">
        <v>56</v>
      </c>
      <c r="W94" s="419"/>
      <c r="X94" s="419"/>
      <c r="Y94" s="420"/>
      <c r="Z94" s="128">
        <v>4</v>
      </c>
      <c r="AA94" s="418" t="s">
        <v>57</v>
      </c>
      <c r="AB94" s="419"/>
      <c r="AC94" s="419"/>
      <c r="AD94" s="420"/>
      <c r="AE94" s="128">
        <v>5</v>
      </c>
      <c r="AF94" s="418" t="s">
        <v>58</v>
      </c>
      <c r="AG94" s="419"/>
      <c r="AH94" s="419"/>
      <c r="AI94" s="420"/>
      <c r="AJ94" s="128">
        <v>6</v>
      </c>
      <c r="AK94" s="418" t="s">
        <v>134</v>
      </c>
      <c r="AL94" s="419"/>
      <c r="AM94" s="419"/>
      <c r="AN94" s="420"/>
      <c r="AO94" s="128">
        <v>7</v>
      </c>
      <c r="AP94" s="418" t="s">
        <v>135</v>
      </c>
      <c r="AQ94" s="419"/>
      <c r="AR94" s="419"/>
      <c r="AS94" s="420"/>
      <c r="AT94" s="128">
        <v>8</v>
      </c>
      <c r="AU94" s="418" t="s">
        <v>61</v>
      </c>
      <c r="AV94" s="419"/>
      <c r="AW94" s="419"/>
      <c r="AX94" s="420"/>
      <c r="AY94" s="128">
        <v>9</v>
      </c>
      <c r="AZ94" s="418" t="s">
        <v>62</v>
      </c>
      <c r="BA94" s="419"/>
      <c r="BB94" s="419"/>
      <c r="BC94" s="422"/>
      <c r="BD94" s="419" t="s">
        <v>194</v>
      </c>
      <c r="BE94" s="419"/>
      <c r="BF94" s="419"/>
      <c r="BG94" s="419"/>
      <c r="BH94" s="421"/>
    </row>
    <row r="95" spans="1:60" ht="12.95" customHeight="1" thickBot="1" x14ac:dyDescent="0.2">
      <c r="A95" s="423" t="s">
        <v>152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3"/>
      <c r="B96" s="383" t="s">
        <v>143</v>
      </c>
      <c r="C96" s="383"/>
      <c r="D96" s="383"/>
      <c r="E96" s="383"/>
      <c r="F96" s="383"/>
      <c r="G96" s="383"/>
      <c r="H96" s="383"/>
      <c r="I96" s="383"/>
      <c r="J96" s="383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3"/>
      <c r="B97" s="366"/>
      <c r="C97" s="366"/>
      <c r="D97" s="366"/>
      <c r="E97" s="366" t="s">
        <v>143</v>
      </c>
      <c r="F97" s="366"/>
      <c r="G97" s="366"/>
      <c r="H97" s="366"/>
      <c r="I97" s="366"/>
      <c r="J97" s="366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143</v>
      </c>
      <c r="I98" s="366"/>
      <c r="J98" s="366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3"/>
      <c r="B99" s="366" t="s">
        <v>143</v>
      </c>
      <c r="C99" s="366"/>
      <c r="D99" s="366"/>
      <c r="E99" s="366" t="s">
        <v>143</v>
      </c>
      <c r="F99" s="366"/>
      <c r="G99" s="366"/>
      <c r="H99" s="366"/>
      <c r="I99" s="366"/>
      <c r="J99" s="366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3"/>
      <c r="B100" s="366" t="s">
        <v>143</v>
      </c>
      <c r="C100" s="366"/>
      <c r="D100" s="366"/>
      <c r="E100" s="366"/>
      <c r="F100" s="366"/>
      <c r="G100" s="366"/>
      <c r="H100" s="366" t="s">
        <v>143</v>
      </c>
      <c r="I100" s="366"/>
      <c r="J100" s="366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143</v>
      </c>
      <c r="F101" s="366"/>
      <c r="G101" s="366"/>
      <c r="H101" s="366" t="s">
        <v>143</v>
      </c>
      <c r="I101" s="366"/>
      <c r="J101" s="366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3"/>
      <c r="B102" s="366" t="s">
        <v>143</v>
      </c>
      <c r="C102" s="366"/>
      <c r="D102" s="366"/>
      <c r="E102" s="366" t="s">
        <v>143</v>
      </c>
      <c r="F102" s="366"/>
      <c r="G102" s="366"/>
      <c r="H102" s="366" t="s">
        <v>143</v>
      </c>
      <c r="I102" s="366"/>
      <c r="J102" s="366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8" t="s">
        <v>54</v>
      </c>
      <c r="M104" s="419"/>
      <c r="N104" s="419"/>
      <c r="O104" s="420"/>
      <c r="P104" s="128">
        <v>2</v>
      </c>
      <c r="Q104" s="418" t="s">
        <v>55</v>
      </c>
      <c r="R104" s="419"/>
      <c r="S104" s="419"/>
      <c r="T104" s="420"/>
      <c r="U104" s="128">
        <v>3</v>
      </c>
      <c r="V104" s="418" t="s">
        <v>56</v>
      </c>
      <c r="W104" s="419"/>
      <c r="X104" s="419"/>
      <c r="Y104" s="420"/>
      <c r="Z104" s="128">
        <v>4</v>
      </c>
      <c r="AA104" s="418" t="s">
        <v>57</v>
      </c>
      <c r="AB104" s="419"/>
      <c r="AC104" s="419"/>
      <c r="AD104" s="420"/>
      <c r="AE104" s="128">
        <v>5</v>
      </c>
      <c r="AF104" s="418" t="s">
        <v>58</v>
      </c>
      <c r="AG104" s="419"/>
      <c r="AH104" s="419"/>
      <c r="AI104" s="420"/>
      <c r="AJ104" s="128">
        <v>6</v>
      </c>
      <c r="AK104" s="418" t="s">
        <v>134</v>
      </c>
      <c r="AL104" s="419"/>
      <c r="AM104" s="419"/>
      <c r="AN104" s="420"/>
      <c r="AO104" s="128">
        <v>7</v>
      </c>
      <c r="AP104" s="418" t="s">
        <v>135</v>
      </c>
      <c r="AQ104" s="419"/>
      <c r="AR104" s="419"/>
      <c r="AS104" s="420"/>
      <c r="AT104" s="128">
        <v>8</v>
      </c>
      <c r="AU104" s="418" t="s">
        <v>61</v>
      </c>
      <c r="AV104" s="419"/>
      <c r="AW104" s="419"/>
      <c r="AX104" s="420"/>
      <c r="AY104" s="128">
        <v>9</v>
      </c>
      <c r="AZ104" s="418" t="s">
        <v>62</v>
      </c>
      <c r="BA104" s="419"/>
      <c r="BB104" s="419"/>
      <c r="BC104" s="422"/>
      <c r="BD104" s="419" t="s">
        <v>194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153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7"/>
      <c r="B106" s="429" t="s">
        <v>143</v>
      </c>
      <c r="C106" s="429"/>
      <c r="D106" s="429"/>
      <c r="E106" s="429"/>
      <c r="F106" s="429"/>
      <c r="G106" s="429"/>
      <c r="H106" s="429"/>
      <c r="I106" s="429"/>
      <c r="J106" s="429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143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143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7"/>
      <c r="B109" s="424" t="s">
        <v>143</v>
      </c>
      <c r="C109" s="424"/>
      <c r="D109" s="424"/>
      <c r="E109" s="424" t="s">
        <v>143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7"/>
      <c r="B110" s="424" t="s">
        <v>143</v>
      </c>
      <c r="C110" s="424"/>
      <c r="D110" s="424"/>
      <c r="E110" s="424"/>
      <c r="F110" s="424"/>
      <c r="G110" s="424"/>
      <c r="H110" s="424" t="s">
        <v>143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143</v>
      </c>
      <c r="F111" s="424"/>
      <c r="G111" s="424"/>
      <c r="H111" s="424" t="s">
        <v>143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8"/>
      <c r="B112" s="424" t="s">
        <v>143</v>
      </c>
      <c r="C112" s="424"/>
      <c r="D112" s="424"/>
      <c r="E112" s="424" t="s">
        <v>143</v>
      </c>
      <c r="F112" s="424"/>
      <c r="G112" s="424"/>
      <c r="H112" s="424" t="s">
        <v>143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8" t="s">
        <v>54</v>
      </c>
      <c r="M114" s="419"/>
      <c r="N114" s="419"/>
      <c r="O114" s="420"/>
      <c r="P114" s="128">
        <v>2</v>
      </c>
      <c r="Q114" s="418" t="s">
        <v>55</v>
      </c>
      <c r="R114" s="419"/>
      <c r="S114" s="419"/>
      <c r="T114" s="420"/>
      <c r="U114" s="128">
        <v>3</v>
      </c>
      <c r="V114" s="418" t="s">
        <v>56</v>
      </c>
      <c r="W114" s="419"/>
      <c r="X114" s="419"/>
      <c r="Y114" s="420"/>
      <c r="Z114" s="128">
        <v>4</v>
      </c>
      <c r="AA114" s="418" t="s">
        <v>57</v>
      </c>
      <c r="AB114" s="419"/>
      <c r="AC114" s="419"/>
      <c r="AD114" s="420"/>
      <c r="AE114" s="128">
        <v>5</v>
      </c>
      <c r="AF114" s="418" t="s">
        <v>58</v>
      </c>
      <c r="AG114" s="419"/>
      <c r="AH114" s="419"/>
      <c r="AI114" s="420"/>
      <c r="AJ114" s="128">
        <v>6</v>
      </c>
      <c r="AK114" s="418" t="s">
        <v>134</v>
      </c>
      <c r="AL114" s="419"/>
      <c r="AM114" s="419"/>
      <c r="AN114" s="420"/>
      <c r="AO114" s="128">
        <v>7</v>
      </c>
      <c r="AP114" s="418" t="s">
        <v>135</v>
      </c>
      <c r="AQ114" s="419"/>
      <c r="AR114" s="419"/>
      <c r="AS114" s="420"/>
      <c r="AT114" s="128">
        <v>8</v>
      </c>
      <c r="AU114" s="418" t="s">
        <v>61</v>
      </c>
      <c r="AV114" s="419"/>
      <c r="AW114" s="419"/>
      <c r="AX114" s="420"/>
      <c r="AY114" s="128">
        <v>9</v>
      </c>
      <c r="AZ114" s="418" t="s">
        <v>62</v>
      </c>
      <c r="BA114" s="419"/>
      <c r="BB114" s="419"/>
      <c r="BC114" s="422"/>
      <c r="BD114" s="419" t="s">
        <v>194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154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7"/>
      <c r="B116" s="429" t="s">
        <v>143</v>
      </c>
      <c r="C116" s="429"/>
      <c r="D116" s="429"/>
      <c r="E116" s="429"/>
      <c r="F116" s="429"/>
      <c r="G116" s="429"/>
      <c r="H116" s="429"/>
      <c r="I116" s="429"/>
      <c r="J116" s="429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143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143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7"/>
      <c r="B119" s="424" t="s">
        <v>143</v>
      </c>
      <c r="C119" s="424"/>
      <c r="D119" s="424"/>
      <c r="E119" s="424" t="s">
        <v>143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7"/>
      <c r="B120" s="424" t="s">
        <v>143</v>
      </c>
      <c r="C120" s="424"/>
      <c r="D120" s="424"/>
      <c r="E120" s="424"/>
      <c r="F120" s="424"/>
      <c r="G120" s="424"/>
      <c r="H120" s="424" t="s">
        <v>143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143</v>
      </c>
      <c r="F121" s="424"/>
      <c r="G121" s="424"/>
      <c r="H121" s="424" t="s">
        <v>143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8"/>
      <c r="B122" s="424" t="s">
        <v>143</v>
      </c>
      <c r="C122" s="424"/>
      <c r="D122" s="424"/>
      <c r="E122" s="424" t="s">
        <v>143</v>
      </c>
      <c r="F122" s="424"/>
      <c r="G122" s="424"/>
      <c r="H122" s="424" t="s">
        <v>143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4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9" t="str">
        <f>ローデータ!B2</f>
        <v>北区</v>
      </c>
      <c r="C2" s="291"/>
      <c r="D2" s="291"/>
      <c r="E2" s="290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67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4"/>
      <c r="H3" s="304"/>
      <c r="K3" s="304"/>
      <c r="L3" s="304"/>
    </row>
    <row r="4" spans="1:19" ht="14.1" customHeight="1" x14ac:dyDescent="0.15">
      <c r="A4" s="268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9</v>
      </c>
      <c r="H4" s="147" t="s">
        <v>53</v>
      </c>
      <c r="K4" s="300">
        <f>COUNTIFS(ローデータ!B12:B1011,1,ローデータ!G12:G1011,$G$4)</f>
        <v>47</v>
      </c>
      <c r="L4" s="30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1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7" t="s">
        <v>50</v>
      </c>
    </row>
    <row r="9" spans="1:19" ht="14.1" customHeight="1" x14ac:dyDescent="0.15">
      <c r="A9" s="233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8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5</v>
      </c>
      <c r="D10" s="56">
        <f>COUNTIFS(ローデータ!$B$12:$B$1011,1,ローデータ!$G$12:$G$1011,$G$4,ローデータ!$H$12:$H$1011,D8)</f>
        <v>17</v>
      </c>
      <c r="E10" s="56">
        <f>COUNTIFS(ローデータ!$B$12:$B$1011,1,ローデータ!$G$12:$G$1011,$G$4,ローデータ!$H$12:$H$1011,E8)</f>
        <v>10</v>
      </c>
      <c r="F10" s="56">
        <f>COUNTIFS(ローデータ!$B$12:$B$1011,1,ローデータ!$G$12:$G$1011,$G$4,ローデータ!$H$12:$H$1011,F8)</f>
        <v>10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0</v>
      </c>
      <c r="K10" s="56">
        <f>SUM(B10:J10)</f>
        <v>47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1"/>
      <c r="B14" s="144">
        <v>1</v>
      </c>
      <c r="C14" s="144">
        <v>2</v>
      </c>
      <c r="D14" s="267" t="s">
        <v>50</v>
      </c>
      <c r="F14" s="231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0" t="s">
        <v>50</v>
      </c>
    </row>
    <row r="15" spans="1:19" ht="14.1" customHeight="1" x14ac:dyDescent="0.15">
      <c r="A15" s="233"/>
      <c r="B15" s="147" t="s">
        <v>63</v>
      </c>
      <c r="C15" s="147" t="s">
        <v>64</v>
      </c>
      <c r="D15" s="268"/>
      <c r="F15" s="232"/>
      <c r="G15" s="278" t="s">
        <v>95</v>
      </c>
      <c r="H15" s="248" t="s">
        <v>76</v>
      </c>
      <c r="I15" s="248" t="s">
        <v>77</v>
      </c>
      <c r="J15" s="278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73" t="s">
        <v>111</v>
      </c>
      <c r="Q15" s="248" t="s">
        <v>83</v>
      </c>
      <c r="R15" s="292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2</v>
      </c>
      <c r="C16" s="56">
        <f>COUNTIFS(ローデータ!$B$12:$B$1011,1,ローデータ!$G$12:$G$1011,$G$4,ローデータ!$I$12:$I$1011,C14)</f>
        <v>45</v>
      </c>
      <c r="D16" s="56">
        <f>SUM(B16:C16)</f>
        <v>47</v>
      </c>
      <c r="F16" s="232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92"/>
    </row>
    <row r="17" spans="1:19" ht="14.1" customHeight="1" x14ac:dyDescent="0.15">
      <c r="A17" s="152"/>
      <c r="B17" s="9"/>
      <c r="C17" s="9"/>
      <c r="D17" s="9"/>
      <c r="F17" s="233"/>
      <c r="G17" s="282"/>
      <c r="H17" s="249"/>
      <c r="I17" s="249"/>
      <c r="J17" s="282"/>
      <c r="K17" s="249"/>
      <c r="L17" s="249"/>
      <c r="M17" s="249"/>
      <c r="N17" s="249"/>
      <c r="O17" s="249"/>
      <c r="P17" s="274"/>
      <c r="Q17" s="249"/>
      <c r="R17" s="251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2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2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1"/>
      <c r="B21" s="293">
        <v>1</v>
      </c>
      <c r="C21" s="242"/>
      <c r="D21" s="293">
        <v>2</v>
      </c>
      <c r="E21" s="242"/>
      <c r="F21" s="293">
        <v>3</v>
      </c>
      <c r="G21" s="241"/>
      <c r="H21" s="242"/>
      <c r="I21" s="26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301" t="s">
        <v>72</v>
      </c>
      <c r="C22" s="302"/>
      <c r="D22" s="301" t="s">
        <v>74</v>
      </c>
      <c r="E22" s="302"/>
      <c r="F22" s="301" t="s">
        <v>84</v>
      </c>
      <c r="G22" s="303"/>
      <c r="H22" s="302"/>
      <c r="I22" s="26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9">
        <f>COUNTIFS(ローデータ!$B$12:$B$1011,1,ローデータ!$G$12:$G$1011,$G$4,ローデータ!$K$12:$K$1011,B21)</f>
        <v>26</v>
      </c>
      <c r="C23" s="290"/>
      <c r="D23" s="289">
        <f>COUNTIFS(ローデータ!$B$12:$B$1011,1,ローデータ!$G$12:$G$1011,$G$4,ローデータ!$K$12:$K$1011,D21)</f>
        <v>13</v>
      </c>
      <c r="E23" s="290"/>
      <c r="F23" s="289">
        <f>COUNTIFS(ローデータ!$B$12:$B$1011,1,ローデータ!$G$12:$G$1011,$G$4,ローデータ!$K$12:$K$1011,F21)</f>
        <v>7</v>
      </c>
      <c r="G23" s="291"/>
      <c r="H23" s="290"/>
      <c r="I23" s="56">
        <f>SUM(B23:H23)</f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1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0" t="s">
        <v>50</v>
      </c>
      <c r="I27" s="269"/>
      <c r="J27" s="285" t="s">
        <v>96</v>
      </c>
      <c r="K27" s="287" t="s">
        <v>97</v>
      </c>
      <c r="L27" s="283" t="s">
        <v>98</v>
      </c>
      <c r="M27" s="287" t="s">
        <v>99</v>
      </c>
      <c r="N27" s="283" t="s">
        <v>100</v>
      </c>
      <c r="O27" s="277" t="s">
        <v>50</v>
      </c>
    </row>
    <row r="28" spans="1:19" ht="14.1" customHeight="1" x14ac:dyDescent="0.15">
      <c r="A28" s="232"/>
      <c r="B28" s="248" t="s">
        <v>65</v>
      </c>
      <c r="C28" s="248" t="s">
        <v>66</v>
      </c>
      <c r="D28" s="278" t="s">
        <v>101</v>
      </c>
      <c r="E28" s="280" t="s">
        <v>102</v>
      </c>
      <c r="F28" s="281" t="s">
        <v>103</v>
      </c>
      <c r="G28" s="292"/>
      <c r="H28" s="39"/>
      <c r="I28" s="270"/>
      <c r="J28" s="286"/>
      <c r="K28" s="288"/>
      <c r="L28" s="284"/>
      <c r="M28" s="288"/>
      <c r="N28" s="284"/>
      <c r="O28" s="277"/>
    </row>
    <row r="29" spans="1:19" ht="14.1" customHeight="1" x14ac:dyDescent="0.15">
      <c r="A29" s="233"/>
      <c r="B29" s="249"/>
      <c r="C29" s="249"/>
      <c r="D29" s="279"/>
      <c r="E29" s="244"/>
      <c r="F29" s="282"/>
      <c r="G29" s="251"/>
      <c r="H29" s="39"/>
      <c r="I29" s="148" t="s">
        <v>51</v>
      </c>
      <c r="J29" s="86">
        <f>SUMIFS(ローデータ!M12:M1011,ローデータ!$B$12:$B$1011,1,ローデータ!$G$12:$G$1011,$G$4,ローデータ!$K$12:$K$1011,$B$21)</f>
        <v>12</v>
      </c>
      <c r="K29" s="86">
        <f>SUMIFS(ローデータ!N12:N1011,ローデータ!$B$12:$B$1011,1,ローデータ!$G$12:$G$1011,$G$4,ローデータ!$K$12:$K$1011,$B$21)</f>
        <v>12</v>
      </c>
      <c r="L29" s="86">
        <f>SUMIFS(ローデータ!O12:O1011,ローデータ!$B$12:$B$1011,1,ローデータ!$G$12:$G$1011,$G$4,ローデータ!$K$12:$K$1011,$B$21)</f>
        <v>10</v>
      </c>
      <c r="M29" s="86">
        <f>SUMIFS(ローデータ!P12:P1011,ローデータ!$B$12:$B$1011,1,ローデータ!$G$12:$G$1011,$G$4,ローデータ!$K$12:$K$1011,$B$21)</f>
        <v>3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37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23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26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1"/>
      <c r="B34" s="144">
        <v>1</v>
      </c>
      <c r="C34" s="144">
        <v>2</v>
      </c>
      <c r="D34" s="144">
        <v>3</v>
      </c>
      <c r="E34" s="267" t="s">
        <v>50</v>
      </c>
      <c r="F34" s="39"/>
      <c r="I34" s="269"/>
      <c r="J34" s="271" t="s">
        <v>104</v>
      </c>
      <c r="K34" s="229" t="s">
        <v>105</v>
      </c>
      <c r="L34" s="229" t="s">
        <v>98</v>
      </c>
      <c r="M34" s="229" t="s">
        <v>106</v>
      </c>
      <c r="N34" s="245" t="s">
        <v>107</v>
      </c>
      <c r="O34" s="229" t="s">
        <v>36</v>
      </c>
      <c r="P34" s="245" t="s">
        <v>30</v>
      </c>
      <c r="Q34" s="250" t="s">
        <v>50</v>
      </c>
    </row>
    <row r="35" spans="1:17" ht="14.1" customHeight="1" x14ac:dyDescent="0.15">
      <c r="A35" s="233"/>
      <c r="B35" s="147" t="s">
        <v>67</v>
      </c>
      <c r="C35" s="147" t="s">
        <v>66</v>
      </c>
      <c r="D35" s="147" t="s">
        <v>68</v>
      </c>
      <c r="E35" s="268"/>
      <c r="G35" s="39"/>
      <c r="I35" s="270"/>
      <c r="J35" s="272"/>
      <c r="K35" s="230"/>
      <c r="L35" s="230"/>
      <c r="M35" s="230"/>
      <c r="N35" s="246"/>
      <c r="O35" s="230"/>
      <c r="P35" s="246"/>
      <c r="Q35" s="251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12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13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7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5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14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2"/>
      <c r="B40" s="255" t="s">
        <v>16</v>
      </c>
      <c r="C40" s="256"/>
      <c r="D40" s="256"/>
      <c r="E40" s="256"/>
      <c r="F40" s="257"/>
      <c r="G40" s="258" t="s">
        <v>50</v>
      </c>
      <c r="H40" s="261" t="s">
        <v>13</v>
      </c>
      <c r="I40" s="262"/>
      <c r="J40" s="263"/>
      <c r="K40" s="264" t="s">
        <v>50</v>
      </c>
    </row>
    <row r="41" spans="1:17" ht="14.1" customHeight="1" x14ac:dyDescent="0.15">
      <c r="A41" s="253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9"/>
      <c r="H41" s="64">
        <v>1</v>
      </c>
      <c r="I41" s="63">
        <v>2</v>
      </c>
      <c r="J41" s="63">
        <v>3</v>
      </c>
      <c r="K41" s="265"/>
      <c r="M41" s="39"/>
      <c r="N41" s="39"/>
      <c r="O41" s="39"/>
      <c r="P41" s="39"/>
    </row>
    <row r="42" spans="1:17" ht="14.1" customHeight="1" x14ac:dyDescent="0.15">
      <c r="A42" s="253"/>
      <c r="B42" s="248" t="s">
        <v>65</v>
      </c>
      <c r="C42" s="248" t="s">
        <v>66</v>
      </c>
      <c r="D42" s="273" t="s">
        <v>101</v>
      </c>
      <c r="E42" s="275" t="s">
        <v>102</v>
      </c>
      <c r="F42" s="225" t="s">
        <v>103</v>
      </c>
      <c r="G42" s="259"/>
      <c r="H42" s="227" t="s">
        <v>67</v>
      </c>
      <c r="I42" s="247" t="s">
        <v>66</v>
      </c>
      <c r="J42" s="247" t="s">
        <v>68</v>
      </c>
      <c r="K42" s="265"/>
      <c r="M42" s="39"/>
      <c r="N42" s="39"/>
      <c r="O42" s="39"/>
      <c r="P42" s="39"/>
    </row>
    <row r="43" spans="1:17" ht="14.1" customHeight="1" x14ac:dyDescent="0.15">
      <c r="A43" s="254"/>
      <c r="B43" s="249"/>
      <c r="C43" s="249"/>
      <c r="D43" s="274"/>
      <c r="E43" s="276"/>
      <c r="F43" s="226"/>
      <c r="G43" s="260"/>
      <c r="H43" s="228"/>
      <c r="I43" s="226"/>
      <c r="J43" s="226"/>
      <c r="K43" s="266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7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7</v>
      </c>
      <c r="H44" s="89">
        <f>COUNTIFS(ローデータ!$B$12:$B$1011,1,ローデータ!$G$12:$G$1011,$G$4,ローデータ!$K$12:$K$1011,$F$21,ローデータ!$S$12:$S$1011,H41)</f>
        <v>7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7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1"/>
      <c r="B47" s="234" t="s">
        <v>165</v>
      </c>
      <c r="C47" s="235"/>
      <c r="D47" s="235"/>
      <c r="E47" s="235"/>
      <c r="F47" s="236"/>
      <c r="G47" s="237" t="s">
        <v>50</v>
      </c>
      <c r="H47" s="240" t="s">
        <v>71</v>
      </c>
      <c r="I47" s="241"/>
      <c r="J47" s="241"/>
      <c r="K47" s="241"/>
      <c r="L47" s="241"/>
      <c r="M47" s="241"/>
      <c r="N47" s="242"/>
      <c r="O47" s="212" t="s">
        <v>50</v>
      </c>
    </row>
    <row r="48" spans="1:17" ht="14.1" customHeight="1" x14ac:dyDescent="0.15">
      <c r="A48" s="232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38"/>
      <c r="H48" s="221" t="s">
        <v>104</v>
      </c>
      <c r="I48" s="223" t="s">
        <v>105</v>
      </c>
      <c r="J48" s="223" t="s">
        <v>98</v>
      </c>
      <c r="K48" s="223" t="s">
        <v>106</v>
      </c>
      <c r="L48" s="243" t="s">
        <v>107</v>
      </c>
      <c r="M48" s="223" t="s">
        <v>36</v>
      </c>
      <c r="N48" s="243" t="s">
        <v>30</v>
      </c>
      <c r="O48" s="213"/>
    </row>
    <row r="49" spans="1:15" ht="14.1" customHeight="1" x14ac:dyDescent="0.15">
      <c r="A49" s="233"/>
      <c r="B49" s="216"/>
      <c r="C49" s="218"/>
      <c r="D49" s="220"/>
      <c r="E49" s="218"/>
      <c r="F49" s="220"/>
      <c r="G49" s="239"/>
      <c r="H49" s="222"/>
      <c r="I49" s="224"/>
      <c r="J49" s="224"/>
      <c r="K49" s="224"/>
      <c r="L49" s="244"/>
      <c r="M49" s="224"/>
      <c r="N49" s="244"/>
      <c r="O49" s="214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8</v>
      </c>
      <c r="D50" s="91">
        <f>SUMIFS(ローデータ!O12:O1011,ローデータ!$B$12:$B$1011,1,ローデータ!$G$12:$G$1011,$G$4,ローデータ!$K$12:$K$1011,$F$21)</f>
        <v>1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9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6</v>
      </c>
      <c r="J50" s="91">
        <f>SUMIFS(ローデータ!V12:V1011,ローデータ!$B$12:$B$1011,1,ローデータ!$G$12:$G$1011,$G$4,ローデータ!$K$12:$K$1011,$F$21)</f>
        <v>1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7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3"/>
      <c r="B54" s="314"/>
      <c r="C54" s="69" t="s">
        <v>85</v>
      </c>
      <c r="D54" s="319" t="s">
        <v>86</v>
      </c>
      <c r="E54" s="262"/>
      <c r="F54" s="262"/>
      <c r="G54" s="262"/>
      <c r="H54" s="262"/>
      <c r="I54" s="262"/>
      <c r="J54" s="262"/>
      <c r="K54" s="262"/>
      <c r="L54" s="262"/>
      <c r="M54" s="262"/>
      <c r="N54" s="320"/>
      <c r="O54" s="264" t="s">
        <v>50</v>
      </c>
    </row>
    <row r="55" spans="1:15" ht="14.1" customHeight="1" x14ac:dyDescent="0.15">
      <c r="A55" s="315"/>
      <c r="B55" s="316"/>
      <c r="C55" s="267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5"/>
    </row>
    <row r="56" spans="1:15" ht="14.1" customHeight="1" x14ac:dyDescent="0.15">
      <c r="A56" s="315"/>
      <c r="B56" s="316"/>
      <c r="C56" s="321"/>
      <c r="D56" s="278" t="s">
        <v>95</v>
      </c>
      <c r="E56" s="248" t="s">
        <v>76</v>
      </c>
      <c r="F56" s="248" t="s">
        <v>77</v>
      </c>
      <c r="G56" s="278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73" t="s">
        <v>111</v>
      </c>
      <c r="N56" s="308" t="s">
        <v>83</v>
      </c>
      <c r="O56" s="265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65"/>
    </row>
    <row r="58" spans="1:15" ht="14.1" customHeight="1" x14ac:dyDescent="0.15">
      <c r="A58" s="317"/>
      <c r="B58" s="318"/>
      <c r="C58" s="268"/>
      <c r="D58" s="282"/>
      <c r="E58" s="249"/>
      <c r="F58" s="249"/>
      <c r="G58" s="282"/>
      <c r="H58" s="249"/>
      <c r="I58" s="249"/>
      <c r="J58" s="249"/>
      <c r="K58" s="249"/>
      <c r="L58" s="249"/>
      <c r="M58" s="274"/>
      <c r="N58" s="310"/>
      <c r="O58" s="266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5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5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17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17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9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1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10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10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1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2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2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0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0</v>
      </c>
    </row>
    <row r="68" spans="1:15" ht="14.1" customHeight="1" thickTop="1" x14ac:dyDescent="0.15">
      <c r="A68" s="311" t="s">
        <v>50</v>
      </c>
      <c r="B68" s="312"/>
      <c r="C68" s="100">
        <f>SUM(C59:C67)</f>
        <v>45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2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47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3"/>
      <c r="B72" s="314"/>
      <c r="C72" s="322" t="s">
        <v>25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3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48">
        <v>1</v>
      </c>
      <c r="B75" s="50" t="s">
        <v>54</v>
      </c>
      <c r="C75" s="289">
        <f>COUNTIFS(ローデータ!$B$12:$B$1011,1,ローデータ!$G$12:$G$1011,$G$4,ローデータ!$H$12:$H$1011,$A$75,ローデータ!$K$12:$K$1011,C73)</f>
        <v>0</v>
      </c>
      <c r="D75" s="290"/>
      <c r="E75" s="289">
        <f>COUNTIFS(ローデータ!$B$12:$B$1011,1,ローデータ!$G$12:$G$1011,$G$4,ローデータ!$H$12:$H$1011,$A$75,ローデータ!$K$12:$K$1011,E73)</f>
        <v>0</v>
      </c>
      <c r="F75" s="290"/>
      <c r="G75" s="289">
        <f>COUNTIFS(ローデータ!$B$12:$B$1011,1,ローデータ!$G$12:$G$1011,$G$4,ローデータ!$H$12:$H$1011,$A$75,ローデータ!$K$12:$K$1011,G73)</f>
        <v>0</v>
      </c>
      <c r="H75" s="291"/>
      <c r="I75" s="291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9">
        <f>COUNTIFS(ローデータ!$B$12:$B$1011,1,ローデータ!$G$12:$G$1011,$G$4,ローデータ!$H$12:$H$1011,$A$76,ローデータ!$K$12:$K$1011,C73)</f>
        <v>1</v>
      </c>
      <c r="D76" s="290"/>
      <c r="E76" s="289">
        <f>COUNTIFS(ローデータ!$B$12:$B$1011,1,ローデータ!$G$12:$G$1011,$G$4,ローデータ!$H$12:$H$1011,$A$76,ローデータ!$K$12:$K$1011,E73)</f>
        <v>2</v>
      </c>
      <c r="F76" s="290"/>
      <c r="G76" s="289">
        <f>COUNTIFS(ローデータ!$B$12:$B$1011,1,ローデータ!$G$12:$G$1011,$G$4,ローデータ!$H$12:$H$1011,$A$76,ローデータ!$K$12:$K$1011,G73)</f>
        <v>2</v>
      </c>
      <c r="H76" s="291"/>
      <c r="I76" s="291"/>
      <c r="J76" s="104">
        <f t="shared" si="2"/>
        <v>5</v>
      </c>
    </row>
    <row r="77" spans="1:15" ht="14.1" customHeight="1" x14ac:dyDescent="0.15">
      <c r="A77" s="148">
        <v>3</v>
      </c>
      <c r="B77" s="50" t="s">
        <v>56</v>
      </c>
      <c r="C77" s="289">
        <f>COUNTIFS(ローデータ!$B$12:$B$1011,1,ローデータ!$G$12:$G$1011,$G$4,ローデータ!$H$12:$H$1011,$A$77,ローデータ!$K$12:$K$1011,C73)</f>
        <v>8</v>
      </c>
      <c r="D77" s="290"/>
      <c r="E77" s="289">
        <f>COUNTIFS(ローデータ!$B$12:$B$1011,1,ローデータ!$G$12:$G$1011,$G$4,ローデータ!$H$12:$H$1011,$A$77,ローデータ!$K$12:$K$1011,E73)</f>
        <v>4</v>
      </c>
      <c r="F77" s="290"/>
      <c r="G77" s="289">
        <f>COUNTIFS(ローデータ!$B$12:$B$1011,1,ローデータ!$G$12:$G$1011,$G$4,ローデータ!$H$12:$H$1011,$A$77,ローデータ!$K$12:$K$1011,G73)</f>
        <v>4</v>
      </c>
      <c r="H77" s="291"/>
      <c r="I77" s="291"/>
      <c r="J77" s="104">
        <f t="shared" si="2"/>
        <v>16</v>
      </c>
    </row>
    <row r="78" spans="1:15" ht="14.1" customHeight="1" x14ac:dyDescent="0.15">
      <c r="A78" s="148">
        <v>4</v>
      </c>
      <c r="B78" s="50" t="s">
        <v>57</v>
      </c>
      <c r="C78" s="289">
        <f>COUNTIFS(ローデータ!$B$12:$B$1011,1,ローデータ!$G$12:$G$1011,$G$4,ローデータ!$H$12:$H$1011,$A$78,ローデータ!$K$12:$K$1011,C73)</f>
        <v>5</v>
      </c>
      <c r="D78" s="290"/>
      <c r="E78" s="289">
        <f>COUNTIFS(ローデータ!$B$12:$B$1011,1,ローデータ!$G$12:$G$1011,$G$4,ローデータ!$H$12:$H$1011,$A$78,ローデータ!$K$12:$K$1011,E73)</f>
        <v>4</v>
      </c>
      <c r="F78" s="290"/>
      <c r="G78" s="289">
        <f>COUNTIFS(ローデータ!$B$12:$B$1011,1,ローデータ!$G$12:$G$1011,$G$4,ローデータ!$H$12:$H$1011,$A$78,ローデータ!$K$12:$K$1011,G73)</f>
        <v>1</v>
      </c>
      <c r="H78" s="291"/>
      <c r="I78" s="291"/>
      <c r="J78" s="104">
        <f t="shared" si="2"/>
        <v>10</v>
      </c>
    </row>
    <row r="79" spans="1:15" ht="14.1" customHeight="1" x14ac:dyDescent="0.15">
      <c r="A79" s="148">
        <v>5</v>
      </c>
      <c r="B79" s="50" t="s">
        <v>58</v>
      </c>
      <c r="C79" s="289">
        <f>COUNTIFS(ローデータ!$B$12:$B$1011,1,ローデータ!$G$12:$G$1011,$G$4,ローデータ!$H$12:$H$1011,$A$79,ローデータ!$K$12:$K$1011,C73)</f>
        <v>8</v>
      </c>
      <c r="D79" s="290"/>
      <c r="E79" s="289">
        <f>COUNTIFS(ローデータ!$B$12:$B$1011,1,ローデータ!$G$12:$G$1011,$G$4,ローデータ!$H$12:$H$1011,$A$79,ローデータ!$K$12:$K$1011,E73)</f>
        <v>2</v>
      </c>
      <c r="F79" s="290"/>
      <c r="G79" s="289">
        <f>COUNTIFS(ローデータ!$B$12:$B$1011,1,ローデータ!$G$12:$G$1011,$G$4,ローデータ!$H$12:$H$1011,$A$79,ローデータ!$K$12:$K$1011,G73)</f>
        <v>0</v>
      </c>
      <c r="H79" s="291"/>
      <c r="I79" s="291"/>
      <c r="J79" s="104">
        <f t="shared" si="2"/>
        <v>10</v>
      </c>
    </row>
    <row r="80" spans="1:15" ht="14.1" customHeight="1" x14ac:dyDescent="0.15">
      <c r="A80" s="148">
        <v>6</v>
      </c>
      <c r="B80" s="50" t="s">
        <v>59</v>
      </c>
      <c r="C80" s="289">
        <f>COUNTIFS(ローデータ!$B$12:$B$1011,1,ローデータ!$G$12:$G$1011,$G$4,ローデータ!$H$12:$H$1011,$A$80,ローデータ!$K$12:$K$1011,C73)</f>
        <v>2</v>
      </c>
      <c r="D80" s="290"/>
      <c r="E80" s="289">
        <f>COUNTIFS(ローデータ!$B$12:$B$1011,1,ローデータ!$G$12:$G$1011,$G$4,ローデータ!$H$12:$H$1011,$A$80,ローデータ!$K$12:$K$1011,E73)</f>
        <v>0</v>
      </c>
      <c r="F80" s="290"/>
      <c r="G80" s="289">
        <f>COUNTIFS(ローデータ!$B$12:$B$1011,1,ローデータ!$G$12:$G$1011,$G$4,ローデータ!$H$12:$H$1011,$A$80,ローデータ!$K$12:$K$1011,G73)</f>
        <v>0</v>
      </c>
      <c r="H80" s="291"/>
      <c r="I80" s="291"/>
      <c r="J80" s="104">
        <f t="shared" si="2"/>
        <v>2</v>
      </c>
    </row>
    <row r="81" spans="1:17" ht="14.1" customHeight="1" x14ac:dyDescent="0.15">
      <c r="A81" s="148">
        <v>7</v>
      </c>
      <c r="B81" s="50" t="s">
        <v>60</v>
      </c>
      <c r="C81" s="289">
        <f>COUNTIFS(ローデータ!$B$12:$B$1011,1,ローデータ!$G$12:$G$1011,$G$4,ローデータ!$H$12:$H$1011,$A$81,ローデータ!$K$12:$K$1011,C73)</f>
        <v>0</v>
      </c>
      <c r="D81" s="290"/>
      <c r="E81" s="289">
        <f>COUNTIFS(ローデータ!$B$12:$B$1011,1,ローデータ!$G$12:$G$1011,$G$4,ローデータ!$H$12:$H$1011,$A$81,ローデータ!$K$12:$K$1011,E73)</f>
        <v>1</v>
      </c>
      <c r="F81" s="290"/>
      <c r="G81" s="289">
        <f>COUNTIFS(ローデータ!$B$12:$B$1011,1,ローデータ!$G$12:$G$1011,$G$4,ローデータ!$H$12:$H$1011,$A$81,ローデータ!$K$12:$K$1011,G73)</f>
        <v>0</v>
      </c>
      <c r="H81" s="291"/>
      <c r="I81" s="291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89">
        <f>COUNTIFS(ローデータ!$B$12:$B$1011,1,ローデータ!$G$12:$G$1011,$G$4,ローデータ!$H$12:$H$1011,$A$82,ローデータ!$K$12:$K$1011,C73)</f>
        <v>2</v>
      </c>
      <c r="D82" s="290"/>
      <c r="E82" s="289">
        <f>COUNTIFS(ローデータ!$B$12:$B$1011,1,ローデータ!$G$12:$G$1011,$G$4,ローデータ!$H$12:$H$1011,$A$82,ローデータ!$K$12:$K$1011,E73)</f>
        <v>0</v>
      </c>
      <c r="F82" s="290"/>
      <c r="G82" s="289">
        <f>COUNTIFS(ローデータ!$B$12:$B$1011,1,ローデータ!$G$12:$G$1011,$G$4,ローデータ!$H$12:$H$1011,$A$82,ローデータ!$K$12:$K$1011,G73)</f>
        <v>0</v>
      </c>
      <c r="H82" s="291"/>
      <c r="I82" s="291"/>
      <c r="J82" s="104">
        <f t="shared" si="2"/>
        <v>2</v>
      </c>
    </row>
    <row r="83" spans="1:17" ht="14.1" customHeight="1" thickBot="1" x14ac:dyDescent="0.2">
      <c r="A83" s="142">
        <v>9</v>
      </c>
      <c r="B83" s="68" t="s">
        <v>62</v>
      </c>
      <c r="C83" s="329">
        <f>COUNTIFS(ローデータ!$B$12:$B$1011,1,ローデータ!$G$12:$G$1011,$G$4,ローデータ!$H$12:$H$1011,$A$83,ローデータ!$K$12:$K$1011,C73)</f>
        <v>0</v>
      </c>
      <c r="D83" s="330"/>
      <c r="E83" s="329">
        <f>COUNTIFS(ローデータ!$B$12:$B$1011,1,ローデータ!$G$12:$G$1011,$G$4,ローデータ!$H$12:$H$1011,$A$83,ローデータ!$K$12:$K$1011,E73)</f>
        <v>0</v>
      </c>
      <c r="F83" s="330"/>
      <c r="G83" s="331">
        <f>COUNTIFS(ローデータ!$B$12:$B$1011,1,ローデータ!$G$12:$G$1011,$G$4,ローデータ!$H$12:$H$1011,$A$83,ローデータ!$K$12:$K$1011,G73)</f>
        <v>0</v>
      </c>
      <c r="H83" s="331"/>
      <c r="I83" s="329"/>
      <c r="J83" s="105">
        <f t="shared" si="2"/>
        <v>0</v>
      </c>
    </row>
    <row r="84" spans="1:17" ht="14.1" customHeight="1" thickTop="1" x14ac:dyDescent="0.15">
      <c r="A84" s="311" t="s">
        <v>50</v>
      </c>
      <c r="B84" s="312"/>
      <c r="C84" s="332">
        <f>SUM(C75:D83)</f>
        <v>26</v>
      </c>
      <c r="D84" s="333"/>
      <c r="E84" s="332">
        <f>SUM(E75:F83)</f>
        <v>13</v>
      </c>
      <c r="F84" s="333"/>
      <c r="G84" s="334">
        <f>SUM(G75:I83)</f>
        <v>7</v>
      </c>
      <c r="H84" s="334"/>
      <c r="I84" s="332"/>
      <c r="J84" s="106">
        <f t="shared" si="2"/>
        <v>46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3"/>
      <c r="B89" s="314"/>
      <c r="C89" s="319" t="s">
        <v>166</v>
      </c>
      <c r="D89" s="262"/>
      <c r="E89" s="262"/>
      <c r="F89" s="262"/>
      <c r="G89" s="263"/>
      <c r="H89" s="264" t="s">
        <v>50</v>
      </c>
      <c r="J89" s="335"/>
      <c r="K89" s="336"/>
      <c r="L89" s="293" t="s">
        <v>113</v>
      </c>
      <c r="M89" s="241"/>
      <c r="N89" s="241"/>
      <c r="O89" s="241"/>
      <c r="P89" s="242"/>
      <c r="Q89" s="267" t="s">
        <v>50</v>
      </c>
    </row>
    <row r="90" spans="1:17" ht="14.1" customHeight="1" x14ac:dyDescent="0.15">
      <c r="A90" s="315"/>
      <c r="B90" s="316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5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8" t="s">
        <v>65</v>
      </c>
      <c r="D91" s="248" t="s">
        <v>66</v>
      </c>
      <c r="E91" s="278" t="s">
        <v>101</v>
      </c>
      <c r="F91" s="280" t="s">
        <v>102</v>
      </c>
      <c r="G91" s="348" t="s">
        <v>103</v>
      </c>
      <c r="H91" s="265"/>
      <c r="J91" s="339"/>
      <c r="K91" s="340"/>
      <c r="L91" s="216"/>
      <c r="M91" s="218"/>
      <c r="N91" s="220"/>
      <c r="O91" s="218"/>
      <c r="P91" s="220"/>
      <c r="Q91" s="268"/>
    </row>
    <row r="92" spans="1:17" ht="14.1" customHeight="1" x14ac:dyDescent="0.15">
      <c r="A92" s="317"/>
      <c r="B92" s="318"/>
      <c r="C92" s="249"/>
      <c r="D92" s="249"/>
      <c r="E92" s="346"/>
      <c r="F92" s="347"/>
      <c r="G92" s="249"/>
      <c r="H92" s="266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0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1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1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1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2</v>
      </c>
      <c r="M94" s="88">
        <f>SUMIFS(ローデータ!$N$12:$N$1011,ローデータ!$B$12:$B$1011,1,ローデータ!$G$12:$G$1011,$G$4,ローデータ!$K$12:$K$1011,$B$21,ローデータ!$H$12:$H$1011,J94)</f>
        <v>5</v>
      </c>
      <c r="N94" s="88">
        <f>SUMIFS(ローデータ!$O$12:$O$1011,ローデータ!$B$12:$B$1011,1,ローデータ!$G$12:$G$1011,$G$4,ローデータ!$K$12:$K$1011,$B$21,ローデータ!$H$12:$H$1011,J94)</f>
        <v>3</v>
      </c>
      <c r="O94" s="88">
        <f>SUMIFS(ローデータ!$P$12:$P$1011,ローデータ!$B$12:$B$1011,1,ローデータ!$G$12:$G$1011,$G$4,ローデータ!$K$12:$K$1011,$B$21,ローデータ!$H$12:$H$1011,J94)</f>
        <v>1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11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7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8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1</v>
      </c>
      <c r="M95" s="88">
        <f>SUMIFS(ローデータ!$N$12:$N$1011,ローデータ!$B$12:$B$1011,1,ローデータ!$G$12:$G$1011,$G$4,ローデータ!$K$12:$K$1011,$B$21,ローデータ!$H$12:$H$1011,J95)</f>
        <v>1</v>
      </c>
      <c r="N95" s="88">
        <f>SUMIFS(ローデータ!$O$12:$O$1011,ローデータ!$B$12:$B$1011,1,ローデータ!$G$12:$G$1011,$G$4,ローデータ!$K$12:$K$1011,$B$21,ローデータ!$H$12:$H$1011,J95)</f>
        <v>2</v>
      </c>
      <c r="O95" s="88">
        <f>SUMIFS(ローデータ!$P$12:$P$1011,ローデータ!$B$12:$B$1011,1,ローデータ!$G$12:$G$1011,$G$4,ローデータ!$K$12:$K$1011,$B$21,ローデータ!$H$12:$H$1011,J95)</f>
        <v>1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5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5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3</v>
      </c>
      <c r="M96" s="88">
        <f>SUMIFS(ローデータ!$N$12:$N$1011,ローデータ!$B$12:$B$1011,1,ローデータ!$G$12:$G$1011,$G$4,ローデータ!$K$12:$K$1011,$B$21,ローデータ!$H$12:$H$1011,J96)</f>
        <v>5</v>
      </c>
      <c r="N96" s="88">
        <f>SUMIFS(ローデータ!$O$12:$O$1011,ローデータ!$B$12:$B$1011,1,ローデータ!$G$12:$G$1011,$G$4,ローデータ!$K$12:$K$1011,$B$21,ローデータ!$H$12:$H$1011,J96)</f>
        <v>4</v>
      </c>
      <c r="O96" s="88">
        <f>SUMIFS(ローデータ!$P$12:$P$1011,ローデータ!$B$12:$B$1011,1,ローデータ!$G$12:$G$1011,$G$4,ローデータ!$K$12:$K$1011,$B$21,ローデータ!$H$12:$H$1011,J96)</f>
        <v>1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13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7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1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8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4</v>
      </c>
      <c r="M97" s="88">
        <f>SUMIFS(ローデータ!$N$12:$N$1011,ローデータ!$B$12:$B$1011,1,ローデータ!$G$12:$G$1011,$G$4,ローデータ!$K$12:$K$1011,$B$21,ローデータ!$H$12:$H$1011,J97)</f>
        <v>0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4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1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0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0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2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0</v>
      </c>
      <c r="O99" s="88">
        <f>SUMIFS(ローデータ!$P$12:$P$1011,ローデータ!$B$12:$B$1011,1,ローデータ!$G$12:$G$1011,$G$4,ローデータ!$K$12:$K$1011,$B$21,ローデータ!$H$12:$H$1011,J99)</f>
        <v>0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3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0</v>
      </c>
      <c r="M100" s="88">
        <f>SUMIFS(ローデータ!$N$12:$N$1011,ローデータ!$B$12:$B$1011,1,ローデータ!$G$12:$G$1011,$G$4,ローデータ!$K$12:$K$1011,$B$21,ローデータ!$H$12:$H$1011,J100)</f>
        <v>0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0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40" t="s">
        <v>50</v>
      </c>
      <c r="K101" s="141"/>
      <c r="L101" s="103">
        <f>SUM(L92:L100)</f>
        <v>12</v>
      </c>
      <c r="M101" s="103">
        <f>SUM(M92:M100)</f>
        <v>12</v>
      </c>
      <c r="N101" s="103">
        <f>SUM(N92:N100)</f>
        <v>10</v>
      </c>
      <c r="O101" s="103">
        <f>SUM(O92:O100)</f>
        <v>3</v>
      </c>
      <c r="P101" s="103">
        <f>SUM(P92:P100)</f>
        <v>0</v>
      </c>
      <c r="Q101" s="103">
        <f t="shared" si="3"/>
        <v>37</v>
      </c>
    </row>
    <row r="102" spans="1:17" ht="14.1" customHeight="1" x14ac:dyDescent="0.15">
      <c r="A102" s="140" t="s">
        <v>50</v>
      </c>
      <c r="B102" s="141"/>
      <c r="C102" s="56">
        <f>SUM(C93:C101)</f>
        <v>23</v>
      </c>
      <c r="D102" s="56">
        <f>SUM(D93:D101)</f>
        <v>2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64" t="s">
        <v>50</v>
      </c>
      <c r="G106" s="81"/>
      <c r="H106" s="335"/>
      <c r="I106" s="336"/>
      <c r="J106" s="293" t="s">
        <v>88</v>
      </c>
      <c r="K106" s="241"/>
      <c r="L106" s="241"/>
      <c r="M106" s="241"/>
      <c r="N106" s="241"/>
      <c r="O106" s="241"/>
      <c r="P106" s="242"/>
      <c r="Q106" s="296" t="s">
        <v>50</v>
      </c>
    </row>
    <row r="107" spans="1:17" ht="14.1" customHeight="1" x14ac:dyDescent="0.15">
      <c r="A107" s="315"/>
      <c r="B107" s="316"/>
      <c r="C107" s="144">
        <v>1</v>
      </c>
      <c r="D107" s="144">
        <v>2</v>
      </c>
      <c r="E107" s="144">
        <v>3</v>
      </c>
      <c r="F107" s="265"/>
      <c r="G107" s="78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43" t="s">
        <v>107</v>
      </c>
      <c r="O107" s="223" t="s">
        <v>36</v>
      </c>
      <c r="P107" s="243" t="s">
        <v>30</v>
      </c>
      <c r="Q107" s="344"/>
    </row>
    <row r="108" spans="1:17" ht="14.1" customHeight="1" x14ac:dyDescent="0.15">
      <c r="A108" s="317"/>
      <c r="B108" s="318"/>
      <c r="C108" s="147" t="s">
        <v>67</v>
      </c>
      <c r="D108" s="147" t="s">
        <v>66</v>
      </c>
      <c r="E108" s="147" t="s">
        <v>68</v>
      </c>
      <c r="F108" s="266"/>
      <c r="G108" s="78"/>
      <c r="H108" s="339"/>
      <c r="I108" s="340"/>
      <c r="J108" s="224"/>
      <c r="K108" s="224"/>
      <c r="L108" s="224"/>
      <c r="M108" s="224"/>
      <c r="N108" s="244"/>
      <c r="O108" s="224"/>
      <c r="P108" s="244"/>
      <c r="Q108" s="299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2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2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1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2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4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4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3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0</v>
      </c>
      <c r="O111" s="109">
        <f>SUMIFS(ローデータ!$Y$12:$Y$1011,ローデータ!$B$12:$B$1011,1,ローデータ!$G$12:$G$1011,$G$4,ローデータ!$K$12:$K$1011,$D$21,ローデータ!$H$12:$H$1011,H111)</f>
        <v>2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5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4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4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3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0</v>
      </c>
      <c r="O112" s="109">
        <f>SUMIFS(ローデータ!$Y$12:$Y$1011,ローデータ!$B$12:$B$1011,1,ローデータ!$G$12:$G$1011,$G$4,ローデータ!$K$12:$K$1011,$D$21,ローデータ!$H$12:$H$1011,H112)</f>
        <v>1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4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2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2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1</v>
      </c>
      <c r="O113" s="109">
        <f>SUMIFS(ローデータ!$Y$12:$Y$1011,ローデータ!$B$12:$B$1011,1,ローデータ!$G$12:$G$1011,$G$4,ローデータ!$K$12:$K$1011,$D$21,ローデータ!$H$12:$H$1011,H113)</f>
        <v>1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2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1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1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1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0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0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0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0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9" t="s">
        <v>50</v>
      </c>
      <c r="B118" s="350"/>
      <c r="C118" s="109">
        <f>SUM(C109:C117)</f>
        <v>12</v>
      </c>
      <c r="D118" s="109">
        <f t="shared" ref="D118:E118" si="7">SUM(D109:D117)</f>
        <v>1</v>
      </c>
      <c r="E118" s="109">
        <f t="shared" si="7"/>
        <v>0</v>
      </c>
      <c r="F118" s="109">
        <f>SUM(C118:E118)</f>
        <v>13</v>
      </c>
      <c r="G118" s="78"/>
      <c r="H118" s="349" t="s">
        <v>50</v>
      </c>
      <c r="I118" s="350"/>
      <c r="J118" s="109">
        <f t="shared" ref="J118:P118" si="8">SUM(J109:J117)</f>
        <v>0</v>
      </c>
      <c r="K118" s="109">
        <f t="shared" si="8"/>
        <v>7</v>
      </c>
      <c r="L118" s="109">
        <f t="shared" si="8"/>
        <v>1</v>
      </c>
      <c r="M118" s="109">
        <f t="shared" si="8"/>
        <v>0</v>
      </c>
      <c r="N118" s="109">
        <f t="shared" si="8"/>
        <v>1</v>
      </c>
      <c r="O118" s="109">
        <f t="shared" si="8"/>
        <v>5</v>
      </c>
      <c r="P118" s="109">
        <f t="shared" si="8"/>
        <v>0</v>
      </c>
      <c r="Q118" s="109">
        <f t="shared" si="5"/>
        <v>14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1"/>
      <c r="B123" s="351"/>
      <c r="C123" s="255" t="s">
        <v>16</v>
      </c>
      <c r="D123" s="256"/>
      <c r="E123" s="256"/>
      <c r="F123" s="256"/>
      <c r="G123" s="257"/>
      <c r="H123" s="352" t="s">
        <v>50</v>
      </c>
      <c r="I123" s="261" t="s">
        <v>13</v>
      </c>
      <c r="J123" s="262"/>
      <c r="K123" s="263"/>
      <c r="L123" s="264" t="s">
        <v>50</v>
      </c>
    </row>
    <row r="124" spans="1:17" ht="14.1" customHeight="1" x14ac:dyDescent="0.15">
      <c r="A124" s="351"/>
      <c r="B124" s="35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3"/>
      <c r="I124" s="52">
        <v>1</v>
      </c>
      <c r="J124" s="44">
        <v>2</v>
      </c>
      <c r="K124" s="44">
        <v>3</v>
      </c>
      <c r="L124" s="265"/>
    </row>
    <row r="125" spans="1:17" ht="14.1" customHeight="1" x14ac:dyDescent="0.15">
      <c r="A125" s="351"/>
      <c r="B125" s="351"/>
      <c r="C125" s="248" t="s">
        <v>65</v>
      </c>
      <c r="D125" s="248" t="s">
        <v>66</v>
      </c>
      <c r="E125" s="278" t="s">
        <v>101</v>
      </c>
      <c r="F125" s="28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65"/>
    </row>
    <row r="126" spans="1:17" ht="14.1" customHeight="1" x14ac:dyDescent="0.15">
      <c r="A126" s="351"/>
      <c r="B126" s="351"/>
      <c r="C126" s="249"/>
      <c r="D126" s="249"/>
      <c r="E126" s="346"/>
      <c r="F126" s="347"/>
      <c r="G126" s="249"/>
      <c r="H126" s="354"/>
      <c r="I126" s="364"/>
      <c r="J126" s="358"/>
      <c r="K126" s="358"/>
      <c r="L126" s="266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4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4</v>
      </c>
      <c r="I129" s="115">
        <f>COUNTIFS(ローデータ!$B$12:$B$1011,1,ローデータ!$G$12:$G$1011,$G$4,ローデータ!$K$12:$K$1011,$F$21,ローデータ!$S$12:$S$1011,$I$124,ローデータ!$H$12:$H$1011,A129)</f>
        <v>4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4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1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1</v>
      </c>
      <c r="I130" s="115">
        <f>COUNTIFS(ローデータ!$B$12:$B$1011,1,ローデータ!$G$12:$G$1011,$G$4,ローデータ!$K$12:$K$1011,$F$21,ローデータ!$S$12:$S$1011,$I$124,ローデータ!$H$12:$H$1011,A130)</f>
        <v>1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0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0</v>
      </c>
      <c r="I131" s="115">
        <f>COUNTIFS(ローデータ!$B$12:$B$1011,1,ローデータ!$G$12:$G$1011,$G$4,ローデータ!$K$12:$K$1011,$F$21,ローデータ!$S$12:$S$1011,$I$124,ローデータ!$H$12:$H$1011,A131)</f>
        <v>0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0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0</v>
      </c>
      <c r="I134" s="115">
        <f>COUNTIFS(ローデータ!$B$12:$B$1011,1,ローデータ!$G$12:$G$1011,$G$4,ローデータ!$K$12:$K$1011,$F$21,ローデータ!$S$12:$S$1011,$I$124,ローデータ!$H$12:$H$1011,A134)</f>
        <v>0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0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9" t="s">
        <v>50</v>
      </c>
      <c r="B136" s="350"/>
      <c r="C136" s="109">
        <f>SUM(C127:C135)</f>
        <v>7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7</v>
      </c>
      <c r="I136" s="111">
        <f>SUM(I127:I135)</f>
        <v>7</v>
      </c>
      <c r="J136" s="109">
        <f>SUM(J127:J135)</f>
        <v>0</v>
      </c>
      <c r="K136" s="109">
        <f>SUM(K127:K135)</f>
        <v>0</v>
      </c>
      <c r="L136" s="109">
        <f t="shared" si="9"/>
        <v>7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9"/>
      <c r="B140" s="359"/>
      <c r="C140" s="234" t="s">
        <v>70</v>
      </c>
      <c r="D140" s="235"/>
      <c r="E140" s="235"/>
      <c r="F140" s="235"/>
      <c r="G140" s="236"/>
      <c r="H140" s="360" t="s">
        <v>50</v>
      </c>
      <c r="I140" s="240" t="s">
        <v>71</v>
      </c>
      <c r="J140" s="241"/>
      <c r="K140" s="241"/>
      <c r="L140" s="241"/>
      <c r="M140" s="241"/>
      <c r="N140" s="241"/>
      <c r="O140" s="242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80" t="s">
        <v>107</v>
      </c>
      <c r="N141" s="363" t="s">
        <v>36</v>
      </c>
      <c r="O141" s="280" t="s">
        <v>30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44"/>
      <c r="N142" s="224"/>
      <c r="O142" s="244"/>
      <c r="P142" s="214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2</v>
      </c>
      <c r="E144" s="91">
        <f>SUMIFS(ローデータ!$O$12:$O$1011,ローデータ!$B$12:$B$1011,1,ローデータ!$G$12:$G$1011,$G$4,ローデータ!$K$12:$K$1011,$F$21,ローデータ!$H$12:$H$1011,A144)</f>
        <v>0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2</v>
      </c>
      <c r="K144" s="91">
        <f>SUMIFS(ローデータ!$V$12:$V$1011,ローデータ!$B$12:$B$1011,1,ローデータ!$G$12:$G$1011,$G$4,ローデータ!$K$12:$K$1011,$F$21,ローデータ!$H$12:$H$1011,A144)</f>
        <v>0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4</v>
      </c>
      <c r="E145" s="91">
        <f>SUMIFS(ローデータ!$O$12:$O$1011,ローデータ!$B$12:$B$1011,1,ローデータ!$G$12:$G$1011,$G$4,ローデータ!$K$12:$K$1011,$F$21,ローデータ!$H$12:$H$1011,A145)</f>
        <v>1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5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3</v>
      </c>
      <c r="K145" s="91">
        <f>SUMIFS(ローデータ!$V$12:$V$1011,ローデータ!$B$12:$B$1011,1,ローデータ!$G$12:$G$1011,$G$4,ローデータ!$K$12:$K$1011,$F$21,ローデータ!$H$12:$H$1011,A145)</f>
        <v>1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4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2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2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1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0</v>
      </c>
      <c r="E147" s="91">
        <f>SUMIFS(ローデータ!$O$12:$O$1011,ローデータ!$B$12:$B$1011,1,ローデータ!$G$12:$G$1011,$G$4,ローデータ!$K$12:$K$1011,$F$21,ローデータ!$H$12:$H$1011,A147)</f>
        <v>0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0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0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0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0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0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6" t="s">
        <v>50</v>
      </c>
      <c r="B152" s="366"/>
      <c r="C152" s="56">
        <f>SUM(C143:C151)</f>
        <v>0</v>
      </c>
      <c r="D152" s="56">
        <f>SUM(D143:D151)</f>
        <v>8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9</v>
      </c>
      <c r="I152" s="56">
        <f t="shared" ref="I152:O152" si="15">SUM(I143:I151)</f>
        <v>0</v>
      </c>
      <c r="J152" s="56">
        <f t="shared" si="15"/>
        <v>6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7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25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3">
        <v>1</v>
      </c>
      <c r="G157" s="242"/>
      <c r="H157" s="293">
        <v>2</v>
      </c>
      <c r="I157" s="242"/>
      <c r="J157" s="293">
        <v>3</v>
      </c>
      <c r="K157" s="241"/>
      <c r="L157" s="24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0" t="s">
        <v>85</v>
      </c>
      <c r="C159" s="378" t="s">
        <v>87</v>
      </c>
      <c r="D159" s="379"/>
      <c r="E159" s="380"/>
      <c r="F159" s="289">
        <f>COUNTIFS(ローデータ!$B$12:$B$1011,1,ローデータ!$G$12:$G$1011,$G$4,ローデータ!$I$12:$I$1011,$C$14,ローデータ!$K$12:$K$1011,F157)</f>
        <v>24</v>
      </c>
      <c r="G159" s="290"/>
      <c r="H159" s="289">
        <f>COUNTIFS(ローデータ!$B$12:$B$1011,1,ローデータ!$G$12:$G$1011,$G$4,ローデータ!$I$12:$I$1011,$C$14,ローデータ!$K$12:$K$1011,H157)</f>
        <v>13</v>
      </c>
      <c r="I159" s="290"/>
      <c r="J159" s="289">
        <f>COUNTIFS(ローデータ!$B$12:$B$1011,1,ローデータ!$G$12:$G$1011,$G$4,ローデータ!$I$12:$I$1011,$C$14,ローデータ!$K$12:$K$1011,J157)</f>
        <v>7</v>
      </c>
      <c r="K159" s="291"/>
      <c r="L159" s="290"/>
      <c r="M159" s="56">
        <f t="shared" ref="M159:M171" si="16">SUM(F159:L159)</f>
        <v>44</v>
      </c>
    </row>
    <row r="160" spans="1:16" ht="14.1" customHeight="1" x14ac:dyDescent="0.15">
      <c r="A160" s="376"/>
      <c r="B160" s="381" t="s">
        <v>86</v>
      </c>
      <c r="C160" s="146">
        <v>1</v>
      </c>
      <c r="D160" s="373" t="s">
        <v>75</v>
      </c>
      <c r="E160" s="374"/>
      <c r="F160" s="289">
        <f>COUNTIFS(ローデータ!$B$12:$B$1011,1,ローデータ!$G$12:$G$1011,$G$4,ローデータ!$I$12:$I$1011,$B$14,ローデータ!$J$12:$J$1011,C160,ローデータ!$K$12:$K$1011,$F$157)</f>
        <v>0</v>
      </c>
      <c r="G160" s="290"/>
      <c r="H160" s="289">
        <f>COUNTIFS(ローデータ!$B$12:$B$1011,1,ローデータ!$G$12:$G$1011,$G$4,ローデータ!$I$12:$I$1011,$B$14,ローデータ!$J$12:$J$1011,C160,ローデータ!$K$12:$K$1011,$H$157)</f>
        <v>0</v>
      </c>
      <c r="I160" s="290"/>
      <c r="J160" s="289">
        <f>COUNTIFS(ローデータ!$B$12:$B$1011,1,ローデータ!$G$12:$G$1011,$G$4,ローデータ!$I$12:$I$1011,$B$14,ローデータ!$J$12:$J$1011,C160,ローデータ!$K$12:$K$1011,$J$157)</f>
        <v>0</v>
      </c>
      <c r="K160" s="291"/>
      <c r="L160" s="290"/>
      <c r="M160" s="56">
        <f t="shared" si="16"/>
        <v>0</v>
      </c>
      <c r="N160" s="9"/>
    </row>
    <row r="161" spans="1:19" ht="14.1" customHeight="1" x14ac:dyDescent="0.15">
      <c r="A161" s="376"/>
      <c r="B161" s="382"/>
      <c r="C161" s="146">
        <v>2</v>
      </c>
      <c r="D161" s="373" t="s">
        <v>76</v>
      </c>
      <c r="E161" s="374"/>
      <c r="F161" s="289">
        <f>COUNTIFS(ローデータ!$B$12:$B$1011,1,ローデータ!$G$12:$G$1011,$G$4,ローデータ!$I$12:$I$1011,$B$14,ローデータ!$J$12:$J$1011,C161,ローデータ!$K$12:$K$1011,$F$157)</f>
        <v>0</v>
      </c>
      <c r="G161" s="290"/>
      <c r="H161" s="289">
        <f>COUNTIFS(ローデータ!$B$12:$B$1011,1,ローデータ!$G$12:$G$1011,$G$4,ローデータ!$I$12:$I$1011,$B$14,ローデータ!$J$12:$J$1011,C161,ローデータ!$K$12:$K$1011,$H$157)</f>
        <v>0</v>
      </c>
      <c r="I161" s="290"/>
      <c r="J161" s="289">
        <f>COUNTIFS(ローデータ!$B$12:$B$1011,1,ローデータ!$G$12:$G$1011,$G$4,ローデータ!$I$12:$I$1011,$B$14,ローデータ!$J$12:$J$1011,C161,ローデータ!$K$12:$K$1011,$J$157)</f>
        <v>0</v>
      </c>
      <c r="K161" s="291"/>
      <c r="L161" s="290"/>
      <c r="M161" s="56">
        <f t="shared" si="16"/>
        <v>0</v>
      </c>
    </row>
    <row r="162" spans="1:19" ht="14.1" customHeight="1" x14ac:dyDescent="0.15">
      <c r="A162" s="376"/>
      <c r="B162" s="382"/>
      <c r="C162" s="146">
        <v>3</v>
      </c>
      <c r="D162" s="373" t="s">
        <v>77</v>
      </c>
      <c r="E162" s="374"/>
      <c r="F162" s="289">
        <f>COUNTIFS(ローデータ!$B$12:$B$1011,1,ローデータ!$G$12:$G$1011,$G$4,ローデータ!$I$12:$I$1011,$B$14,ローデータ!$J$12:$J$1011,C162,ローデータ!$K$12:$K$1011,$F$157)</f>
        <v>0</v>
      </c>
      <c r="G162" s="290"/>
      <c r="H162" s="289">
        <f>COUNTIFS(ローデータ!$B$12:$B$1011,1,ローデータ!$G$12:$G$1011,$G$4,ローデータ!$I$12:$I$1011,$B$14,ローデータ!$J$12:$J$1011,C162,ローデータ!$K$12:$K$1011,$H$157)</f>
        <v>0</v>
      </c>
      <c r="I162" s="290"/>
      <c r="J162" s="289">
        <f>COUNTIFS(ローデータ!$B$12:$B$1011,1,ローデータ!$G$12:$G$1011,$G$4,ローデータ!$I$12:$I$1011,$B$14,ローデータ!$J$12:$J$1011,C162,ローデータ!$K$12:$K$1011,$J$157)</f>
        <v>0</v>
      </c>
      <c r="K162" s="291"/>
      <c r="L162" s="29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6">
        <v>4</v>
      </c>
      <c r="D163" s="373" t="s">
        <v>110</v>
      </c>
      <c r="E163" s="374"/>
      <c r="F163" s="289">
        <f>COUNTIFS(ローデータ!$B$12:$B$1011,1,ローデータ!$G$12:$G$1011,$G$4,ローデータ!$I$12:$I$1011,$B$14,ローデータ!$J$12:$J$1011,C163,ローデータ!$K$12:$K$1011,$F$157)</f>
        <v>0</v>
      </c>
      <c r="G163" s="290"/>
      <c r="H163" s="289">
        <f>COUNTIFS(ローデータ!$B$12:$B$1011,1,ローデータ!$G$12:$G$1011,$G$4,ローデータ!$I$12:$I$1011,$B$14,ローデータ!$J$12:$J$1011,C163,ローデータ!$K$12:$K$1011,$H$157)</f>
        <v>0</v>
      </c>
      <c r="I163" s="290"/>
      <c r="J163" s="289">
        <f>COUNTIFS(ローデータ!$B$12:$B$1011,1,ローデータ!$G$12:$G$1011,$G$4,ローデータ!$I$12:$I$1011,$B$14,ローデータ!$J$12:$J$1011,C163,ローデータ!$K$12:$K$1011,$J$157)</f>
        <v>0</v>
      </c>
      <c r="K163" s="291"/>
      <c r="L163" s="29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6">
        <v>5</v>
      </c>
      <c r="D164" s="373" t="s">
        <v>78</v>
      </c>
      <c r="E164" s="374"/>
      <c r="F164" s="289">
        <f>COUNTIFS(ローデータ!$B$12:$B$1011,1,ローデータ!$G$12:$G$1011,$G$4,ローデータ!$I$12:$I$1011,$B$14,ローデータ!$J$12:$J$1011,C164,ローデータ!$K$12:$K$1011,$F$157)</f>
        <v>2</v>
      </c>
      <c r="G164" s="290"/>
      <c r="H164" s="289">
        <f>COUNTIFS(ローデータ!$B$12:$B$1011,1,ローデータ!$G$12:$G$1011,$G$4,ローデータ!$I$12:$I$1011,$B$14,ローデータ!$J$12:$J$1011,C164,ローデータ!$K$12:$K$1011,$H$157)</f>
        <v>0</v>
      </c>
      <c r="I164" s="290"/>
      <c r="J164" s="289">
        <f>COUNTIFS(ローデータ!$B$12:$B$1011,1,ローデータ!$G$12:$G$1011,$G$4,ローデータ!$I$12:$I$1011,$B$14,ローデータ!$J$12:$J$1011,C164,ローデータ!$K$12:$K$1011,$J$157)</f>
        <v>0</v>
      </c>
      <c r="K164" s="291"/>
      <c r="L164" s="290"/>
      <c r="M164" s="56">
        <f t="shared" si="16"/>
        <v>2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6">
        <v>6</v>
      </c>
      <c r="D165" s="373" t="s">
        <v>79</v>
      </c>
      <c r="E165" s="374"/>
      <c r="F165" s="289">
        <f>COUNTIFS(ローデータ!$B$12:$B$1011,1,ローデータ!$G$12:$G$1011,$G$4,ローデータ!$I$12:$I$1011,$B$14,ローデータ!$J$12:$J$1011,C165,ローデータ!$K$12:$K$1011,$F$157)</f>
        <v>0</v>
      </c>
      <c r="G165" s="290"/>
      <c r="H165" s="289">
        <f>COUNTIFS(ローデータ!$B$12:$B$1011,1,ローデータ!$G$12:$G$1011,$G$4,ローデータ!$I$12:$I$1011,$B$14,ローデータ!$J$12:$J$1011,C165,ローデータ!$K$12:$K$1011,$H$157)</f>
        <v>0</v>
      </c>
      <c r="I165" s="290"/>
      <c r="J165" s="289">
        <f>COUNTIFS(ローデータ!$B$12:$B$1011,1,ローデータ!$G$12:$G$1011,$G$4,ローデータ!$I$12:$I$1011,$B$14,ローデータ!$J$12:$J$1011,C165,ローデータ!$K$12:$K$1011,$J$157)</f>
        <v>0</v>
      </c>
      <c r="K165" s="291"/>
      <c r="L165" s="29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6">
        <v>7</v>
      </c>
      <c r="D166" s="373" t="s">
        <v>80</v>
      </c>
      <c r="E166" s="374"/>
      <c r="F166" s="289">
        <f>COUNTIFS(ローデータ!$B$12:$B$1011,1,ローデータ!$G$12:$G$1011,$G$4,ローデータ!$I$12:$I$1011,$B$14,ローデータ!$J$12:$J$1011,C166,ローデータ!$K$12:$K$1011,$F$157)</f>
        <v>0</v>
      </c>
      <c r="G166" s="290"/>
      <c r="H166" s="289">
        <f>COUNTIFS(ローデータ!$B$12:$B$1011,1,ローデータ!$G$12:$G$1011,$G$4,ローデータ!$I$12:$I$1011,$B$14,ローデータ!$J$12:$J$1011,C166,ローデータ!$K$12:$K$1011,$H$157)</f>
        <v>0</v>
      </c>
      <c r="I166" s="290"/>
      <c r="J166" s="289">
        <f>COUNTIFS(ローデータ!$B$12:$B$1011,1,ローデータ!$G$12:$G$1011,$G$4,ローデータ!$I$12:$I$1011,$B$14,ローデータ!$J$12:$J$1011,C166,ローデータ!$K$12:$K$1011,$J$157)</f>
        <v>0</v>
      </c>
      <c r="K166" s="291"/>
      <c r="L166" s="29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6">
        <v>8</v>
      </c>
      <c r="D167" s="373" t="s">
        <v>81</v>
      </c>
      <c r="E167" s="374"/>
      <c r="F167" s="289">
        <f>COUNTIFS(ローデータ!$B$12:$B$1011,1,ローデータ!$G$12:$G$1011,$G$4,ローデータ!$I$12:$I$1011,$B$14,ローデータ!$J$12:$J$1011,C167,ローデータ!$K$12:$K$1011,$F$157)</f>
        <v>0</v>
      </c>
      <c r="G167" s="290"/>
      <c r="H167" s="289">
        <f>COUNTIFS(ローデータ!$B$12:$B$1011,1,ローデータ!$G$12:$G$1011,$G$4,ローデータ!$I$12:$I$1011,$B$14,ローデータ!$J$12:$J$1011,C167,ローデータ!$K$12:$K$1011,$H$157)</f>
        <v>0</v>
      </c>
      <c r="I167" s="290"/>
      <c r="J167" s="289">
        <f>COUNTIFS(ローデータ!$B$12:$B$1011,1,ローデータ!$G$12:$G$1011,$G$4,ローデータ!$I$12:$I$1011,$B$14,ローデータ!$J$12:$J$1011,C167,ローデータ!$K$12:$K$1011,$J$157)</f>
        <v>0</v>
      </c>
      <c r="K167" s="291"/>
      <c r="L167" s="29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6">
        <v>9</v>
      </c>
      <c r="D168" s="373" t="s">
        <v>82</v>
      </c>
      <c r="E168" s="374"/>
      <c r="F168" s="289">
        <f>COUNTIFS(ローデータ!$B$12:$B$1011,1,ローデータ!$G$12:$G$1011,$G$4,ローデータ!$I$12:$I$1011,$B$14,ローデータ!$J$12:$J$1011,C168,ローデータ!$K$12:$K$1011,$F$157)</f>
        <v>0</v>
      </c>
      <c r="G168" s="290"/>
      <c r="H168" s="289">
        <f>COUNTIFS(ローデータ!$B$12:$B$1011,1,ローデータ!$G$12:$G$1011,$G$4,ローデータ!$I$12:$I$1011,$B$14,ローデータ!$J$12:$J$1011,C168,ローデータ!$K$12:$K$1011,$H$157)</f>
        <v>0</v>
      </c>
      <c r="I168" s="290"/>
      <c r="J168" s="289">
        <f>COUNTIFS(ローデータ!$B$12:$B$1011,1,ローデータ!$G$12:$G$1011,$G$4,ローデータ!$I$12:$I$1011,$B$14,ローデータ!$J$12:$J$1011,C168,ローデータ!$K$12:$K$1011,$J$157)</f>
        <v>0</v>
      </c>
      <c r="K168" s="291"/>
      <c r="L168" s="29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6">
        <v>10</v>
      </c>
      <c r="D169" s="373" t="s">
        <v>111</v>
      </c>
      <c r="E169" s="374"/>
      <c r="F169" s="289">
        <f>COUNTIFS(ローデータ!$B$12:$B$1011,1,ローデータ!$G$12:$G$1011,$G$4,ローデータ!$I$12:$I$1011,$B$14,ローデータ!$J$12:$J$1011,C169,ローデータ!$K$12:$K$1011,$F$157)</f>
        <v>0</v>
      </c>
      <c r="G169" s="290"/>
      <c r="H169" s="289">
        <f>COUNTIFS(ローデータ!$B$12:$B$1011,1,ローデータ!$G$12:$G$1011,$G$4,ローデータ!$I$12:$I$1011,$B$14,ローデータ!$J$12:$J$1011,C169,ローデータ!$K$12:$K$1011,$H$157)</f>
        <v>0</v>
      </c>
      <c r="I169" s="290"/>
      <c r="J169" s="289">
        <f>COUNTIFS(ローデータ!$B$12:$B$1011,1,ローデータ!$G$12:$G$1011,$G$4,ローデータ!$I$12:$I$1011,$B$14,ローデータ!$J$12:$J$1011,C169,ローデータ!$K$12:$K$1011,$J$157)</f>
        <v>0</v>
      </c>
      <c r="K169" s="291"/>
      <c r="L169" s="29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6">
        <v>11</v>
      </c>
      <c r="D170" s="373" t="s">
        <v>83</v>
      </c>
      <c r="E170" s="374"/>
      <c r="F170" s="289">
        <f>COUNTIFS(ローデータ!$B$12:$B$1011,1,ローデータ!$G$12:$G$1011,$G$4,ローデータ!$I$12:$I$1011,$B$14,ローデータ!$J$12:$J$1011,C170,ローデータ!$K$12:$K$1011,$F$157)</f>
        <v>0</v>
      </c>
      <c r="G170" s="290"/>
      <c r="H170" s="289">
        <f>COUNTIFS(ローデータ!$B$12:$B$1011,1,ローデータ!$G$12:$G$1011,$G$4,ローデータ!$I$12:$I$1011,$B$14,ローデータ!$J$12:$J$1011,C170,ローデータ!$K$12:$K$1011,$H$157)</f>
        <v>0</v>
      </c>
      <c r="I170" s="290"/>
      <c r="J170" s="289">
        <f>COUNTIFS(ローデータ!$B$12:$B$1011,1,ローデータ!$G$12:$G$1011,$G$4,ローデータ!$I$12:$I$1011,$B$14,ローデータ!$J$12:$J$1011,C170,ローデータ!$K$12:$K$1011,$J$157)</f>
        <v>0</v>
      </c>
      <c r="K170" s="291"/>
      <c r="L170" s="29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9">
        <f>SUM(F159:G170)</f>
        <v>26</v>
      </c>
      <c r="G171" s="290"/>
      <c r="H171" s="289">
        <f>SUM(H159:I170)</f>
        <v>13</v>
      </c>
      <c r="I171" s="290"/>
      <c r="J171" s="289">
        <f>SUM(J159:L170)</f>
        <v>7</v>
      </c>
      <c r="K171" s="291"/>
      <c r="L171" s="290"/>
      <c r="M171" s="56">
        <f t="shared" si="16"/>
        <v>46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8" t="s">
        <v>65</v>
      </c>
      <c r="G177" s="248" t="s">
        <v>66</v>
      </c>
      <c r="H177" s="278" t="s">
        <v>101</v>
      </c>
      <c r="I177" s="28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9"/>
      <c r="G178" s="249"/>
      <c r="H178" s="346"/>
      <c r="I178" s="347"/>
      <c r="J178" s="249"/>
      <c r="K178" s="372"/>
      <c r="L178" s="9"/>
      <c r="M178" s="9"/>
    </row>
    <row r="179" spans="1:13" ht="14.1" customHeight="1" x14ac:dyDescent="0.15">
      <c r="A179" s="375" t="s">
        <v>73</v>
      </c>
      <c r="B179" s="118" t="s">
        <v>85</v>
      </c>
      <c r="C179" s="349" t="s">
        <v>87</v>
      </c>
      <c r="D179" s="384"/>
      <c r="E179" s="350"/>
      <c r="F179" s="56">
        <f>COUNTIFS(ローデータ!$B$12:$B$1011,1,ローデータ!$G$12:$G$1011,$G$4,ローデータ!$I$12:$I$1011,$C$14,ローデータ!$K$12:$K$1011,$B$21,ローデータ!$L$12:$L$1011,F176)</f>
        <v>22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24</v>
      </c>
      <c r="L179" s="9"/>
    </row>
    <row r="180" spans="1:13" ht="14.1" customHeight="1" x14ac:dyDescent="0.15">
      <c r="A180" s="376"/>
      <c r="B180" s="381" t="s">
        <v>86</v>
      </c>
      <c r="C180" s="146">
        <v>1</v>
      </c>
      <c r="D180" s="373" t="s">
        <v>75</v>
      </c>
      <c r="E180" s="374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6"/>
      <c r="B181" s="382"/>
      <c r="C181" s="146">
        <v>2</v>
      </c>
      <c r="D181" s="373" t="s">
        <v>76</v>
      </c>
      <c r="E181" s="374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6"/>
      <c r="B182" s="382"/>
      <c r="C182" s="146">
        <v>3</v>
      </c>
      <c r="D182" s="373" t="s">
        <v>77</v>
      </c>
      <c r="E182" s="374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6"/>
      <c r="B183" s="382"/>
      <c r="C183" s="146">
        <v>4</v>
      </c>
      <c r="D183" s="373" t="s">
        <v>110</v>
      </c>
      <c r="E183" s="374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6"/>
      <c r="B184" s="382"/>
      <c r="C184" s="146">
        <v>5</v>
      </c>
      <c r="D184" s="373" t="s">
        <v>78</v>
      </c>
      <c r="E184" s="374"/>
      <c r="F184" s="56">
        <f>COUNTIFS(ローデータ!$B$12:$B$1011,1,ローデータ!$G$12:$G$1011,$G$4,ローデータ!$I$12:$I$1011,$B$14,ローデータ!$J$12:$J$1011,C184,ローデータ!$K$12:$K$1011,$B$21,ローデータ!$L$12:$L$1011,$F$176)</f>
        <v>1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1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2</v>
      </c>
      <c r="L184" s="9"/>
    </row>
    <row r="185" spans="1:13" ht="14.1" customHeight="1" x14ac:dyDescent="0.15">
      <c r="A185" s="376"/>
      <c r="B185" s="382"/>
      <c r="C185" s="146">
        <v>6</v>
      </c>
      <c r="D185" s="373" t="s">
        <v>79</v>
      </c>
      <c r="E185" s="374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6"/>
      <c r="B186" s="382"/>
      <c r="C186" s="146">
        <v>7</v>
      </c>
      <c r="D186" s="373" t="s">
        <v>80</v>
      </c>
      <c r="E186" s="374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6"/>
      <c r="B187" s="382"/>
      <c r="C187" s="146">
        <v>8</v>
      </c>
      <c r="D187" s="373" t="s">
        <v>81</v>
      </c>
      <c r="E187" s="374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6"/>
      <c r="B188" s="382"/>
      <c r="C188" s="146">
        <v>9</v>
      </c>
      <c r="D188" s="373" t="s">
        <v>82</v>
      </c>
      <c r="E188" s="374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6"/>
      <c r="B189" s="382"/>
      <c r="C189" s="146">
        <v>10</v>
      </c>
      <c r="D189" s="373" t="s">
        <v>111</v>
      </c>
      <c r="E189" s="374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7"/>
      <c r="B190" s="383"/>
      <c r="C190" s="146">
        <v>11</v>
      </c>
      <c r="D190" s="373" t="s">
        <v>83</v>
      </c>
      <c r="E190" s="374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6">
        <f>SUM(F179:F190)</f>
        <v>23</v>
      </c>
      <c r="G191" s="56">
        <f>SUM(G179:G190)</f>
        <v>2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7">
        <f t="shared" si="17"/>
        <v>26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41" t="s">
        <v>113</v>
      </c>
      <c r="G194" s="241"/>
      <c r="H194" s="241"/>
      <c r="I194" s="241"/>
      <c r="J194" s="24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8" t="s">
        <v>85</v>
      </c>
      <c r="C198" s="349" t="s">
        <v>87</v>
      </c>
      <c r="D198" s="384"/>
      <c r="E198" s="350"/>
      <c r="F198" s="90">
        <f>SUMIFS(ローデータ!M12:M1011,ローデータ!$B$12:$B$1011,1,ローデータ!$G$12:$G$1011,$G$4,ローデータ!$I$12:$I$1011,$C$14,ローデータ!$K$12:$K$1011,$B$21)</f>
        <v>10</v>
      </c>
      <c r="G198" s="90">
        <f>SUMIFS(ローデータ!N12:N1011,ローデータ!$B$12:$B$1011,1,ローデータ!$G$12:$G$1011,$G$4,ローデータ!$I$12:$I$1011,$C$14,ローデータ!$K$12:$K$1011,$B$21)</f>
        <v>12</v>
      </c>
      <c r="H198" s="90">
        <f>SUMIFS(ローデータ!O12:O1011,ローデータ!$B$12:$B$1011,1,ローデータ!$G$12:$G$1011,$G$4,ローデータ!$I$12:$I$1011,$C$14,ローデータ!$K$12:$K$1011,$B$21)</f>
        <v>10</v>
      </c>
      <c r="I198" s="90">
        <f>SUMIFS(ローデータ!P12:P1011,ローデータ!$B$12:$B$1011,1,ローデータ!$G$12:$G$1011,$G$4,ローデータ!$I$12:$I$1011,$C$14,ローデータ!$K$12:$K$1011,$B$21)</f>
        <v>3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35</v>
      </c>
      <c r="L198" s="9"/>
    </row>
    <row r="199" spans="1:18" ht="14.1" customHeight="1" x14ac:dyDescent="0.15">
      <c r="A199" s="376"/>
      <c r="B199" s="381" t="s">
        <v>86</v>
      </c>
      <c r="C199" s="146">
        <v>1</v>
      </c>
      <c r="D199" s="373" t="s">
        <v>75</v>
      </c>
      <c r="E199" s="374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6"/>
      <c r="B200" s="382"/>
      <c r="C200" s="146">
        <v>2</v>
      </c>
      <c r="D200" s="373" t="s">
        <v>76</v>
      </c>
      <c r="E200" s="374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6"/>
      <c r="B201" s="382"/>
      <c r="C201" s="146">
        <v>3</v>
      </c>
      <c r="D201" s="373" t="s">
        <v>77</v>
      </c>
      <c r="E201" s="374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6"/>
      <c r="B202" s="382"/>
      <c r="C202" s="146">
        <v>4</v>
      </c>
      <c r="D202" s="373" t="s">
        <v>110</v>
      </c>
      <c r="E202" s="374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6"/>
      <c r="B203" s="382"/>
      <c r="C203" s="146">
        <v>5</v>
      </c>
      <c r="D203" s="373" t="s">
        <v>78</v>
      </c>
      <c r="E203" s="374"/>
      <c r="F203" s="95">
        <f>SUMIFS(ローデータ!$M$12:$M$1011,ローデータ!$B$12:$B$1011,1,ローデータ!$G$12:$G$1011,$G$4,ローデータ!$I$12:$I$1011,$B$14,ローデータ!$J$12:$J$1011,C203,ローデータ!$K$12:$K$1011,$B$21)</f>
        <v>2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2</v>
      </c>
      <c r="L203" s="9"/>
    </row>
    <row r="204" spans="1:18" ht="14.1" customHeight="1" x14ac:dyDescent="0.15">
      <c r="A204" s="376"/>
      <c r="B204" s="382"/>
      <c r="C204" s="146">
        <v>6</v>
      </c>
      <c r="D204" s="373" t="s">
        <v>79</v>
      </c>
      <c r="E204" s="374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6"/>
      <c r="B205" s="382"/>
      <c r="C205" s="146">
        <v>7</v>
      </c>
      <c r="D205" s="373" t="s">
        <v>80</v>
      </c>
      <c r="E205" s="374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6"/>
      <c r="B206" s="382"/>
      <c r="C206" s="146">
        <v>8</v>
      </c>
      <c r="D206" s="373" t="s">
        <v>81</v>
      </c>
      <c r="E206" s="374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6"/>
      <c r="B207" s="382"/>
      <c r="C207" s="146">
        <v>9</v>
      </c>
      <c r="D207" s="373" t="s">
        <v>82</v>
      </c>
      <c r="E207" s="374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6"/>
      <c r="B208" s="382"/>
      <c r="C208" s="146">
        <v>10</v>
      </c>
      <c r="D208" s="373" t="s">
        <v>111</v>
      </c>
      <c r="E208" s="374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7"/>
      <c r="B209" s="383"/>
      <c r="C209" s="146">
        <v>11</v>
      </c>
      <c r="D209" s="373" t="s">
        <v>83</v>
      </c>
      <c r="E209" s="374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5">
        <f>SUM(F198:F209)</f>
        <v>12</v>
      </c>
      <c r="G210" s="95">
        <f t="shared" ref="G210:I210" si="19">SUM(G198:G209)</f>
        <v>12</v>
      </c>
      <c r="H210" s="95">
        <f>SUM(H198:H209)</f>
        <v>10</v>
      </c>
      <c r="I210" s="95">
        <f t="shared" si="19"/>
        <v>3</v>
      </c>
      <c r="J210" s="95">
        <f>SUM(J198:J209)</f>
        <v>0</v>
      </c>
      <c r="K210" s="119">
        <f t="shared" si="18"/>
        <v>37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4">
        <v>1</v>
      </c>
      <c r="G214" s="144">
        <v>2</v>
      </c>
      <c r="H214" s="14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47" t="s">
        <v>67</v>
      </c>
      <c r="G215" s="147" t="s">
        <v>66</v>
      </c>
      <c r="H215" s="147" t="s">
        <v>68</v>
      </c>
      <c r="I215" s="372"/>
    </row>
    <row r="216" spans="1:18" ht="14.1" customHeight="1" x14ac:dyDescent="0.15">
      <c r="A216" s="375" t="s">
        <v>73</v>
      </c>
      <c r="B216" s="118" t="s">
        <v>85</v>
      </c>
      <c r="C216" s="349" t="s">
        <v>87</v>
      </c>
      <c r="D216" s="384"/>
      <c r="E216" s="350"/>
      <c r="F216" s="56">
        <f>COUNTIFS(ローデータ!$B$12:$B$1011,1,ローデータ!$G$12:$G$1011,$G$4,ローデータ!$I$12:$I$1011,$C$14,ローデータ!$K$12:$K$1011,$D$21,ローデータ!$S$12:$S$1011,F214)</f>
        <v>12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13</v>
      </c>
    </row>
    <row r="217" spans="1:18" ht="14.1" customHeight="1" x14ac:dyDescent="0.15">
      <c r="A217" s="376"/>
      <c r="B217" s="381" t="s">
        <v>86</v>
      </c>
      <c r="C217" s="146">
        <v>1</v>
      </c>
      <c r="D217" s="373" t="s">
        <v>75</v>
      </c>
      <c r="E217" s="374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6"/>
      <c r="B218" s="382"/>
      <c r="C218" s="146">
        <v>2</v>
      </c>
      <c r="D218" s="373" t="s">
        <v>76</v>
      </c>
      <c r="E218" s="374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6"/>
      <c r="B219" s="382"/>
      <c r="C219" s="146">
        <v>3</v>
      </c>
      <c r="D219" s="373" t="s">
        <v>77</v>
      </c>
      <c r="E219" s="374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6"/>
      <c r="B220" s="382"/>
      <c r="C220" s="146">
        <v>4</v>
      </c>
      <c r="D220" s="373" t="s">
        <v>110</v>
      </c>
      <c r="E220" s="374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6"/>
      <c r="B221" s="382"/>
      <c r="C221" s="146">
        <v>5</v>
      </c>
      <c r="D221" s="373" t="s">
        <v>78</v>
      </c>
      <c r="E221" s="374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6"/>
      <c r="B222" s="382"/>
      <c r="C222" s="146">
        <v>6</v>
      </c>
      <c r="D222" s="373" t="s">
        <v>79</v>
      </c>
      <c r="E222" s="374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6"/>
      <c r="B223" s="382"/>
      <c r="C223" s="146">
        <v>7</v>
      </c>
      <c r="D223" s="373" t="s">
        <v>80</v>
      </c>
      <c r="E223" s="374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6"/>
      <c r="B224" s="382"/>
      <c r="C224" s="146">
        <v>8</v>
      </c>
      <c r="D224" s="373" t="s">
        <v>81</v>
      </c>
      <c r="E224" s="374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6"/>
      <c r="B225" s="382"/>
      <c r="C225" s="146">
        <v>9</v>
      </c>
      <c r="D225" s="373" t="s">
        <v>82</v>
      </c>
      <c r="E225" s="374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6"/>
      <c r="B226" s="382"/>
      <c r="C226" s="146">
        <v>10</v>
      </c>
      <c r="D226" s="373" t="s">
        <v>111</v>
      </c>
      <c r="E226" s="374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7"/>
      <c r="B227" s="383"/>
      <c r="C227" s="146">
        <v>11</v>
      </c>
      <c r="D227" s="373" t="s">
        <v>83</v>
      </c>
      <c r="E227" s="374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6">
        <f>SUM(F216:F227)</f>
        <v>12</v>
      </c>
      <c r="G228" s="56">
        <f>SUM(G216:G227)</f>
        <v>1</v>
      </c>
      <c r="H228" s="56">
        <f>SUM(H216:H227)</f>
        <v>0</v>
      </c>
      <c r="I228" s="56">
        <f t="shared" si="20"/>
        <v>13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41" t="s">
        <v>88</v>
      </c>
      <c r="G231" s="241"/>
      <c r="H231" s="241"/>
      <c r="I231" s="241"/>
      <c r="J231" s="241"/>
      <c r="K231" s="241"/>
      <c r="L231" s="242"/>
      <c r="M231" s="250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80" t="s">
        <v>107</v>
      </c>
      <c r="K232" s="363" t="s">
        <v>36</v>
      </c>
      <c r="L232" s="280" t="s">
        <v>30</v>
      </c>
      <c r="M232" s="292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44"/>
      <c r="K233" s="224"/>
      <c r="L233" s="244"/>
      <c r="M233" s="251"/>
    </row>
    <row r="234" spans="1:14" ht="14.1" customHeight="1" x14ac:dyDescent="0.15">
      <c r="A234" s="375" t="s">
        <v>73</v>
      </c>
      <c r="B234" s="118" t="s">
        <v>85</v>
      </c>
      <c r="C234" s="349" t="s">
        <v>87</v>
      </c>
      <c r="D234" s="384"/>
      <c r="E234" s="350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7</v>
      </c>
      <c r="H234" s="90">
        <f>SUMIFS(ローデータ!V12:V1011,ローデータ!$B$12:$B$1011,1,ローデータ!$G$12:$G$1011,$G$4,ローデータ!$I$12:$I$1011,$C$14,ローデータ!$K$12:$K$1011,$D$21)</f>
        <v>1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1</v>
      </c>
      <c r="K234" s="90">
        <f>SUMIFS(ローデータ!Y12:Y1011,ローデータ!$B$12:$B$1011,1,ローデータ!$G$12:$G$1011,$G$4,ローデータ!$I$12:$I$1011,$C$14,ローデータ!$K$12:$K$1011,$D$21)</f>
        <v>5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14</v>
      </c>
    </row>
    <row r="235" spans="1:14" ht="14.1" customHeight="1" x14ac:dyDescent="0.15">
      <c r="A235" s="376"/>
      <c r="B235" s="381" t="s">
        <v>86</v>
      </c>
      <c r="C235" s="146">
        <v>1</v>
      </c>
      <c r="D235" s="373" t="s">
        <v>75</v>
      </c>
      <c r="E235" s="374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6"/>
      <c r="B236" s="382"/>
      <c r="C236" s="146">
        <v>2</v>
      </c>
      <c r="D236" s="373" t="s">
        <v>76</v>
      </c>
      <c r="E236" s="374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6"/>
      <c r="B237" s="382"/>
      <c r="C237" s="146">
        <v>3</v>
      </c>
      <c r="D237" s="373" t="s">
        <v>77</v>
      </c>
      <c r="E237" s="374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6"/>
      <c r="B238" s="382"/>
      <c r="C238" s="146">
        <v>4</v>
      </c>
      <c r="D238" s="373" t="s">
        <v>110</v>
      </c>
      <c r="E238" s="374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6"/>
      <c r="B239" s="382"/>
      <c r="C239" s="146">
        <v>5</v>
      </c>
      <c r="D239" s="373" t="s">
        <v>78</v>
      </c>
      <c r="E239" s="374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6"/>
      <c r="B240" s="382"/>
      <c r="C240" s="146">
        <v>6</v>
      </c>
      <c r="D240" s="373" t="s">
        <v>79</v>
      </c>
      <c r="E240" s="374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6"/>
      <c r="B241" s="382"/>
      <c r="C241" s="146">
        <v>7</v>
      </c>
      <c r="D241" s="373" t="s">
        <v>80</v>
      </c>
      <c r="E241" s="374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6"/>
      <c r="B242" s="382"/>
      <c r="C242" s="146">
        <v>8</v>
      </c>
      <c r="D242" s="373" t="s">
        <v>81</v>
      </c>
      <c r="E242" s="374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6"/>
      <c r="B243" s="382"/>
      <c r="C243" s="146">
        <v>9</v>
      </c>
      <c r="D243" s="373" t="s">
        <v>82</v>
      </c>
      <c r="E243" s="374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6"/>
      <c r="B244" s="382"/>
      <c r="C244" s="146">
        <v>10</v>
      </c>
      <c r="D244" s="373" t="s">
        <v>111</v>
      </c>
      <c r="E244" s="374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7"/>
      <c r="B245" s="383"/>
      <c r="C245" s="146">
        <v>11</v>
      </c>
      <c r="D245" s="373" t="s">
        <v>83</v>
      </c>
      <c r="E245" s="374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5">
        <f>SUM(F234:F245)</f>
        <v>0</v>
      </c>
      <c r="G246" s="95">
        <f t="shared" ref="G246:L246" si="22">SUM(G234:G245)</f>
        <v>7</v>
      </c>
      <c r="H246" s="95">
        <f t="shared" si="22"/>
        <v>1</v>
      </c>
      <c r="I246" s="95">
        <f>SUM(I234:I245)</f>
        <v>0</v>
      </c>
      <c r="J246" s="95">
        <f t="shared" si="22"/>
        <v>1</v>
      </c>
      <c r="K246" s="95">
        <f>SUM(K234:K245)</f>
        <v>5</v>
      </c>
      <c r="L246" s="95">
        <f t="shared" si="22"/>
        <v>0</v>
      </c>
      <c r="M246" s="56">
        <f t="shared" si="21"/>
        <v>14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55" t="s">
        <v>16</v>
      </c>
      <c r="G250" s="256"/>
      <c r="H250" s="256"/>
      <c r="I250" s="256"/>
      <c r="J250" s="257"/>
      <c r="K250" s="258" t="s">
        <v>50</v>
      </c>
      <c r="L250" s="261" t="s">
        <v>13</v>
      </c>
      <c r="M250" s="262"/>
      <c r="N250" s="263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9"/>
      <c r="L251" s="52">
        <v>1</v>
      </c>
      <c r="M251" s="44">
        <v>2</v>
      </c>
      <c r="N251" s="61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8" t="s">
        <v>65</v>
      </c>
      <c r="G252" s="248" t="s">
        <v>66</v>
      </c>
      <c r="H252" s="278" t="s">
        <v>101</v>
      </c>
      <c r="I252" s="280" t="s">
        <v>102</v>
      </c>
      <c r="J252" s="348" t="s">
        <v>103</v>
      </c>
      <c r="K252" s="259"/>
      <c r="L252" s="395" t="s">
        <v>67</v>
      </c>
      <c r="M252" s="247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9"/>
      <c r="G253" s="249"/>
      <c r="H253" s="346"/>
      <c r="I253" s="347"/>
      <c r="J253" s="249"/>
      <c r="K253" s="260"/>
      <c r="L253" s="396"/>
      <c r="M253" s="226"/>
      <c r="N253" s="398"/>
      <c r="O253" s="372"/>
    </row>
    <row r="254" spans="1:17" ht="14.1" customHeight="1" x14ac:dyDescent="0.15">
      <c r="A254" s="399" t="s">
        <v>73</v>
      </c>
      <c r="B254" s="118" t="s">
        <v>85</v>
      </c>
      <c r="C254" s="349" t="s">
        <v>87</v>
      </c>
      <c r="D254" s="384"/>
      <c r="E254" s="350"/>
      <c r="F254" s="56">
        <f>COUNTIFS(ローデータ!$B$12:$B$1011,1,ローデータ!$G$12:$G$1011,$G$4,ローデータ!$I$12:$I$1011,$C$14,ローデータ!$K$12:$K$1011,$F$21,ローデータ!$L$12:$L$1011,F251)</f>
        <v>7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7</v>
      </c>
      <c r="L254" s="56">
        <f>COUNTIFS(ローデータ!$B$12:$B$1011,1,ローデータ!$G$12:$G$1011,$G$4,ローデータ!$I$12:$I$1011,$C$14,ローデータ!$K$12:$K$1011,$F$21,ローデータ!$S$12:$S$1011,L251)</f>
        <v>7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7</v>
      </c>
    </row>
    <row r="255" spans="1:17" ht="14.1" customHeight="1" x14ac:dyDescent="0.15">
      <c r="A255" s="400"/>
      <c r="B255" s="402" t="s">
        <v>86</v>
      </c>
      <c r="C255" s="146">
        <v>1</v>
      </c>
      <c r="D255" s="373" t="s">
        <v>75</v>
      </c>
      <c r="E255" s="380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400"/>
      <c r="B256" s="382"/>
      <c r="C256" s="146">
        <v>2</v>
      </c>
      <c r="D256" s="373" t="s">
        <v>76</v>
      </c>
      <c r="E256" s="380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400"/>
      <c r="B257" s="382"/>
      <c r="C257" s="146">
        <v>3</v>
      </c>
      <c r="D257" s="373" t="s">
        <v>77</v>
      </c>
      <c r="E257" s="380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400"/>
      <c r="B258" s="382"/>
      <c r="C258" s="146">
        <v>4</v>
      </c>
      <c r="D258" s="373" t="s">
        <v>110</v>
      </c>
      <c r="E258" s="374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400"/>
      <c r="B259" s="382"/>
      <c r="C259" s="146">
        <v>5</v>
      </c>
      <c r="D259" s="373" t="s">
        <v>78</v>
      </c>
      <c r="E259" s="380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400"/>
      <c r="B260" s="382"/>
      <c r="C260" s="146">
        <v>6</v>
      </c>
      <c r="D260" s="373" t="s">
        <v>79</v>
      </c>
      <c r="E260" s="380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400"/>
      <c r="B261" s="382"/>
      <c r="C261" s="146">
        <v>7</v>
      </c>
      <c r="D261" s="373" t="s">
        <v>80</v>
      </c>
      <c r="E261" s="380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400"/>
      <c r="B262" s="382"/>
      <c r="C262" s="146">
        <v>8</v>
      </c>
      <c r="D262" s="373" t="s">
        <v>81</v>
      </c>
      <c r="E262" s="380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400"/>
      <c r="B263" s="382"/>
      <c r="C263" s="146">
        <v>9</v>
      </c>
      <c r="D263" s="373" t="s">
        <v>82</v>
      </c>
      <c r="E263" s="380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400"/>
      <c r="B264" s="382"/>
      <c r="C264" s="146">
        <v>10</v>
      </c>
      <c r="D264" s="373" t="s">
        <v>111</v>
      </c>
      <c r="E264" s="374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1"/>
      <c r="B265" s="383"/>
      <c r="C265" s="146">
        <v>11</v>
      </c>
      <c r="D265" s="373" t="s">
        <v>83</v>
      </c>
      <c r="E265" s="380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6">
        <f>SUM(F254:F265)</f>
        <v>7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7</v>
      </c>
      <c r="L266" s="95">
        <f>SUM(L254:L265)</f>
        <v>7</v>
      </c>
      <c r="M266" s="95">
        <f>SUM(M254:M265)</f>
        <v>0</v>
      </c>
      <c r="N266" s="95">
        <f>SUM(N254:N265)</f>
        <v>0</v>
      </c>
      <c r="O266" s="56">
        <f>SUM(L266:N266)</f>
        <v>7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34" t="s">
        <v>70</v>
      </c>
      <c r="G269" s="235"/>
      <c r="H269" s="235"/>
      <c r="I269" s="235"/>
      <c r="J269" s="236"/>
      <c r="K269" s="237" t="s">
        <v>50</v>
      </c>
      <c r="L269" s="240" t="s">
        <v>71</v>
      </c>
      <c r="M269" s="241"/>
      <c r="N269" s="241"/>
      <c r="O269" s="241"/>
      <c r="P269" s="241"/>
      <c r="Q269" s="241"/>
      <c r="R269" s="242"/>
      <c r="S269" s="267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3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36</v>
      </c>
      <c r="R270" s="406" t="s">
        <v>30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39"/>
      <c r="L271" s="404"/>
      <c r="M271" s="405"/>
      <c r="N271" s="405"/>
      <c r="O271" s="405"/>
      <c r="P271" s="406"/>
      <c r="Q271" s="405"/>
      <c r="R271" s="406"/>
      <c r="S271" s="268"/>
    </row>
    <row r="272" spans="1:19" ht="14.1" customHeight="1" x14ac:dyDescent="0.15">
      <c r="A272" s="375" t="s">
        <v>73</v>
      </c>
      <c r="B272" s="118" t="s">
        <v>85</v>
      </c>
      <c r="C272" s="349" t="s">
        <v>87</v>
      </c>
      <c r="D272" s="384"/>
      <c r="E272" s="350"/>
      <c r="F272" s="90">
        <f>SUMIFS(ローデータ!M86:M1085,ローデータ!$B$12:$B$1011,1,ローデータ!$G$12:$G$1011,$G$4,ローデータ!$I$12:$I$1011,$C$14,ローデータ!$K$12:$K$1011,$F$21)</f>
        <v>2</v>
      </c>
      <c r="G272" s="90">
        <f>SUMIFS(ローデータ!N86:N1085,ローデータ!$B$12:$B$1011,1,ローデータ!$G$12:$G$1011,$G$4,ローデータ!$I$12:$I$1011,$C$14,ローデータ!$K$12:$K$1011,$F$21)</f>
        <v>4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6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6</v>
      </c>
      <c r="N272" s="95">
        <f>SUMIFS(ローデータ!$V$12:$V$1011,ローデータ!$B$12:$B$1011,1,ローデータ!$G$12:$G$1011,$G$4,ローデータ!$I$12:$I$1011,$C$14,ローデータ!$K$12:$K$1011,$F$21)</f>
        <v>1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7</v>
      </c>
    </row>
    <row r="273" spans="1:19" ht="14.1" customHeight="1" x14ac:dyDescent="0.15">
      <c r="A273" s="376"/>
      <c r="B273" s="381" t="s">
        <v>86</v>
      </c>
      <c r="C273" s="146">
        <v>1</v>
      </c>
      <c r="D273" s="373" t="s">
        <v>75</v>
      </c>
      <c r="E273" s="374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6"/>
      <c r="B274" s="382"/>
      <c r="C274" s="146">
        <v>2</v>
      </c>
      <c r="D274" s="373" t="s">
        <v>76</v>
      </c>
      <c r="E274" s="374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6"/>
      <c r="B275" s="382"/>
      <c r="C275" s="146">
        <v>3</v>
      </c>
      <c r="D275" s="373" t="s">
        <v>77</v>
      </c>
      <c r="E275" s="374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6"/>
      <c r="B276" s="382"/>
      <c r="C276" s="146">
        <v>4</v>
      </c>
      <c r="D276" s="408" t="s">
        <v>110</v>
      </c>
      <c r="E276" s="409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6"/>
      <c r="B277" s="382"/>
      <c r="C277" s="146">
        <v>5</v>
      </c>
      <c r="D277" s="373" t="s">
        <v>78</v>
      </c>
      <c r="E277" s="374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6"/>
      <c r="B278" s="382"/>
      <c r="C278" s="146">
        <v>6</v>
      </c>
      <c r="D278" s="373" t="s">
        <v>79</v>
      </c>
      <c r="E278" s="374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6"/>
      <c r="B279" s="382"/>
      <c r="C279" s="146">
        <v>7</v>
      </c>
      <c r="D279" s="373" t="s">
        <v>80</v>
      </c>
      <c r="E279" s="374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6"/>
      <c r="B280" s="382"/>
      <c r="C280" s="146">
        <v>8</v>
      </c>
      <c r="D280" s="373" t="s">
        <v>81</v>
      </c>
      <c r="E280" s="374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6"/>
      <c r="B281" s="382"/>
      <c r="C281" s="146">
        <v>9</v>
      </c>
      <c r="D281" s="373" t="s">
        <v>82</v>
      </c>
      <c r="E281" s="374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6"/>
      <c r="B282" s="382"/>
      <c r="C282" s="146">
        <v>10</v>
      </c>
      <c r="D282" s="373" t="s">
        <v>111</v>
      </c>
      <c r="E282" s="374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7"/>
      <c r="B283" s="383"/>
      <c r="C283" s="146">
        <v>11</v>
      </c>
      <c r="D283" s="373" t="s">
        <v>83</v>
      </c>
      <c r="E283" s="374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6">
        <f>SUM(F272:F283)</f>
        <v>2</v>
      </c>
      <c r="G284" s="56">
        <f t="shared" ref="G284:J284" si="28">SUM(G272:G283)</f>
        <v>4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6</v>
      </c>
      <c r="L284" s="95">
        <f>SUM(L272:L283)</f>
        <v>0</v>
      </c>
      <c r="M284" s="95">
        <f t="shared" ref="M284:R284" si="29">SUM(M272:M283)</f>
        <v>6</v>
      </c>
      <c r="N284" s="95">
        <f t="shared" si="29"/>
        <v>1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6">
        <v>1</v>
      </c>
      <c r="L3" s="418" t="s">
        <v>54</v>
      </c>
      <c r="M3" s="419"/>
      <c r="N3" s="419"/>
      <c r="O3" s="420"/>
      <c r="P3" s="151">
        <v>2</v>
      </c>
      <c r="Q3" s="418" t="s">
        <v>55</v>
      </c>
      <c r="R3" s="419"/>
      <c r="S3" s="419"/>
      <c r="T3" s="420"/>
      <c r="U3" s="151">
        <v>3</v>
      </c>
      <c r="V3" s="418" t="s">
        <v>56</v>
      </c>
      <c r="W3" s="419"/>
      <c r="X3" s="419"/>
      <c r="Y3" s="420"/>
      <c r="Z3" s="151">
        <v>4</v>
      </c>
      <c r="AA3" s="418" t="s">
        <v>57</v>
      </c>
      <c r="AB3" s="419"/>
      <c r="AC3" s="419"/>
      <c r="AD3" s="420"/>
      <c r="AE3" s="151">
        <v>5</v>
      </c>
      <c r="AF3" s="418" t="s">
        <v>58</v>
      </c>
      <c r="AG3" s="419"/>
      <c r="AH3" s="419"/>
      <c r="AI3" s="420"/>
      <c r="AJ3" s="151">
        <v>6</v>
      </c>
      <c r="AK3" s="418" t="s">
        <v>134</v>
      </c>
      <c r="AL3" s="419"/>
      <c r="AM3" s="419"/>
      <c r="AN3" s="420"/>
      <c r="AO3" s="151">
        <v>7</v>
      </c>
      <c r="AP3" s="418" t="s">
        <v>135</v>
      </c>
      <c r="AQ3" s="419"/>
      <c r="AR3" s="419"/>
      <c r="AS3" s="420"/>
      <c r="AT3" s="151">
        <v>8</v>
      </c>
      <c r="AU3" s="418" t="s">
        <v>61</v>
      </c>
      <c r="AV3" s="419"/>
      <c r="AW3" s="419"/>
      <c r="AX3" s="420"/>
      <c r="AY3" s="15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9" t="s">
        <v>125</v>
      </c>
      <c r="L4" s="129" t="s">
        <v>127</v>
      </c>
      <c r="M4" s="129" t="s">
        <v>139</v>
      </c>
      <c r="N4" s="129" t="s">
        <v>126</v>
      </c>
      <c r="O4" s="130" t="s">
        <v>128</v>
      </c>
      <c r="P4" s="131" t="s">
        <v>125</v>
      </c>
      <c r="Q4" s="129" t="s">
        <v>127</v>
      </c>
      <c r="R4" s="129" t="s">
        <v>139</v>
      </c>
      <c r="S4" s="129" t="s">
        <v>126</v>
      </c>
      <c r="T4" s="130" t="s">
        <v>128</v>
      </c>
      <c r="U4" s="131" t="s">
        <v>125</v>
      </c>
      <c r="V4" s="129" t="s">
        <v>127</v>
      </c>
      <c r="W4" s="129" t="s">
        <v>139</v>
      </c>
      <c r="X4" s="129" t="s">
        <v>126</v>
      </c>
      <c r="Y4" s="130" t="s">
        <v>128</v>
      </c>
      <c r="Z4" s="131" t="s">
        <v>125</v>
      </c>
      <c r="AA4" s="129" t="s">
        <v>127</v>
      </c>
      <c r="AB4" s="129" t="s">
        <v>139</v>
      </c>
      <c r="AC4" s="129" t="s">
        <v>126</v>
      </c>
      <c r="AD4" s="130" t="s">
        <v>128</v>
      </c>
      <c r="AE4" s="131" t="s">
        <v>125</v>
      </c>
      <c r="AF4" s="129" t="s">
        <v>127</v>
      </c>
      <c r="AG4" s="129" t="s">
        <v>139</v>
      </c>
      <c r="AH4" s="129" t="s">
        <v>126</v>
      </c>
      <c r="AI4" s="130" t="s">
        <v>128</v>
      </c>
      <c r="AJ4" s="131" t="s">
        <v>125</v>
      </c>
      <c r="AK4" s="129" t="s">
        <v>127</v>
      </c>
      <c r="AL4" s="129" t="s">
        <v>139</v>
      </c>
      <c r="AM4" s="129" t="s">
        <v>126</v>
      </c>
      <c r="AN4" s="130" t="s">
        <v>128</v>
      </c>
      <c r="AO4" s="131" t="s">
        <v>125</v>
      </c>
      <c r="AP4" s="129" t="s">
        <v>127</v>
      </c>
      <c r="AQ4" s="129" t="s">
        <v>139</v>
      </c>
      <c r="AR4" s="129" t="s">
        <v>126</v>
      </c>
      <c r="AS4" s="130" t="s">
        <v>128</v>
      </c>
      <c r="AT4" s="131" t="s">
        <v>125</v>
      </c>
      <c r="AU4" s="129" t="s">
        <v>127</v>
      </c>
      <c r="AV4" s="129" t="s">
        <v>139</v>
      </c>
      <c r="AW4" s="129" t="s">
        <v>126</v>
      </c>
      <c r="AX4" s="130" t="s">
        <v>128</v>
      </c>
      <c r="AY4" s="131" t="s">
        <v>125</v>
      </c>
      <c r="AZ4" s="129" t="s">
        <v>127</v>
      </c>
      <c r="BA4" s="129" t="s">
        <v>139</v>
      </c>
      <c r="BB4" s="129" t="s">
        <v>126</v>
      </c>
      <c r="BC4" s="132" t="s">
        <v>128</v>
      </c>
      <c r="BD4" s="131" t="s">
        <v>125</v>
      </c>
      <c r="BE4" s="129" t="s">
        <v>127</v>
      </c>
      <c r="BF4" s="129" t="s">
        <v>139</v>
      </c>
      <c r="BG4" s="129" t="s">
        <v>126</v>
      </c>
      <c r="BH4" s="129" t="s">
        <v>128</v>
      </c>
    </row>
    <row r="5" spans="1:60" ht="12.95" customHeight="1" thickTop="1" x14ac:dyDescent="0.15">
      <c r="A5" s="416"/>
      <c r="B5" s="383" t="s">
        <v>29</v>
      </c>
      <c r="C5" s="383"/>
      <c r="D5" s="383"/>
      <c r="E5" s="383"/>
      <c r="F5" s="383"/>
      <c r="G5" s="383"/>
      <c r="H5" s="383"/>
      <c r="I5" s="383"/>
      <c r="J5" s="383"/>
      <c r="K5" s="80">
        <v>0</v>
      </c>
      <c r="L5" s="80">
        <v>0</v>
      </c>
      <c r="M5" s="80">
        <v>0</v>
      </c>
      <c r="N5" s="80">
        <v>0</v>
      </c>
      <c r="O5" s="133">
        <v>0</v>
      </c>
      <c r="P5" s="134">
        <v>1</v>
      </c>
      <c r="Q5" s="80">
        <v>0</v>
      </c>
      <c r="R5" s="80">
        <v>0</v>
      </c>
      <c r="S5" s="80">
        <v>0</v>
      </c>
      <c r="T5" s="133">
        <v>0</v>
      </c>
      <c r="U5" s="134">
        <v>0</v>
      </c>
      <c r="V5" s="80">
        <v>0</v>
      </c>
      <c r="W5" s="80">
        <v>0</v>
      </c>
      <c r="X5" s="80">
        <v>0</v>
      </c>
      <c r="Y5" s="133">
        <v>0</v>
      </c>
      <c r="Z5" s="134">
        <v>1</v>
      </c>
      <c r="AA5" s="80">
        <v>0</v>
      </c>
      <c r="AB5" s="80">
        <v>0</v>
      </c>
      <c r="AC5" s="80">
        <v>0</v>
      </c>
      <c r="AD5" s="133">
        <v>0</v>
      </c>
      <c r="AE5" s="134">
        <v>3</v>
      </c>
      <c r="AF5" s="80">
        <v>0</v>
      </c>
      <c r="AG5" s="80">
        <v>0</v>
      </c>
      <c r="AH5" s="80">
        <v>0</v>
      </c>
      <c r="AI5" s="133">
        <v>0</v>
      </c>
      <c r="AJ5" s="134">
        <v>0</v>
      </c>
      <c r="AK5" s="80">
        <v>0</v>
      </c>
      <c r="AL5" s="80">
        <v>0</v>
      </c>
      <c r="AM5" s="80">
        <v>0</v>
      </c>
      <c r="AN5" s="133">
        <v>0</v>
      </c>
      <c r="AO5" s="134">
        <v>0</v>
      </c>
      <c r="AP5" s="80">
        <v>0</v>
      </c>
      <c r="AQ5" s="80">
        <v>0</v>
      </c>
      <c r="AR5" s="80">
        <v>0</v>
      </c>
      <c r="AS5" s="133">
        <v>0</v>
      </c>
      <c r="AT5" s="134">
        <v>0</v>
      </c>
      <c r="AU5" s="80">
        <v>0</v>
      </c>
      <c r="AV5" s="80">
        <v>0</v>
      </c>
      <c r="AW5" s="80">
        <v>0</v>
      </c>
      <c r="AX5" s="133">
        <v>0</v>
      </c>
      <c r="AY5" s="134">
        <v>0</v>
      </c>
      <c r="AZ5" s="80">
        <v>0</v>
      </c>
      <c r="BA5" s="80">
        <v>0</v>
      </c>
      <c r="BB5" s="80">
        <v>0</v>
      </c>
      <c r="BC5" s="135">
        <v>0</v>
      </c>
      <c r="BD5" s="134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6"/>
      <c r="B6" s="366"/>
      <c r="C6" s="366"/>
      <c r="D6" s="366"/>
      <c r="E6" s="366" t="s">
        <v>29</v>
      </c>
      <c r="F6" s="366"/>
      <c r="G6" s="366"/>
      <c r="H6" s="366"/>
      <c r="I6" s="366"/>
      <c r="J6" s="366"/>
      <c r="K6" s="66">
        <v>0</v>
      </c>
      <c r="L6" s="136">
        <v>0</v>
      </c>
      <c r="M6" s="66">
        <v>0</v>
      </c>
      <c r="N6" s="66">
        <v>0</v>
      </c>
      <c r="O6" s="137">
        <v>0</v>
      </c>
      <c r="P6" s="138">
        <v>0</v>
      </c>
      <c r="Q6" s="66">
        <v>0</v>
      </c>
      <c r="R6" s="66">
        <v>0</v>
      </c>
      <c r="S6" s="66">
        <v>0</v>
      </c>
      <c r="T6" s="137">
        <v>0</v>
      </c>
      <c r="U6" s="138">
        <v>0</v>
      </c>
      <c r="V6" s="66">
        <v>0</v>
      </c>
      <c r="W6" s="66">
        <v>0</v>
      </c>
      <c r="X6" s="66">
        <v>0</v>
      </c>
      <c r="Y6" s="137">
        <v>0</v>
      </c>
      <c r="Z6" s="138">
        <v>0</v>
      </c>
      <c r="AA6" s="66">
        <v>0</v>
      </c>
      <c r="AB6" s="66">
        <v>0</v>
      </c>
      <c r="AC6" s="66">
        <v>0</v>
      </c>
      <c r="AD6" s="137">
        <v>0</v>
      </c>
      <c r="AE6" s="138">
        <v>0</v>
      </c>
      <c r="AF6" s="66">
        <v>0</v>
      </c>
      <c r="AG6" s="66">
        <v>0</v>
      </c>
      <c r="AH6" s="66">
        <v>0</v>
      </c>
      <c r="AI6" s="137">
        <v>0</v>
      </c>
      <c r="AJ6" s="138">
        <v>0</v>
      </c>
      <c r="AK6" s="66">
        <v>0</v>
      </c>
      <c r="AL6" s="66">
        <v>0</v>
      </c>
      <c r="AM6" s="66">
        <v>0</v>
      </c>
      <c r="AN6" s="137">
        <v>0</v>
      </c>
      <c r="AO6" s="138">
        <v>0</v>
      </c>
      <c r="AP6" s="66">
        <v>0</v>
      </c>
      <c r="AQ6" s="66">
        <v>0</v>
      </c>
      <c r="AR6" s="66">
        <v>0</v>
      </c>
      <c r="AS6" s="137">
        <v>0</v>
      </c>
      <c r="AT6" s="138">
        <v>0</v>
      </c>
      <c r="AU6" s="66">
        <v>0</v>
      </c>
      <c r="AV6" s="66">
        <v>0</v>
      </c>
      <c r="AW6" s="66">
        <v>0</v>
      </c>
      <c r="AX6" s="137">
        <v>0</v>
      </c>
      <c r="AY6" s="138">
        <v>0</v>
      </c>
      <c r="AZ6" s="66">
        <v>0</v>
      </c>
      <c r="BA6" s="66">
        <v>0</v>
      </c>
      <c r="BB6" s="66">
        <v>0</v>
      </c>
      <c r="BC6" s="139">
        <v>0</v>
      </c>
      <c r="BD6" s="138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29</v>
      </c>
      <c r="I7" s="366"/>
      <c r="J7" s="366"/>
      <c r="K7" s="66">
        <v>0</v>
      </c>
      <c r="L7" s="66">
        <v>0</v>
      </c>
      <c r="M7" s="66">
        <v>0</v>
      </c>
      <c r="N7" s="66">
        <v>0</v>
      </c>
      <c r="O7" s="137">
        <v>0</v>
      </c>
      <c r="P7" s="138">
        <v>0</v>
      </c>
      <c r="Q7" s="66">
        <v>0</v>
      </c>
      <c r="R7" s="66">
        <v>0</v>
      </c>
      <c r="S7" s="66">
        <v>0</v>
      </c>
      <c r="T7" s="137">
        <v>0</v>
      </c>
      <c r="U7" s="138">
        <v>0</v>
      </c>
      <c r="V7" s="66">
        <v>0</v>
      </c>
      <c r="W7" s="66">
        <v>0</v>
      </c>
      <c r="X7" s="66">
        <v>0</v>
      </c>
      <c r="Y7" s="137">
        <v>0</v>
      </c>
      <c r="Z7" s="138">
        <v>0</v>
      </c>
      <c r="AA7" s="66">
        <v>0</v>
      </c>
      <c r="AB7" s="66">
        <v>0</v>
      </c>
      <c r="AC7" s="66">
        <v>0</v>
      </c>
      <c r="AD7" s="137">
        <v>0</v>
      </c>
      <c r="AE7" s="138">
        <v>0</v>
      </c>
      <c r="AF7" s="66">
        <v>0</v>
      </c>
      <c r="AG7" s="66">
        <v>0</v>
      </c>
      <c r="AH7" s="66">
        <v>0</v>
      </c>
      <c r="AI7" s="137">
        <v>0</v>
      </c>
      <c r="AJ7" s="138">
        <v>0</v>
      </c>
      <c r="AK7" s="66">
        <v>0</v>
      </c>
      <c r="AL7" s="66">
        <v>0</v>
      </c>
      <c r="AM7" s="66">
        <v>0</v>
      </c>
      <c r="AN7" s="137">
        <v>0</v>
      </c>
      <c r="AO7" s="138">
        <v>0</v>
      </c>
      <c r="AP7" s="66">
        <v>0</v>
      </c>
      <c r="AQ7" s="66">
        <v>0</v>
      </c>
      <c r="AR7" s="66">
        <v>0</v>
      </c>
      <c r="AS7" s="137">
        <v>0</v>
      </c>
      <c r="AT7" s="138">
        <v>0</v>
      </c>
      <c r="AU7" s="66">
        <v>0</v>
      </c>
      <c r="AV7" s="66">
        <v>0</v>
      </c>
      <c r="AW7" s="66">
        <v>0</v>
      </c>
      <c r="AX7" s="137">
        <v>0</v>
      </c>
      <c r="AY7" s="138">
        <v>0</v>
      </c>
      <c r="AZ7" s="66">
        <v>0</v>
      </c>
      <c r="BA7" s="66">
        <v>0</v>
      </c>
      <c r="BB7" s="66">
        <v>0</v>
      </c>
      <c r="BC7" s="139">
        <v>0</v>
      </c>
      <c r="BD7" s="138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6"/>
      <c r="B8" s="366" t="s">
        <v>29</v>
      </c>
      <c r="C8" s="366"/>
      <c r="D8" s="366"/>
      <c r="E8" s="366" t="s">
        <v>29</v>
      </c>
      <c r="F8" s="366"/>
      <c r="G8" s="366"/>
      <c r="H8" s="366"/>
      <c r="I8" s="366"/>
      <c r="J8" s="366"/>
      <c r="K8" s="66">
        <v>0</v>
      </c>
      <c r="L8" s="66">
        <v>0</v>
      </c>
      <c r="M8" s="66">
        <v>0</v>
      </c>
      <c r="N8" s="66">
        <v>0</v>
      </c>
      <c r="O8" s="137">
        <v>0</v>
      </c>
      <c r="P8" s="138">
        <v>0</v>
      </c>
      <c r="Q8" s="66">
        <v>0</v>
      </c>
      <c r="R8" s="66">
        <v>0</v>
      </c>
      <c r="S8" s="66">
        <v>0</v>
      </c>
      <c r="T8" s="137">
        <v>0</v>
      </c>
      <c r="U8" s="138">
        <v>0</v>
      </c>
      <c r="V8" s="66">
        <v>0</v>
      </c>
      <c r="W8" s="66">
        <v>0</v>
      </c>
      <c r="X8" s="66">
        <v>0</v>
      </c>
      <c r="Y8" s="137">
        <v>0</v>
      </c>
      <c r="Z8" s="138">
        <v>1</v>
      </c>
      <c r="AA8" s="66">
        <v>0</v>
      </c>
      <c r="AB8" s="66">
        <v>0</v>
      </c>
      <c r="AC8" s="66">
        <v>0</v>
      </c>
      <c r="AD8" s="137">
        <v>0</v>
      </c>
      <c r="AE8" s="138">
        <v>1</v>
      </c>
      <c r="AF8" s="66">
        <v>0</v>
      </c>
      <c r="AG8" s="66">
        <v>0</v>
      </c>
      <c r="AH8" s="66">
        <v>0</v>
      </c>
      <c r="AI8" s="137">
        <v>0</v>
      </c>
      <c r="AJ8" s="138">
        <v>1</v>
      </c>
      <c r="AK8" s="66">
        <v>0</v>
      </c>
      <c r="AL8" s="66">
        <v>0</v>
      </c>
      <c r="AM8" s="66">
        <v>0</v>
      </c>
      <c r="AN8" s="137">
        <v>0</v>
      </c>
      <c r="AO8" s="138">
        <v>0</v>
      </c>
      <c r="AP8" s="66">
        <v>0</v>
      </c>
      <c r="AQ8" s="66">
        <v>0</v>
      </c>
      <c r="AR8" s="66">
        <v>0</v>
      </c>
      <c r="AS8" s="137">
        <v>0</v>
      </c>
      <c r="AT8" s="138">
        <v>0</v>
      </c>
      <c r="AU8" s="66">
        <v>0</v>
      </c>
      <c r="AV8" s="66">
        <v>0</v>
      </c>
      <c r="AW8" s="66">
        <v>0</v>
      </c>
      <c r="AX8" s="137">
        <v>0</v>
      </c>
      <c r="AY8" s="138">
        <v>0</v>
      </c>
      <c r="AZ8" s="66">
        <v>0</v>
      </c>
      <c r="BA8" s="66">
        <v>0</v>
      </c>
      <c r="BB8" s="66">
        <v>0</v>
      </c>
      <c r="BC8" s="139">
        <v>0</v>
      </c>
      <c r="BD8" s="138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6"/>
      <c r="B9" s="366" t="s">
        <v>29</v>
      </c>
      <c r="C9" s="366"/>
      <c r="D9" s="366"/>
      <c r="E9" s="366"/>
      <c r="F9" s="366"/>
      <c r="G9" s="366"/>
      <c r="H9" s="366" t="s">
        <v>29</v>
      </c>
      <c r="I9" s="366"/>
      <c r="J9" s="366"/>
      <c r="K9" s="66">
        <v>0</v>
      </c>
      <c r="L9" s="66">
        <v>0</v>
      </c>
      <c r="M9" s="66">
        <v>0</v>
      </c>
      <c r="N9" s="66">
        <v>0</v>
      </c>
      <c r="O9" s="137">
        <v>0</v>
      </c>
      <c r="P9" s="138">
        <v>0</v>
      </c>
      <c r="Q9" s="66">
        <v>0</v>
      </c>
      <c r="R9" s="66">
        <v>0</v>
      </c>
      <c r="S9" s="66">
        <v>0</v>
      </c>
      <c r="T9" s="137">
        <v>0</v>
      </c>
      <c r="U9" s="138">
        <v>0</v>
      </c>
      <c r="V9" s="66">
        <v>0</v>
      </c>
      <c r="W9" s="66">
        <v>0</v>
      </c>
      <c r="X9" s="66">
        <v>0</v>
      </c>
      <c r="Y9" s="137">
        <v>0</v>
      </c>
      <c r="Z9" s="138">
        <v>0</v>
      </c>
      <c r="AA9" s="66">
        <v>0</v>
      </c>
      <c r="AB9" s="66">
        <v>0</v>
      </c>
      <c r="AC9" s="66">
        <v>0</v>
      </c>
      <c r="AD9" s="137">
        <v>0</v>
      </c>
      <c r="AE9" s="138">
        <v>0</v>
      </c>
      <c r="AF9" s="66">
        <v>0</v>
      </c>
      <c r="AG9" s="66">
        <v>0</v>
      </c>
      <c r="AH9" s="66">
        <v>0</v>
      </c>
      <c r="AI9" s="137">
        <v>0</v>
      </c>
      <c r="AJ9" s="138">
        <v>0</v>
      </c>
      <c r="AK9" s="66">
        <v>0</v>
      </c>
      <c r="AL9" s="66">
        <v>0</v>
      </c>
      <c r="AM9" s="66">
        <v>0</v>
      </c>
      <c r="AN9" s="137">
        <v>0</v>
      </c>
      <c r="AO9" s="138">
        <v>0</v>
      </c>
      <c r="AP9" s="66">
        <v>0</v>
      </c>
      <c r="AQ9" s="66">
        <v>0</v>
      </c>
      <c r="AR9" s="66">
        <v>0</v>
      </c>
      <c r="AS9" s="137">
        <v>0</v>
      </c>
      <c r="AT9" s="138">
        <v>0</v>
      </c>
      <c r="AU9" s="66">
        <v>0</v>
      </c>
      <c r="AV9" s="66">
        <v>0</v>
      </c>
      <c r="AW9" s="66">
        <v>0</v>
      </c>
      <c r="AX9" s="137">
        <v>0</v>
      </c>
      <c r="AY9" s="138">
        <v>0</v>
      </c>
      <c r="AZ9" s="66">
        <v>0</v>
      </c>
      <c r="BA9" s="66">
        <v>0</v>
      </c>
      <c r="BB9" s="66">
        <v>0</v>
      </c>
      <c r="BC9" s="139">
        <v>0</v>
      </c>
      <c r="BD9" s="138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6"/>
      <c r="B10" s="366"/>
      <c r="C10" s="366"/>
      <c r="D10" s="366"/>
      <c r="E10" s="366" t="s">
        <v>29</v>
      </c>
      <c r="F10" s="366"/>
      <c r="G10" s="366"/>
      <c r="H10" s="366" t="s">
        <v>29</v>
      </c>
      <c r="I10" s="366"/>
      <c r="J10" s="366"/>
      <c r="K10" s="66">
        <v>0</v>
      </c>
      <c r="L10" s="66">
        <v>0</v>
      </c>
      <c r="M10" s="66">
        <v>0</v>
      </c>
      <c r="N10" s="66">
        <v>0</v>
      </c>
      <c r="O10" s="137">
        <v>0</v>
      </c>
      <c r="P10" s="138">
        <v>0</v>
      </c>
      <c r="Q10" s="66">
        <v>0</v>
      </c>
      <c r="R10" s="66">
        <v>0</v>
      </c>
      <c r="S10" s="66">
        <v>0</v>
      </c>
      <c r="T10" s="137">
        <v>0</v>
      </c>
      <c r="U10" s="138">
        <v>0</v>
      </c>
      <c r="V10" s="66">
        <v>0</v>
      </c>
      <c r="W10" s="66">
        <v>0</v>
      </c>
      <c r="X10" s="66">
        <v>0</v>
      </c>
      <c r="Y10" s="137">
        <v>0</v>
      </c>
      <c r="Z10" s="138">
        <v>0</v>
      </c>
      <c r="AA10" s="66">
        <v>0</v>
      </c>
      <c r="AB10" s="66">
        <v>0</v>
      </c>
      <c r="AC10" s="66">
        <v>0</v>
      </c>
      <c r="AD10" s="137">
        <v>0</v>
      </c>
      <c r="AE10" s="138">
        <v>0</v>
      </c>
      <c r="AF10" s="66">
        <v>0</v>
      </c>
      <c r="AG10" s="66">
        <v>0</v>
      </c>
      <c r="AH10" s="66">
        <v>0</v>
      </c>
      <c r="AI10" s="137">
        <v>0</v>
      </c>
      <c r="AJ10" s="138">
        <v>0</v>
      </c>
      <c r="AK10" s="66">
        <v>0</v>
      </c>
      <c r="AL10" s="66">
        <v>0</v>
      </c>
      <c r="AM10" s="66">
        <v>0</v>
      </c>
      <c r="AN10" s="137">
        <v>0</v>
      </c>
      <c r="AO10" s="138">
        <v>0</v>
      </c>
      <c r="AP10" s="66">
        <v>0</v>
      </c>
      <c r="AQ10" s="66">
        <v>0</v>
      </c>
      <c r="AR10" s="66">
        <v>0</v>
      </c>
      <c r="AS10" s="137">
        <v>0</v>
      </c>
      <c r="AT10" s="138">
        <v>0</v>
      </c>
      <c r="AU10" s="66">
        <v>0</v>
      </c>
      <c r="AV10" s="66">
        <v>0</v>
      </c>
      <c r="AW10" s="66">
        <v>0</v>
      </c>
      <c r="AX10" s="137">
        <v>0</v>
      </c>
      <c r="AY10" s="138">
        <v>0</v>
      </c>
      <c r="AZ10" s="66">
        <v>0</v>
      </c>
      <c r="BA10" s="66">
        <v>0</v>
      </c>
      <c r="BB10" s="66">
        <v>0</v>
      </c>
      <c r="BC10" s="139">
        <v>0</v>
      </c>
      <c r="BD10" s="138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6"/>
      <c r="B11" s="366" t="s">
        <v>29</v>
      </c>
      <c r="C11" s="366"/>
      <c r="D11" s="366"/>
      <c r="E11" s="366" t="s">
        <v>29</v>
      </c>
      <c r="F11" s="366"/>
      <c r="G11" s="366"/>
      <c r="H11" s="366" t="s">
        <v>29</v>
      </c>
      <c r="I11" s="366"/>
      <c r="J11" s="366"/>
      <c r="K11" s="66">
        <v>0</v>
      </c>
      <c r="L11" s="66">
        <v>0</v>
      </c>
      <c r="M11" s="66">
        <v>0</v>
      </c>
      <c r="N11" s="66">
        <v>0</v>
      </c>
      <c r="O11" s="137">
        <v>0</v>
      </c>
      <c r="P11" s="138">
        <v>0</v>
      </c>
      <c r="Q11" s="66">
        <v>0</v>
      </c>
      <c r="R11" s="66">
        <v>0</v>
      </c>
      <c r="S11" s="66">
        <v>0</v>
      </c>
      <c r="T11" s="137">
        <v>0</v>
      </c>
      <c r="U11" s="138">
        <v>0</v>
      </c>
      <c r="V11" s="66">
        <v>0</v>
      </c>
      <c r="W11" s="66">
        <v>0</v>
      </c>
      <c r="X11" s="66">
        <v>0</v>
      </c>
      <c r="Y11" s="137">
        <v>0</v>
      </c>
      <c r="Z11" s="138">
        <v>0</v>
      </c>
      <c r="AA11" s="66">
        <v>0</v>
      </c>
      <c r="AB11" s="66">
        <v>0</v>
      </c>
      <c r="AC11" s="66">
        <v>0</v>
      </c>
      <c r="AD11" s="137">
        <v>0</v>
      </c>
      <c r="AE11" s="138">
        <v>0</v>
      </c>
      <c r="AF11" s="66">
        <v>0</v>
      </c>
      <c r="AG11" s="66">
        <v>0</v>
      </c>
      <c r="AH11" s="66">
        <v>0</v>
      </c>
      <c r="AI11" s="137">
        <v>0</v>
      </c>
      <c r="AJ11" s="138">
        <v>0</v>
      </c>
      <c r="AK11" s="66">
        <v>0</v>
      </c>
      <c r="AL11" s="66">
        <v>0</v>
      </c>
      <c r="AM11" s="66">
        <v>0</v>
      </c>
      <c r="AN11" s="137">
        <v>0</v>
      </c>
      <c r="AO11" s="138">
        <v>0</v>
      </c>
      <c r="AP11" s="66">
        <v>0</v>
      </c>
      <c r="AQ11" s="66">
        <v>0</v>
      </c>
      <c r="AR11" s="66">
        <v>0</v>
      </c>
      <c r="AS11" s="137">
        <v>0</v>
      </c>
      <c r="AT11" s="138">
        <v>0</v>
      </c>
      <c r="AU11" s="66">
        <v>0</v>
      </c>
      <c r="AV11" s="66">
        <v>0</v>
      </c>
      <c r="AW11" s="66">
        <v>0</v>
      </c>
      <c r="AX11" s="137">
        <v>0</v>
      </c>
      <c r="AY11" s="138">
        <v>0</v>
      </c>
      <c r="AZ11" s="66">
        <v>0</v>
      </c>
      <c r="BA11" s="66">
        <v>0</v>
      </c>
      <c r="BB11" s="66">
        <v>0</v>
      </c>
      <c r="BC11" s="139">
        <v>0</v>
      </c>
      <c r="BD11" s="138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6">
        <v>1</v>
      </c>
      <c r="L13" s="418" t="s">
        <v>54</v>
      </c>
      <c r="M13" s="419"/>
      <c r="N13" s="419"/>
      <c r="O13" s="420"/>
      <c r="P13" s="151">
        <v>2</v>
      </c>
      <c r="Q13" s="418" t="s">
        <v>55</v>
      </c>
      <c r="R13" s="419"/>
      <c r="S13" s="419"/>
      <c r="T13" s="420"/>
      <c r="U13" s="151">
        <v>3</v>
      </c>
      <c r="V13" s="418" t="s">
        <v>56</v>
      </c>
      <c r="W13" s="419"/>
      <c r="X13" s="419"/>
      <c r="Y13" s="420"/>
      <c r="Z13" s="151">
        <v>4</v>
      </c>
      <c r="AA13" s="418" t="s">
        <v>57</v>
      </c>
      <c r="AB13" s="419"/>
      <c r="AC13" s="419"/>
      <c r="AD13" s="420"/>
      <c r="AE13" s="151">
        <v>5</v>
      </c>
      <c r="AF13" s="418" t="s">
        <v>58</v>
      </c>
      <c r="AG13" s="419"/>
      <c r="AH13" s="419"/>
      <c r="AI13" s="420"/>
      <c r="AJ13" s="151">
        <v>6</v>
      </c>
      <c r="AK13" s="418" t="s">
        <v>134</v>
      </c>
      <c r="AL13" s="419"/>
      <c r="AM13" s="419"/>
      <c r="AN13" s="420"/>
      <c r="AO13" s="151">
        <v>7</v>
      </c>
      <c r="AP13" s="418" t="s">
        <v>135</v>
      </c>
      <c r="AQ13" s="419"/>
      <c r="AR13" s="419"/>
      <c r="AS13" s="420"/>
      <c r="AT13" s="151">
        <v>8</v>
      </c>
      <c r="AU13" s="418" t="s">
        <v>61</v>
      </c>
      <c r="AV13" s="419"/>
      <c r="AW13" s="419"/>
      <c r="AX13" s="420"/>
      <c r="AY13" s="15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9" t="s">
        <v>125</v>
      </c>
      <c r="L14" s="129" t="s">
        <v>127</v>
      </c>
      <c r="M14" s="129" t="s">
        <v>139</v>
      </c>
      <c r="N14" s="129" t="s">
        <v>126</v>
      </c>
      <c r="O14" s="130" t="s">
        <v>128</v>
      </c>
      <c r="P14" s="131" t="s">
        <v>125</v>
      </c>
      <c r="Q14" s="129" t="s">
        <v>127</v>
      </c>
      <c r="R14" s="129" t="s">
        <v>139</v>
      </c>
      <c r="S14" s="129" t="s">
        <v>126</v>
      </c>
      <c r="T14" s="130" t="s">
        <v>128</v>
      </c>
      <c r="U14" s="131" t="s">
        <v>125</v>
      </c>
      <c r="V14" s="129" t="s">
        <v>127</v>
      </c>
      <c r="W14" s="129" t="s">
        <v>139</v>
      </c>
      <c r="X14" s="129" t="s">
        <v>126</v>
      </c>
      <c r="Y14" s="130" t="s">
        <v>128</v>
      </c>
      <c r="Z14" s="131" t="s">
        <v>125</v>
      </c>
      <c r="AA14" s="129" t="s">
        <v>127</v>
      </c>
      <c r="AB14" s="129" t="s">
        <v>139</v>
      </c>
      <c r="AC14" s="129" t="s">
        <v>126</v>
      </c>
      <c r="AD14" s="130" t="s">
        <v>128</v>
      </c>
      <c r="AE14" s="131" t="s">
        <v>125</v>
      </c>
      <c r="AF14" s="129" t="s">
        <v>127</v>
      </c>
      <c r="AG14" s="129" t="s">
        <v>139</v>
      </c>
      <c r="AH14" s="129" t="s">
        <v>126</v>
      </c>
      <c r="AI14" s="130" t="s">
        <v>128</v>
      </c>
      <c r="AJ14" s="131" t="s">
        <v>125</v>
      </c>
      <c r="AK14" s="129" t="s">
        <v>127</v>
      </c>
      <c r="AL14" s="129" t="s">
        <v>139</v>
      </c>
      <c r="AM14" s="129" t="s">
        <v>126</v>
      </c>
      <c r="AN14" s="130" t="s">
        <v>128</v>
      </c>
      <c r="AO14" s="131" t="s">
        <v>125</v>
      </c>
      <c r="AP14" s="129" t="s">
        <v>127</v>
      </c>
      <c r="AQ14" s="129" t="s">
        <v>139</v>
      </c>
      <c r="AR14" s="129" t="s">
        <v>126</v>
      </c>
      <c r="AS14" s="130" t="s">
        <v>128</v>
      </c>
      <c r="AT14" s="131" t="s">
        <v>125</v>
      </c>
      <c r="AU14" s="129" t="s">
        <v>127</v>
      </c>
      <c r="AV14" s="129" t="s">
        <v>139</v>
      </c>
      <c r="AW14" s="129" t="s">
        <v>126</v>
      </c>
      <c r="AX14" s="130" t="s">
        <v>128</v>
      </c>
      <c r="AY14" s="131" t="s">
        <v>125</v>
      </c>
      <c r="AZ14" s="129" t="s">
        <v>127</v>
      </c>
      <c r="BA14" s="129" t="s">
        <v>139</v>
      </c>
      <c r="BB14" s="129" t="s">
        <v>126</v>
      </c>
      <c r="BC14" s="132" t="s">
        <v>128</v>
      </c>
      <c r="BD14" s="131" t="s">
        <v>125</v>
      </c>
      <c r="BE14" s="129" t="s">
        <v>127</v>
      </c>
      <c r="BF14" s="129" t="s">
        <v>139</v>
      </c>
      <c r="BG14" s="129" t="s">
        <v>126</v>
      </c>
      <c r="BH14" s="129" t="s">
        <v>128</v>
      </c>
    </row>
    <row r="15" spans="1:60" ht="12.95" customHeight="1" thickTop="1" x14ac:dyDescent="0.15">
      <c r="A15" s="423"/>
      <c r="B15" s="383" t="s">
        <v>29</v>
      </c>
      <c r="C15" s="383"/>
      <c r="D15" s="383"/>
      <c r="E15" s="383"/>
      <c r="F15" s="383"/>
      <c r="G15" s="383"/>
      <c r="H15" s="383"/>
      <c r="I15" s="383"/>
      <c r="J15" s="383"/>
      <c r="K15" s="80">
        <v>0</v>
      </c>
      <c r="L15" s="80">
        <v>0</v>
      </c>
      <c r="M15" s="80">
        <v>0</v>
      </c>
      <c r="N15" s="80">
        <v>0</v>
      </c>
      <c r="O15" s="133">
        <v>0</v>
      </c>
      <c r="P15" s="134">
        <v>0</v>
      </c>
      <c r="Q15" s="80">
        <v>0</v>
      </c>
      <c r="R15" s="80">
        <v>0</v>
      </c>
      <c r="S15" s="80">
        <v>0</v>
      </c>
      <c r="T15" s="133">
        <v>0</v>
      </c>
      <c r="U15" s="134">
        <v>0</v>
      </c>
      <c r="V15" s="80">
        <v>0</v>
      </c>
      <c r="W15" s="80">
        <v>0</v>
      </c>
      <c r="X15" s="80">
        <v>0</v>
      </c>
      <c r="Y15" s="133">
        <v>0</v>
      </c>
      <c r="Z15" s="134">
        <v>0</v>
      </c>
      <c r="AA15" s="80">
        <v>0</v>
      </c>
      <c r="AB15" s="80">
        <v>0</v>
      </c>
      <c r="AC15" s="80">
        <v>0</v>
      </c>
      <c r="AD15" s="133">
        <v>0</v>
      </c>
      <c r="AE15" s="134">
        <v>0</v>
      </c>
      <c r="AF15" s="80">
        <v>0</v>
      </c>
      <c r="AG15" s="80">
        <v>0</v>
      </c>
      <c r="AH15" s="80">
        <v>0</v>
      </c>
      <c r="AI15" s="133">
        <v>0</v>
      </c>
      <c r="AJ15" s="134">
        <v>0</v>
      </c>
      <c r="AK15" s="80">
        <v>0</v>
      </c>
      <c r="AL15" s="80">
        <v>0</v>
      </c>
      <c r="AM15" s="80">
        <v>0</v>
      </c>
      <c r="AN15" s="133">
        <v>0</v>
      </c>
      <c r="AO15" s="134">
        <v>0</v>
      </c>
      <c r="AP15" s="80">
        <v>0</v>
      </c>
      <c r="AQ15" s="80">
        <v>0</v>
      </c>
      <c r="AR15" s="80">
        <v>0</v>
      </c>
      <c r="AS15" s="133">
        <v>0</v>
      </c>
      <c r="AT15" s="134">
        <v>0</v>
      </c>
      <c r="AU15" s="80">
        <v>0</v>
      </c>
      <c r="AV15" s="80">
        <v>0</v>
      </c>
      <c r="AW15" s="80">
        <v>0</v>
      </c>
      <c r="AX15" s="133">
        <v>0</v>
      </c>
      <c r="AY15" s="134">
        <v>0</v>
      </c>
      <c r="AZ15" s="80">
        <v>0</v>
      </c>
      <c r="BA15" s="80">
        <v>0</v>
      </c>
      <c r="BB15" s="80">
        <v>0</v>
      </c>
      <c r="BC15" s="135">
        <v>0</v>
      </c>
      <c r="BD15" s="134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3"/>
      <c r="B16" s="366"/>
      <c r="C16" s="366"/>
      <c r="D16" s="366"/>
      <c r="E16" s="366" t="s">
        <v>29</v>
      </c>
      <c r="F16" s="366"/>
      <c r="G16" s="366"/>
      <c r="H16" s="366"/>
      <c r="I16" s="366"/>
      <c r="J16" s="366"/>
      <c r="K16" s="66">
        <v>0</v>
      </c>
      <c r="L16" s="136">
        <v>0</v>
      </c>
      <c r="M16" s="66">
        <v>0</v>
      </c>
      <c r="N16" s="66">
        <v>0</v>
      </c>
      <c r="O16" s="137">
        <v>0</v>
      </c>
      <c r="P16" s="138">
        <v>0</v>
      </c>
      <c r="Q16" s="66">
        <v>0</v>
      </c>
      <c r="R16" s="66">
        <v>0</v>
      </c>
      <c r="S16" s="66">
        <v>0</v>
      </c>
      <c r="T16" s="137">
        <v>0</v>
      </c>
      <c r="U16" s="138">
        <v>0</v>
      </c>
      <c r="V16" s="66">
        <v>0</v>
      </c>
      <c r="W16" s="66">
        <v>0</v>
      </c>
      <c r="X16" s="66">
        <v>0</v>
      </c>
      <c r="Y16" s="137">
        <v>0</v>
      </c>
      <c r="Z16" s="138">
        <v>0</v>
      </c>
      <c r="AA16" s="66">
        <v>0</v>
      </c>
      <c r="AB16" s="66">
        <v>0</v>
      </c>
      <c r="AC16" s="66">
        <v>0</v>
      </c>
      <c r="AD16" s="137">
        <v>0</v>
      </c>
      <c r="AE16" s="138">
        <v>0</v>
      </c>
      <c r="AF16" s="66">
        <v>0</v>
      </c>
      <c r="AG16" s="66">
        <v>0</v>
      </c>
      <c r="AH16" s="66">
        <v>0</v>
      </c>
      <c r="AI16" s="137">
        <v>0</v>
      </c>
      <c r="AJ16" s="138">
        <v>0</v>
      </c>
      <c r="AK16" s="66">
        <v>0</v>
      </c>
      <c r="AL16" s="66">
        <v>0</v>
      </c>
      <c r="AM16" s="66">
        <v>0</v>
      </c>
      <c r="AN16" s="137">
        <v>0</v>
      </c>
      <c r="AO16" s="138">
        <v>0</v>
      </c>
      <c r="AP16" s="66">
        <v>0</v>
      </c>
      <c r="AQ16" s="66">
        <v>0</v>
      </c>
      <c r="AR16" s="66">
        <v>0</v>
      </c>
      <c r="AS16" s="137">
        <v>0</v>
      </c>
      <c r="AT16" s="138">
        <v>0</v>
      </c>
      <c r="AU16" s="66">
        <v>0</v>
      </c>
      <c r="AV16" s="66">
        <v>0</v>
      </c>
      <c r="AW16" s="66">
        <v>0</v>
      </c>
      <c r="AX16" s="137">
        <v>0</v>
      </c>
      <c r="AY16" s="138">
        <v>0</v>
      </c>
      <c r="AZ16" s="66">
        <v>0</v>
      </c>
      <c r="BA16" s="66">
        <v>0</v>
      </c>
      <c r="BB16" s="66">
        <v>0</v>
      </c>
      <c r="BC16" s="139">
        <v>0</v>
      </c>
      <c r="BD16" s="138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29</v>
      </c>
      <c r="I17" s="366"/>
      <c r="J17" s="366"/>
      <c r="K17" s="66">
        <v>0</v>
      </c>
      <c r="L17" s="66">
        <v>0</v>
      </c>
      <c r="M17" s="66">
        <v>0</v>
      </c>
      <c r="N17" s="66">
        <v>0</v>
      </c>
      <c r="O17" s="137">
        <v>0</v>
      </c>
      <c r="P17" s="138">
        <v>0</v>
      </c>
      <c r="Q17" s="66">
        <v>0</v>
      </c>
      <c r="R17" s="66">
        <v>0</v>
      </c>
      <c r="S17" s="66">
        <v>0</v>
      </c>
      <c r="T17" s="137">
        <v>0</v>
      </c>
      <c r="U17" s="138">
        <v>0</v>
      </c>
      <c r="V17" s="66">
        <v>0</v>
      </c>
      <c r="W17" s="66">
        <v>0</v>
      </c>
      <c r="X17" s="66">
        <v>0</v>
      </c>
      <c r="Y17" s="137">
        <v>0</v>
      </c>
      <c r="Z17" s="138">
        <v>0</v>
      </c>
      <c r="AA17" s="66">
        <v>0</v>
      </c>
      <c r="AB17" s="66">
        <v>0</v>
      </c>
      <c r="AC17" s="66">
        <v>0</v>
      </c>
      <c r="AD17" s="137">
        <v>0</v>
      </c>
      <c r="AE17" s="138">
        <v>0</v>
      </c>
      <c r="AF17" s="66">
        <v>0</v>
      </c>
      <c r="AG17" s="66">
        <v>0</v>
      </c>
      <c r="AH17" s="66">
        <v>0</v>
      </c>
      <c r="AI17" s="137">
        <v>0</v>
      </c>
      <c r="AJ17" s="138">
        <v>0</v>
      </c>
      <c r="AK17" s="66">
        <v>0</v>
      </c>
      <c r="AL17" s="66">
        <v>0</v>
      </c>
      <c r="AM17" s="66">
        <v>0</v>
      </c>
      <c r="AN17" s="137">
        <v>0</v>
      </c>
      <c r="AO17" s="138">
        <v>0</v>
      </c>
      <c r="AP17" s="66">
        <v>0</v>
      </c>
      <c r="AQ17" s="66">
        <v>0</v>
      </c>
      <c r="AR17" s="66">
        <v>0</v>
      </c>
      <c r="AS17" s="137">
        <v>0</v>
      </c>
      <c r="AT17" s="138">
        <v>0</v>
      </c>
      <c r="AU17" s="66">
        <v>0</v>
      </c>
      <c r="AV17" s="66">
        <v>0</v>
      </c>
      <c r="AW17" s="66">
        <v>0</v>
      </c>
      <c r="AX17" s="137">
        <v>0</v>
      </c>
      <c r="AY17" s="138">
        <v>0</v>
      </c>
      <c r="AZ17" s="66">
        <v>0</v>
      </c>
      <c r="BA17" s="66">
        <v>0</v>
      </c>
      <c r="BB17" s="66">
        <v>0</v>
      </c>
      <c r="BC17" s="139">
        <v>0</v>
      </c>
      <c r="BD17" s="138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3"/>
      <c r="B18" s="366" t="s">
        <v>29</v>
      </c>
      <c r="C18" s="366"/>
      <c r="D18" s="366"/>
      <c r="E18" s="366" t="s">
        <v>29</v>
      </c>
      <c r="F18" s="366"/>
      <c r="G18" s="366"/>
      <c r="H18" s="366"/>
      <c r="I18" s="366"/>
      <c r="J18" s="366"/>
      <c r="K18" s="66">
        <v>0</v>
      </c>
      <c r="L18" s="66">
        <v>0</v>
      </c>
      <c r="M18" s="66">
        <v>0</v>
      </c>
      <c r="N18" s="66">
        <v>0</v>
      </c>
      <c r="O18" s="137">
        <v>0</v>
      </c>
      <c r="P18" s="138">
        <v>0</v>
      </c>
      <c r="Q18" s="66">
        <v>0</v>
      </c>
      <c r="R18" s="66">
        <v>0</v>
      </c>
      <c r="S18" s="66">
        <v>0</v>
      </c>
      <c r="T18" s="137">
        <v>0</v>
      </c>
      <c r="U18" s="138">
        <v>0</v>
      </c>
      <c r="V18" s="66">
        <v>0</v>
      </c>
      <c r="W18" s="66">
        <v>0</v>
      </c>
      <c r="X18" s="66">
        <v>0</v>
      </c>
      <c r="Y18" s="137">
        <v>0</v>
      </c>
      <c r="Z18" s="138">
        <v>0</v>
      </c>
      <c r="AA18" s="66">
        <v>0</v>
      </c>
      <c r="AB18" s="66">
        <v>0</v>
      </c>
      <c r="AC18" s="66">
        <v>0</v>
      </c>
      <c r="AD18" s="137">
        <v>0</v>
      </c>
      <c r="AE18" s="138">
        <v>0</v>
      </c>
      <c r="AF18" s="66">
        <v>0</v>
      </c>
      <c r="AG18" s="66">
        <v>0</v>
      </c>
      <c r="AH18" s="66">
        <v>0</v>
      </c>
      <c r="AI18" s="137">
        <v>0</v>
      </c>
      <c r="AJ18" s="138">
        <v>0</v>
      </c>
      <c r="AK18" s="66">
        <v>0</v>
      </c>
      <c r="AL18" s="66">
        <v>0</v>
      </c>
      <c r="AM18" s="66">
        <v>0</v>
      </c>
      <c r="AN18" s="137">
        <v>0</v>
      </c>
      <c r="AO18" s="138">
        <v>0</v>
      </c>
      <c r="AP18" s="66">
        <v>0</v>
      </c>
      <c r="AQ18" s="66">
        <v>0</v>
      </c>
      <c r="AR18" s="66">
        <v>0</v>
      </c>
      <c r="AS18" s="137">
        <v>0</v>
      </c>
      <c r="AT18" s="138">
        <v>0</v>
      </c>
      <c r="AU18" s="66">
        <v>0</v>
      </c>
      <c r="AV18" s="66">
        <v>0</v>
      </c>
      <c r="AW18" s="66">
        <v>0</v>
      </c>
      <c r="AX18" s="137">
        <v>0</v>
      </c>
      <c r="AY18" s="138">
        <v>0</v>
      </c>
      <c r="AZ18" s="66">
        <v>0</v>
      </c>
      <c r="BA18" s="66">
        <v>0</v>
      </c>
      <c r="BB18" s="66">
        <v>0</v>
      </c>
      <c r="BC18" s="139">
        <v>0</v>
      </c>
      <c r="BD18" s="138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3"/>
      <c r="B19" s="366" t="s">
        <v>29</v>
      </c>
      <c r="C19" s="366"/>
      <c r="D19" s="366"/>
      <c r="E19" s="366"/>
      <c r="F19" s="366"/>
      <c r="G19" s="366"/>
      <c r="H19" s="366" t="s">
        <v>29</v>
      </c>
      <c r="I19" s="366"/>
      <c r="J19" s="366"/>
      <c r="K19" s="66">
        <v>0</v>
      </c>
      <c r="L19" s="66">
        <v>0</v>
      </c>
      <c r="M19" s="66">
        <v>0</v>
      </c>
      <c r="N19" s="66">
        <v>0</v>
      </c>
      <c r="O19" s="137">
        <v>0</v>
      </c>
      <c r="P19" s="138">
        <v>0</v>
      </c>
      <c r="Q19" s="66">
        <v>0</v>
      </c>
      <c r="R19" s="66">
        <v>0</v>
      </c>
      <c r="S19" s="66">
        <v>0</v>
      </c>
      <c r="T19" s="137">
        <v>0</v>
      </c>
      <c r="U19" s="138">
        <v>0</v>
      </c>
      <c r="V19" s="66">
        <v>0</v>
      </c>
      <c r="W19" s="66">
        <v>0</v>
      </c>
      <c r="X19" s="66">
        <v>0</v>
      </c>
      <c r="Y19" s="137">
        <v>0</v>
      </c>
      <c r="Z19" s="138">
        <v>0</v>
      </c>
      <c r="AA19" s="66">
        <v>0</v>
      </c>
      <c r="AB19" s="66">
        <v>0</v>
      </c>
      <c r="AC19" s="66">
        <v>0</v>
      </c>
      <c r="AD19" s="137">
        <v>0</v>
      </c>
      <c r="AE19" s="138">
        <v>0</v>
      </c>
      <c r="AF19" s="66">
        <v>0</v>
      </c>
      <c r="AG19" s="66">
        <v>0</v>
      </c>
      <c r="AH19" s="66">
        <v>0</v>
      </c>
      <c r="AI19" s="137">
        <v>0</v>
      </c>
      <c r="AJ19" s="138">
        <v>0</v>
      </c>
      <c r="AK19" s="66">
        <v>0</v>
      </c>
      <c r="AL19" s="66">
        <v>0</v>
      </c>
      <c r="AM19" s="66">
        <v>0</v>
      </c>
      <c r="AN19" s="137">
        <v>0</v>
      </c>
      <c r="AO19" s="138">
        <v>0</v>
      </c>
      <c r="AP19" s="66">
        <v>0</v>
      </c>
      <c r="AQ19" s="66">
        <v>0</v>
      </c>
      <c r="AR19" s="66">
        <v>0</v>
      </c>
      <c r="AS19" s="137">
        <v>0</v>
      </c>
      <c r="AT19" s="138">
        <v>0</v>
      </c>
      <c r="AU19" s="66">
        <v>0</v>
      </c>
      <c r="AV19" s="66">
        <v>0</v>
      </c>
      <c r="AW19" s="66">
        <v>0</v>
      </c>
      <c r="AX19" s="137">
        <v>0</v>
      </c>
      <c r="AY19" s="138">
        <v>0</v>
      </c>
      <c r="AZ19" s="66">
        <v>0</v>
      </c>
      <c r="BA19" s="66">
        <v>0</v>
      </c>
      <c r="BB19" s="66">
        <v>0</v>
      </c>
      <c r="BC19" s="139">
        <v>0</v>
      </c>
      <c r="BD19" s="138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3"/>
      <c r="B20" s="366"/>
      <c r="C20" s="366"/>
      <c r="D20" s="366"/>
      <c r="E20" s="366" t="s">
        <v>29</v>
      </c>
      <c r="F20" s="366"/>
      <c r="G20" s="366"/>
      <c r="H20" s="366" t="s">
        <v>29</v>
      </c>
      <c r="I20" s="366"/>
      <c r="J20" s="366"/>
      <c r="K20" s="66">
        <v>0</v>
      </c>
      <c r="L20" s="66">
        <v>0</v>
      </c>
      <c r="M20" s="66">
        <v>0</v>
      </c>
      <c r="N20" s="66">
        <v>0</v>
      </c>
      <c r="O20" s="137">
        <v>0</v>
      </c>
      <c r="P20" s="138">
        <v>0</v>
      </c>
      <c r="Q20" s="66">
        <v>0</v>
      </c>
      <c r="R20" s="66">
        <v>0</v>
      </c>
      <c r="S20" s="66">
        <v>0</v>
      </c>
      <c r="T20" s="137">
        <v>0</v>
      </c>
      <c r="U20" s="138">
        <v>0</v>
      </c>
      <c r="V20" s="66">
        <v>0</v>
      </c>
      <c r="W20" s="66">
        <v>0</v>
      </c>
      <c r="X20" s="66">
        <v>0</v>
      </c>
      <c r="Y20" s="137">
        <v>0</v>
      </c>
      <c r="Z20" s="138">
        <v>0</v>
      </c>
      <c r="AA20" s="66">
        <v>0</v>
      </c>
      <c r="AB20" s="66">
        <v>0</v>
      </c>
      <c r="AC20" s="66">
        <v>0</v>
      </c>
      <c r="AD20" s="137">
        <v>0</v>
      </c>
      <c r="AE20" s="138">
        <v>0</v>
      </c>
      <c r="AF20" s="66">
        <v>0</v>
      </c>
      <c r="AG20" s="66">
        <v>0</v>
      </c>
      <c r="AH20" s="66">
        <v>0</v>
      </c>
      <c r="AI20" s="137">
        <v>0</v>
      </c>
      <c r="AJ20" s="138">
        <v>0</v>
      </c>
      <c r="AK20" s="66">
        <v>0</v>
      </c>
      <c r="AL20" s="66">
        <v>0</v>
      </c>
      <c r="AM20" s="66">
        <v>0</v>
      </c>
      <c r="AN20" s="137">
        <v>0</v>
      </c>
      <c r="AO20" s="138">
        <v>0</v>
      </c>
      <c r="AP20" s="66">
        <v>0</v>
      </c>
      <c r="AQ20" s="66">
        <v>0</v>
      </c>
      <c r="AR20" s="66">
        <v>0</v>
      </c>
      <c r="AS20" s="137">
        <v>0</v>
      </c>
      <c r="AT20" s="138">
        <v>0</v>
      </c>
      <c r="AU20" s="66">
        <v>0</v>
      </c>
      <c r="AV20" s="66">
        <v>0</v>
      </c>
      <c r="AW20" s="66">
        <v>0</v>
      </c>
      <c r="AX20" s="137">
        <v>0</v>
      </c>
      <c r="AY20" s="138">
        <v>0</v>
      </c>
      <c r="AZ20" s="66">
        <v>0</v>
      </c>
      <c r="BA20" s="66">
        <v>0</v>
      </c>
      <c r="BB20" s="66">
        <v>0</v>
      </c>
      <c r="BC20" s="139">
        <v>0</v>
      </c>
      <c r="BD20" s="138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3"/>
      <c r="B21" s="366" t="s">
        <v>29</v>
      </c>
      <c r="C21" s="366"/>
      <c r="D21" s="366"/>
      <c r="E21" s="366" t="s">
        <v>29</v>
      </c>
      <c r="F21" s="366"/>
      <c r="G21" s="366"/>
      <c r="H21" s="366" t="s">
        <v>29</v>
      </c>
      <c r="I21" s="366"/>
      <c r="J21" s="366"/>
      <c r="K21" s="66">
        <v>0</v>
      </c>
      <c r="L21" s="66">
        <v>0</v>
      </c>
      <c r="M21" s="66">
        <v>0</v>
      </c>
      <c r="N21" s="66">
        <v>0</v>
      </c>
      <c r="O21" s="137">
        <v>0</v>
      </c>
      <c r="P21" s="138">
        <v>0</v>
      </c>
      <c r="Q21" s="66">
        <v>0</v>
      </c>
      <c r="R21" s="66">
        <v>0</v>
      </c>
      <c r="S21" s="66">
        <v>0</v>
      </c>
      <c r="T21" s="137">
        <v>0</v>
      </c>
      <c r="U21" s="138">
        <v>0</v>
      </c>
      <c r="V21" s="66">
        <v>0</v>
      </c>
      <c r="W21" s="66">
        <v>0</v>
      </c>
      <c r="X21" s="66">
        <v>0</v>
      </c>
      <c r="Y21" s="137">
        <v>0</v>
      </c>
      <c r="Z21" s="138">
        <v>0</v>
      </c>
      <c r="AA21" s="66">
        <v>0</v>
      </c>
      <c r="AB21" s="66">
        <v>0</v>
      </c>
      <c r="AC21" s="66">
        <v>0</v>
      </c>
      <c r="AD21" s="137">
        <v>0</v>
      </c>
      <c r="AE21" s="138">
        <v>0</v>
      </c>
      <c r="AF21" s="66">
        <v>0</v>
      </c>
      <c r="AG21" s="66">
        <v>0</v>
      </c>
      <c r="AH21" s="66">
        <v>0</v>
      </c>
      <c r="AI21" s="137">
        <v>0</v>
      </c>
      <c r="AJ21" s="138">
        <v>0</v>
      </c>
      <c r="AK21" s="66">
        <v>0</v>
      </c>
      <c r="AL21" s="66">
        <v>0</v>
      </c>
      <c r="AM21" s="66">
        <v>0</v>
      </c>
      <c r="AN21" s="137">
        <v>0</v>
      </c>
      <c r="AO21" s="138">
        <v>0</v>
      </c>
      <c r="AP21" s="66">
        <v>0</v>
      </c>
      <c r="AQ21" s="66">
        <v>0</v>
      </c>
      <c r="AR21" s="66">
        <v>0</v>
      </c>
      <c r="AS21" s="137">
        <v>0</v>
      </c>
      <c r="AT21" s="138">
        <v>0</v>
      </c>
      <c r="AU21" s="66">
        <v>0</v>
      </c>
      <c r="AV21" s="66">
        <v>0</v>
      </c>
      <c r="AW21" s="66">
        <v>0</v>
      </c>
      <c r="AX21" s="137">
        <v>0</v>
      </c>
      <c r="AY21" s="138">
        <v>0</v>
      </c>
      <c r="AZ21" s="66">
        <v>0</v>
      </c>
      <c r="BA21" s="66">
        <v>0</v>
      </c>
      <c r="BB21" s="66">
        <v>0</v>
      </c>
      <c r="BC21" s="139">
        <v>0</v>
      </c>
      <c r="BD21" s="138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6">
        <v>1</v>
      </c>
      <c r="L23" s="418" t="s">
        <v>54</v>
      </c>
      <c r="M23" s="419"/>
      <c r="N23" s="419"/>
      <c r="O23" s="420"/>
      <c r="P23" s="151">
        <v>2</v>
      </c>
      <c r="Q23" s="418" t="s">
        <v>55</v>
      </c>
      <c r="R23" s="419"/>
      <c r="S23" s="419"/>
      <c r="T23" s="420"/>
      <c r="U23" s="151">
        <v>3</v>
      </c>
      <c r="V23" s="418" t="s">
        <v>56</v>
      </c>
      <c r="W23" s="419"/>
      <c r="X23" s="419"/>
      <c r="Y23" s="420"/>
      <c r="Z23" s="151">
        <v>4</v>
      </c>
      <c r="AA23" s="418" t="s">
        <v>57</v>
      </c>
      <c r="AB23" s="419"/>
      <c r="AC23" s="419"/>
      <c r="AD23" s="420"/>
      <c r="AE23" s="151">
        <v>5</v>
      </c>
      <c r="AF23" s="418" t="s">
        <v>58</v>
      </c>
      <c r="AG23" s="419"/>
      <c r="AH23" s="419"/>
      <c r="AI23" s="420"/>
      <c r="AJ23" s="151">
        <v>6</v>
      </c>
      <c r="AK23" s="418" t="s">
        <v>134</v>
      </c>
      <c r="AL23" s="419"/>
      <c r="AM23" s="419"/>
      <c r="AN23" s="420"/>
      <c r="AO23" s="151">
        <v>7</v>
      </c>
      <c r="AP23" s="418" t="s">
        <v>135</v>
      </c>
      <c r="AQ23" s="419"/>
      <c r="AR23" s="419"/>
      <c r="AS23" s="420"/>
      <c r="AT23" s="151">
        <v>8</v>
      </c>
      <c r="AU23" s="418" t="s">
        <v>61</v>
      </c>
      <c r="AV23" s="419"/>
      <c r="AW23" s="419"/>
      <c r="AX23" s="420"/>
      <c r="AY23" s="15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9" t="s">
        <v>125</v>
      </c>
      <c r="L24" s="129" t="s">
        <v>127</v>
      </c>
      <c r="M24" s="129" t="s">
        <v>139</v>
      </c>
      <c r="N24" s="129" t="s">
        <v>126</v>
      </c>
      <c r="O24" s="130" t="s">
        <v>128</v>
      </c>
      <c r="P24" s="131" t="s">
        <v>125</v>
      </c>
      <c r="Q24" s="129" t="s">
        <v>127</v>
      </c>
      <c r="R24" s="129" t="s">
        <v>139</v>
      </c>
      <c r="S24" s="129" t="s">
        <v>126</v>
      </c>
      <c r="T24" s="130" t="s">
        <v>128</v>
      </c>
      <c r="U24" s="131" t="s">
        <v>125</v>
      </c>
      <c r="V24" s="129" t="s">
        <v>127</v>
      </c>
      <c r="W24" s="129" t="s">
        <v>139</v>
      </c>
      <c r="X24" s="129" t="s">
        <v>126</v>
      </c>
      <c r="Y24" s="130" t="s">
        <v>128</v>
      </c>
      <c r="Z24" s="131" t="s">
        <v>125</v>
      </c>
      <c r="AA24" s="129" t="s">
        <v>127</v>
      </c>
      <c r="AB24" s="129" t="s">
        <v>139</v>
      </c>
      <c r="AC24" s="129" t="s">
        <v>126</v>
      </c>
      <c r="AD24" s="130" t="s">
        <v>128</v>
      </c>
      <c r="AE24" s="131" t="s">
        <v>125</v>
      </c>
      <c r="AF24" s="129" t="s">
        <v>127</v>
      </c>
      <c r="AG24" s="129" t="s">
        <v>139</v>
      </c>
      <c r="AH24" s="129" t="s">
        <v>126</v>
      </c>
      <c r="AI24" s="130" t="s">
        <v>128</v>
      </c>
      <c r="AJ24" s="131" t="s">
        <v>125</v>
      </c>
      <c r="AK24" s="129" t="s">
        <v>127</v>
      </c>
      <c r="AL24" s="129" t="s">
        <v>139</v>
      </c>
      <c r="AM24" s="129" t="s">
        <v>126</v>
      </c>
      <c r="AN24" s="130" t="s">
        <v>128</v>
      </c>
      <c r="AO24" s="131" t="s">
        <v>125</v>
      </c>
      <c r="AP24" s="129" t="s">
        <v>127</v>
      </c>
      <c r="AQ24" s="129" t="s">
        <v>139</v>
      </c>
      <c r="AR24" s="129" t="s">
        <v>126</v>
      </c>
      <c r="AS24" s="130" t="s">
        <v>128</v>
      </c>
      <c r="AT24" s="131" t="s">
        <v>125</v>
      </c>
      <c r="AU24" s="129" t="s">
        <v>127</v>
      </c>
      <c r="AV24" s="129" t="s">
        <v>139</v>
      </c>
      <c r="AW24" s="129" t="s">
        <v>126</v>
      </c>
      <c r="AX24" s="130" t="s">
        <v>128</v>
      </c>
      <c r="AY24" s="131" t="s">
        <v>125</v>
      </c>
      <c r="AZ24" s="129" t="s">
        <v>127</v>
      </c>
      <c r="BA24" s="129" t="s">
        <v>139</v>
      </c>
      <c r="BB24" s="129" t="s">
        <v>126</v>
      </c>
      <c r="BC24" s="132" t="s">
        <v>128</v>
      </c>
      <c r="BD24" s="131" t="s">
        <v>125</v>
      </c>
      <c r="BE24" s="129" t="s">
        <v>127</v>
      </c>
      <c r="BF24" s="129" t="s">
        <v>139</v>
      </c>
      <c r="BG24" s="129" t="s">
        <v>126</v>
      </c>
      <c r="BH24" s="129" t="s">
        <v>128</v>
      </c>
    </row>
    <row r="25" spans="1:60" ht="12.95" customHeight="1" thickTop="1" x14ac:dyDescent="0.15">
      <c r="A25" s="376"/>
      <c r="B25" s="383" t="s">
        <v>29</v>
      </c>
      <c r="C25" s="383"/>
      <c r="D25" s="383"/>
      <c r="E25" s="383"/>
      <c r="F25" s="383"/>
      <c r="G25" s="383"/>
      <c r="H25" s="383"/>
      <c r="I25" s="383"/>
      <c r="J25" s="383"/>
      <c r="K25" s="80">
        <v>0</v>
      </c>
      <c r="L25" s="80">
        <v>0</v>
      </c>
      <c r="M25" s="80">
        <v>0</v>
      </c>
      <c r="N25" s="80">
        <v>0</v>
      </c>
      <c r="O25" s="133">
        <v>0</v>
      </c>
      <c r="P25" s="134">
        <v>0</v>
      </c>
      <c r="Q25" s="80">
        <v>0</v>
      </c>
      <c r="R25" s="80">
        <v>0</v>
      </c>
      <c r="S25" s="80">
        <v>0</v>
      </c>
      <c r="T25" s="133">
        <v>0</v>
      </c>
      <c r="U25" s="134">
        <v>0</v>
      </c>
      <c r="V25" s="80">
        <v>0</v>
      </c>
      <c r="W25" s="80">
        <v>0</v>
      </c>
      <c r="X25" s="80">
        <v>0</v>
      </c>
      <c r="Y25" s="133">
        <v>0</v>
      </c>
      <c r="Z25" s="134">
        <v>0</v>
      </c>
      <c r="AA25" s="80">
        <v>0</v>
      </c>
      <c r="AB25" s="80">
        <v>0</v>
      </c>
      <c r="AC25" s="80">
        <v>0</v>
      </c>
      <c r="AD25" s="133">
        <v>0</v>
      </c>
      <c r="AE25" s="134">
        <v>0</v>
      </c>
      <c r="AF25" s="80">
        <v>0</v>
      </c>
      <c r="AG25" s="80">
        <v>0</v>
      </c>
      <c r="AH25" s="80">
        <v>0</v>
      </c>
      <c r="AI25" s="133">
        <v>0</v>
      </c>
      <c r="AJ25" s="134">
        <v>0</v>
      </c>
      <c r="AK25" s="80">
        <v>0</v>
      </c>
      <c r="AL25" s="80">
        <v>0</v>
      </c>
      <c r="AM25" s="80">
        <v>0</v>
      </c>
      <c r="AN25" s="133">
        <v>0</v>
      </c>
      <c r="AO25" s="134">
        <v>0</v>
      </c>
      <c r="AP25" s="80">
        <v>0</v>
      </c>
      <c r="AQ25" s="80">
        <v>0</v>
      </c>
      <c r="AR25" s="80">
        <v>0</v>
      </c>
      <c r="AS25" s="133">
        <v>0</v>
      </c>
      <c r="AT25" s="134">
        <v>0</v>
      </c>
      <c r="AU25" s="80">
        <v>0</v>
      </c>
      <c r="AV25" s="80">
        <v>0</v>
      </c>
      <c r="AW25" s="80">
        <v>0</v>
      </c>
      <c r="AX25" s="133">
        <v>0</v>
      </c>
      <c r="AY25" s="134">
        <v>0</v>
      </c>
      <c r="AZ25" s="80">
        <v>0</v>
      </c>
      <c r="BA25" s="80">
        <v>0</v>
      </c>
      <c r="BB25" s="80">
        <v>0</v>
      </c>
      <c r="BC25" s="135">
        <v>0</v>
      </c>
      <c r="BD25" s="134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6"/>
      <c r="B26" s="366"/>
      <c r="C26" s="366"/>
      <c r="D26" s="366"/>
      <c r="E26" s="366" t="s">
        <v>29</v>
      </c>
      <c r="F26" s="366"/>
      <c r="G26" s="366"/>
      <c r="H26" s="366"/>
      <c r="I26" s="366"/>
      <c r="J26" s="366"/>
      <c r="K26" s="66">
        <v>0</v>
      </c>
      <c r="L26" s="136">
        <v>0</v>
      </c>
      <c r="M26" s="66">
        <v>0</v>
      </c>
      <c r="N26" s="66">
        <v>0</v>
      </c>
      <c r="O26" s="137">
        <v>0</v>
      </c>
      <c r="P26" s="138">
        <v>0</v>
      </c>
      <c r="Q26" s="66">
        <v>0</v>
      </c>
      <c r="R26" s="66">
        <v>0</v>
      </c>
      <c r="S26" s="66">
        <v>0</v>
      </c>
      <c r="T26" s="137">
        <v>0</v>
      </c>
      <c r="U26" s="138">
        <v>0</v>
      </c>
      <c r="V26" s="66">
        <v>0</v>
      </c>
      <c r="W26" s="66">
        <v>0</v>
      </c>
      <c r="X26" s="66">
        <v>0</v>
      </c>
      <c r="Y26" s="137">
        <v>0</v>
      </c>
      <c r="Z26" s="138">
        <v>0</v>
      </c>
      <c r="AA26" s="66">
        <v>0</v>
      </c>
      <c r="AB26" s="66">
        <v>0</v>
      </c>
      <c r="AC26" s="66">
        <v>0</v>
      </c>
      <c r="AD26" s="137">
        <v>0</v>
      </c>
      <c r="AE26" s="138">
        <v>0</v>
      </c>
      <c r="AF26" s="66">
        <v>0</v>
      </c>
      <c r="AG26" s="66">
        <v>0</v>
      </c>
      <c r="AH26" s="66">
        <v>0</v>
      </c>
      <c r="AI26" s="137">
        <v>0</v>
      </c>
      <c r="AJ26" s="138">
        <v>0</v>
      </c>
      <c r="AK26" s="66">
        <v>0</v>
      </c>
      <c r="AL26" s="66">
        <v>0</v>
      </c>
      <c r="AM26" s="66">
        <v>0</v>
      </c>
      <c r="AN26" s="137">
        <v>0</v>
      </c>
      <c r="AO26" s="138">
        <v>0</v>
      </c>
      <c r="AP26" s="66">
        <v>0</v>
      </c>
      <c r="AQ26" s="66">
        <v>0</v>
      </c>
      <c r="AR26" s="66">
        <v>0</v>
      </c>
      <c r="AS26" s="137">
        <v>0</v>
      </c>
      <c r="AT26" s="138">
        <v>0</v>
      </c>
      <c r="AU26" s="66">
        <v>0</v>
      </c>
      <c r="AV26" s="66">
        <v>0</v>
      </c>
      <c r="AW26" s="66">
        <v>0</v>
      </c>
      <c r="AX26" s="137">
        <v>0</v>
      </c>
      <c r="AY26" s="138">
        <v>0</v>
      </c>
      <c r="AZ26" s="66">
        <v>0</v>
      </c>
      <c r="BA26" s="66">
        <v>0</v>
      </c>
      <c r="BB26" s="66">
        <v>0</v>
      </c>
      <c r="BC26" s="139">
        <v>0</v>
      </c>
      <c r="BD26" s="138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29</v>
      </c>
      <c r="I27" s="366"/>
      <c r="J27" s="366"/>
      <c r="K27" s="66">
        <v>0</v>
      </c>
      <c r="L27" s="66">
        <v>0</v>
      </c>
      <c r="M27" s="66">
        <v>0</v>
      </c>
      <c r="N27" s="66">
        <v>0</v>
      </c>
      <c r="O27" s="137">
        <v>0</v>
      </c>
      <c r="P27" s="138">
        <v>0</v>
      </c>
      <c r="Q27" s="66">
        <v>0</v>
      </c>
      <c r="R27" s="66">
        <v>0</v>
      </c>
      <c r="S27" s="66">
        <v>0</v>
      </c>
      <c r="T27" s="137">
        <v>0</v>
      </c>
      <c r="U27" s="138">
        <v>0</v>
      </c>
      <c r="V27" s="66">
        <v>0</v>
      </c>
      <c r="W27" s="66">
        <v>0</v>
      </c>
      <c r="X27" s="66">
        <v>0</v>
      </c>
      <c r="Y27" s="137">
        <v>0</v>
      </c>
      <c r="Z27" s="138">
        <v>0</v>
      </c>
      <c r="AA27" s="66">
        <v>0</v>
      </c>
      <c r="AB27" s="66">
        <v>0</v>
      </c>
      <c r="AC27" s="66">
        <v>0</v>
      </c>
      <c r="AD27" s="137">
        <v>0</v>
      </c>
      <c r="AE27" s="138">
        <v>0</v>
      </c>
      <c r="AF27" s="66">
        <v>0</v>
      </c>
      <c r="AG27" s="66">
        <v>0</v>
      </c>
      <c r="AH27" s="66">
        <v>0</v>
      </c>
      <c r="AI27" s="137">
        <v>0</v>
      </c>
      <c r="AJ27" s="138">
        <v>0</v>
      </c>
      <c r="AK27" s="66">
        <v>0</v>
      </c>
      <c r="AL27" s="66">
        <v>0</v>
      </c>
      <c r="AM27" s="66">
        <v>0</v>
      </c>
      <c r="AN27" s="137">
        <v>0</v>
      </c>
      <c r="AO27" s="138">
        <v>0</v>
      </c>
      <c r="AP27" s="66">
        <v>0</v>
      </c>
      <c r="AQ27" s="66">
        <v>0</v>
      </c>
      <c r="AR27" s="66">
        <v>0</v>
      </c>
      <c r="AS27" s="137">
        <v>0</v>
      </c>
      <c r="AT27" s="138">
        <v>0</v>
      </c>
      <c r="AU27" s="66">
        <v>0</v>
      </c>
      <c r="AV27" s="66">
        <v>0</v>
      </c>
      <c r="AW27" s="66">
        <v>0</v>
      </c>
      <c r="AX27" s="137">
        <v>0</v>
      </c>
      <c r="AY27" s="138">
        <v>0</v>
      </c>
      <c r="AZ27" s="66">
        <v>0</v>
      </c>
      <c r="BA27" s="66">
        <v>0</v>
      </c>
      <c r="BB27" s="66">
        <v>0</v>
      </c>
      <c r="BC27" s="139">
        <v>0</v>
      </c>
      <c r="BD27" s="138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6"/>
      <c r="B28" s="366" t="s">
        <v>29</v>
      </c>
      <c r="C28" s="366"/>
      <c r="D28" s="366"/>
      <c r="E28" s="366" t="s">
        <v>29</v>
      </c>
      <c r="F28" s="366"/>
      <c r="G28" s="366"/>
      <c r="H28" s="366"/>
      <c r="I28" s="366"/>
      <c r="J28" s="366"/>
      <c r="K28" s="66">
        <v>0</v>
      </c>
      <c r="L28" s="66">
        <v>0</v>
      </c>
      <c r="M28" s="66">
        <v>0</v>
      </c>
      <c r="N28" s="66">
        <v>0</v>
      </c>
      <c r="O28" s="137">
        <v>0</v>
      </c>
      <c r="P28" s="138">
        <v>0</v>
      </c>
      <c r="Q28" s="66">
        <v>0</v>
      </c>
      <c r="R28" s="66">
        <v>0</v>
      </c>
      <c r="S28" s="66">
        <v>0</v>
      </c>
      <c r="T28" s="137">
        <v>0</v>
      </c>
      <c r="U28" s="138">
        <v>0</v>
      </c>
      <c r="V28" s="66">
        <v>0</v>
      </c>
      <c r="W28" s="66">
        <v>0</v>
      </c>
      <c r="X28" s="66">
        <v>0</v>
      </c>
      <c r="Y28" s="137">
        <v>0</v>
      </c>
      <c r="Z28" s="138">
        <v>0</v>
      </c>
      <c r="AA28" s="66">
        <v>0</v>
      </c>
      <c r="AB28" s="66">
        <v>0</v>
      </c>
      <c r="AC28" s="66">
        <v>0</v>
      </c>
      <c r="AD28" s="137">
        <v>0</v>
      </c>
      <c r="AE28" s="138">
        <v>0</v>
      </c>
      <c r="AF28" s="66">
        <v>0</v>
      </c>
      <c r="AG28" s="66">
        <v>0</v>
      </c>
      <c r="AH28" s="66">
        <v>0</v>
      </c>
      <c r="AI28" s="137">
        <v>0</v>
      </c>
      <c r="AJ28" s="138">
        <v>0</v>
      </c>
      <c r="AK28" s="66">
        <v>0</v>
      </c>
      <c r="AL28" s="66">
        <v>0</v>
      </c>
      <c r="AM28" s="66">
        <v>0</v>
      </c>
      <c r="AN28" s="137">
        <v>0</v>
      </c>
      <c r="AO28" s="138">
        <v>0</v>
      </c>
      <c r="AP28" s="66">
        <v>0</v>
      </c>
      <c r="AQ28" s="66">
        <v>0</v>
      </c>
      <c r="AR28" s="66">
        <v>0</v>
      </c>
      <c r="AS28" s="137">
        <v>0</v>
      </c>
      <c r="AT28" s="138">
        <v>0</v>
      </c>
      <c r="AU28" s="66">
        <v>0</v>
      </c>
      <c r="AV28" s="66">
        <v>0</v>
      </c>
      <c r="AW28" s="66">
        <v>0</v>
      </c>
      <c r="AX28" s="137">
        <v>0</v>
      </c>
      <c r="AY28" s="138">
        <v>0</v>
      </c>
      <c r="AZ28" s="66">
        <v>0</v>
      </c>
      <c r="BA28" s="66">
        <v>0</v>
      </c>
      <c r="BB28" s="66">
        <v>0</v>
      </c>
      <c r="BC28" s="139">
        <v>0</v>
      </c>
      <c r="BD28" s="138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6"/>
      <c r="B29" s="366" t="s">
        <v>29</v>
      </c>
      <c r="C29" s="366"/>
      <c r="D29" s="366"/>
      <c r="E29" s="366"/>
      <c r="F29" s="366"/>
      <c r="G29" s="366"/>
      <c r="H29" s="366" t="s">
        <v>29</v>
      </c>
      <c r="I29" s="366"/>
      <c r="J29" s="366"/>
      <c r="K29" s="66">
        <v>0</v>
      </c>
      <c r="L29" s="66">
        <v>0</v>
      </c>
      <c r="M29" s="66">
        <v>0</v>
      </c>
      <c r="N29" s="66">
        <v>0</v>
      </c>
      <c r="O29" s="137">
        <v>0</v>
      </c>
      <c r="P29" s="138">
        <v>0</v>
      </c>
      <c r="Q29" s="66">
        <v>0</v>
      </c>
      <c r="R29" s="66">
        <v>0</v>
      </c>
      <c r="S29" s="66">
        <v>0</v>
      </c>
      <c r="T29" s="137">
        <v>0</v>
      </c>
      <c r="U29" s="138">
        <v>0</v>
      </c>
      <c r="V29" s="66">
        <v>0</v>
      </c>
      <c r="W29" s="66">
        <v>0</v>
      </c>
      <c r="X29" s="66">
        <v>0</v>
      </c>
      <c r="Y29" s="137">
        <v>0</v>
      </c>
      <c r="Z29" s="138">
        <v>0</v>
      </c>
      <c r="AA29" s="66">
        <v>0</v>
      </c>
      <c r="AB29" s="66">
        <v>0</v>
      </c>
      <c r="AC29" s="66">
        <v>0</v>
      </c>
      <c r="AD29" s="137">
        <v>0</v>
      </c>
      <c r="AE29" s="138">
        <v>0</v>
      </c>
      <c r="AF29" s="66">
        <v>0</v>
      </c>
      <c r="AG29" s="66">
        <v>0</v>
      </c>
      <c r="AH29" s="66">
        <v>0</v>
      </c>
      <c r="AI29" s="137">
        <v>0</v>
      </c>
      <c r="AJ29" s="138">
        <v>0</v>
      </c>
      <c r="AK29" s="66">
        <v>0</v>
      </c>
      <c r="AL29" s="66">
        <v>0</v>
      </c>
      <c r="AM29" s="66">
        <v>0</v>
      </c>
      <c r="AN29" s="137">
        <v>0</v>
      </c>
      <c r="AO29" s="138">
        <v>0</v>
      </c>
      <c r="AP29" s="66">
        <v>0</v>
      </c>
      <c r="AQ29" s="66">
        <v>0</v>
      </c>
      <c r="AR29" s="66">
        <v>0</v>
      </c>
      <c r="AS29" s="137">
        <v>0</v>
      </c>
      <c r="AT29" s="138">
        <v>0</v>
      </c>
      <c r="AU29" s="66">
        <v>0</v>
      </c>
      <c r="AV29" s="66">
        <v>0</v>
      </c>
      <c r="AW29" s="66">
        <v>0</v>
      </c>
      <c r="AX29" s="137">
        <v>0</v>
      </c>
      <c r="AY29" s="138">
        <v>0</v>
      </c>
      <c r="AZ29" s="66">
        <v>0</v>
      </c>
      <c r="BA29" s="66">
        <v>0</v>
      </c>
      <c r="BB29" s="66">
        <v>0</v>
      </c>
      <c r="BC29" s="139">
        <v>0</v>
      </c>
      <c r="BD29" s="138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6"/>
      <c r="B30" s="366"/>
      <c r="C30" s="366"/>
      <c r="D30" s="366"/>
      <c r="E30" s="366" t="s">
        <v>29</v>
      </c>
      <c r="F30" s="366"/>
      <c r="G30" s="366"/>
      <c r="H30" s="366" t="s">
        <v>29</v>
      </c>
      <c r="I30" s="366"/>
      <c r="J30" s="366"/>
      <c r="K30" s="66">
        <v>0</v>
      </c>
      <c r="L30" s="66">
        <v>0</v>
      </c>
      <c r="M30" s="66">
        <v>0</v>
      </c>
      <c r="N30" s="66">
        <v>0</v>
      </c>
      <c r="O30" s="137">
        <v>0</v>
      </c>
      <c r="P30" s="138">
        <v>0</v>
      </c>
      <c r="Q30" s="66">
        <v>0</v>
      </c>
      <c r="R30" s="66">
        <v>0</v>
      </c>
      <c r="S30" s="66">
        <v>0</v>
      </c>
      <c r="T30" s="137">
        <v>0</v>
      </c>
      <c r="U30" s="138">
        <v>0</v>
      </c>
      <c r="V30" s="66">
        <v>0</v>
      </c>
      <c r="W30" s="66">
        <v>0</v>
      </c>
      <c r="X30" s="66">
        <v>0</v>
      </c>
      <c r="Y30" s="137">
        <v>0</v>
      </c>
      <c r="Z30" s="138">
        <v>0</v>
      </c>
      <c r="AA30" s="66">
        <v>0</v>
      </c>
      <c r="AB30" s="66">
        <v>0</v>
      </c>
      <c r="AC30" s="66">
        <v>0</v>
      </c>
      <c r="AD30" s="137">
        <v>0</v>
      </c>
      <c r="AE30" s="138">
        <v>0</v>
      </c>
      <c r="AF30" s="66">
        <v>0</v>
      </c>
      <c r="AG30" s="66">
        <v>0</v>
      </c>
      <c r="AH30" s="66">
        <v>0</v>
      </c>
      <c r="AI30" s="137">
        <v>0</v>
      </c>
      <c r="AJ30" s="138">
        <v>0</v>
      </c>
      <c r="AK30" s="66">
        <v>0</v>
      </c>
      <c r="AL30" s="66">
        <v>0</v>
      </c>
      <c r="AM30" s="66">
        <v>0</v>
      </c>
      <c r="AN30" s="137">
        <v>0</v>
      </c>
      <c r="AO30" s="138">
        <v>0</v>
      </c>
      <c r="AP30" s="66">
        <v>0</v>
      </c>
      <c r="AQ30" s="66">
        <v>0</v>
      </c>
      <c r="AR30" s="66">
        <v>0</v>
      </c>
      <c r="AS30" s="137">
        <v>0</v>
      </c>
      <c r="AT30" s="138">
        <v>0</v>
      </c>
      <c r="AU30" s="66">
        <v>0</v>
      </c>
      <c r="AV30" s="66">
        <v>0</v>
      </c>
      <c r="AW30" s="66">
        <v>0</v>
      </c>
      <c r="AX30" s="137">
        <v>0</v>
      </c>
      <c r="AY30" s="138">
        <v>0</v>
      </c>
      <c r="AZ30" s="66">
        <v>0</v>
      </c>
      <c r="BA30" s="66">
        <v>0</v>
      </c>
      <c r="BB30" s="66">
        <v>0</v>
      </c>
      <c r="BC30" s="139">
        <v>0</v>
      </c>
      <c r="BD30" s="138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7"/>
      <c r="B31" s="366" t="s">
        <v>29</v>
      </c>
      <c r="C31" s="366"/>
      <c r="D31" s="366"/>
      <c r="E31" s="366" t="s">
        <v>29</v>
      </c>
      <c r="F31" s="366"/>
      <c r="G31" s="366"/>
      <c r="H31" s="366" t="s">
        <v>29</v>
      </c>
      <c r="I31" s="366"/>
      <c r="J31" s="366"/>
      <c r="K31" s="66">
        <v>0</v>
      </c>
      <c r="L31" s="66">
        <v>0</v>
      </c>
      <c r="M31" s="66">
        <v>0</v>
      </c>
      <c r="N31" s="66">
        <v>0</v>
      </c>
      <c r="O31" s="137">
        <v>0</v>
      </c>
      <c r="P31" s="138">
        <v>0</v>
      </c>
      <c r="Q31" s="66">
        <v>0</v>
      </c>
      <c r="R31" s="66">
        <v>0</v>
      </c>
      <c r="S31" s="66">
        <v>0</v>
      </c>
      <c r="T31" s="137">
        <v>0</v>
      </c>
      <c r="U31" s="138">
        <v>0</v>
      </c>
      <c r="V31" s="66">
        <v>0</v>
      </c>
      <c r="W31" s="66">
        <v>0</v>
      </c>
      <c r="X31" s="66">
        <v>0</v>
      </c>
      <c r="Y31" s="137">
        <v>0</v>
      </c>
      <c r="Z31" s="138">
        <v>0</v>
      </c>
      <c r="AA31" s="66">
        <v>0</v>
      </c>
      <c r="AB31" s="66">
        <v>0</v>
      </c>
      <c r="AC31" s="66">
        <v>0</v>
      </c>
      <c r="AD31" s="137">
        <v>0</v>
      </c>
      <c r="AE31" s="138">
        <v>0</v>
      </c>
      <c r="AF31" s="66">
        <v>0</v>
      </c>
      <c r="AG31" s="66">
        <v>0</v>
      </c>
      <c r="AH31" s="66">
        <v>0</v>
      </c>
      <c r="AI31" s="137">
        <v>0</v>
      </c>
      <c r="AJ31" s="138">
        <v>0</v>
      </c>
      <c r="AK31" s="66">
        <v>0</v>
      </c>
      <c r="AL31" s="66">
        <v>0</v>
      </c>
      <c r="AM31" s="66">
        <v>0</v>
      </c>
      <c r="AN31" s="137">
        <v>0</v>
      </c>
      <c r="AO31" s="138">
        <v>0</v>
      </c>
      <c r="AP31" s="66">
        <v>0</v>
      </c>
      <c r="AQ31" s="66">
        <v>0</v>
      </c>
      <c r="AR31" s="66">
        <v>0</v>
      </c>
      <c r="AS31" s="137">
        <v>0</v>
      </c>
      <c r="AT31" s="138">
        <v>0</v>
      </c>
      <c r="AU31" s="66">
        <v>0</v>
      </c>
      <c r="AV31" s="66">
        <v>0</v>
      </c>
      <c r="AW31" s="66">
        <v>0</v>
      </c>
      <c r="AX31" s="137">
        <v>0</v>
      </c>
      <c r="AY31" s="138">
        <v>0</v>
      </c>
      <c r="AZ31" s="66">
        <v>0</v>
      </c>
      <c r="BA31" s="66">
        <v>0</v>
      </c>
      <c r="BB31" s="66">
        <v>0</v>
      </c>
      <c r="BC31" s="139">
        <v>0</v>
      </c>
      <c r="BD31" s="138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6">
        <v>1</v>
      </c>
      <c r="L33" s="418" t="s">
        <v>54</v>
      </c>
      <c r="M33" s="419"/>
      <c r="N33" s="419"/>
      <c r="O33" s="420"/>
      <c r="P33" s="151">
        <v>2</v>
      </c>
      <c r="Q33" s="418" t="s">
        <v>55</v>
      </c>
      <c r="R33" s="419"/>
      <c r="S33" s="419"/>
      <c r="T33" s="420"/>
      <c r="U33" s="151">
        <v>3</v>
      </c>
      <c r="V33" s="418" t="s">
        <v>56</v>
      </c>
      <c r="W33" s="419"/>
      <c r="X33" s="419"/>
      <c r="Y33" s="420"/>
      <c r="Z33" s="151">
        <v>4</v>
      </c>
      <c r="AA33" s="418" t="s">
        <v>57</v>
      </c>
      <c r="AB33" s="419"/>
      <c r="AC33" s="419"/>
      <c r="AD33" s="420"/>
      <c r="AE33" s="151">
        <v>5</v>
      </c>
      <c r="AF33" s="418" t="s">
        <v>58</v>
      </c>
      <c r="AG33" s="419"/>
      <c r="AH33" s="419"/>
      <c r="AI33" s="420"/>
      <c r="AJ33" s="151">
        <v>6</v>
      </c>
      <c r="AK33" s="418" t="s">
        <v>134</v>
      </c>
      <c r="AL33" s="419"/>
      <c r="AM33" s="419"/>
      <c r="AN33" s="420"/>
      <c r="AO33" s="151">
        <v>7</v>
      </c>
      <c r="AP33" s="418" t="s">
        <v>135</v>
      </c>
      <c r="AQ33" s="419"/>
      <c r="AR33" s="419"/>
      <c r="AS33" s="420"/>
      <c r="AT33" s="151">
        <v>8</v>
      </c>
      <c r="AU33" s="418" t="s">
        <v>61</v>
      </c>
      <c r="AV33" s="419"/>
      <c r="AW33" s="419"/>
      <c r="AX33" s="420"/>
      <c r="AY33" s="15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9" t="s">
        <v>125</v>
      </c>
      <c r="L34" s="129" t="s">
        <v>127</v>
      </c>
      <c r="M34" s="129" t="s">
        <v>139</v>
      </c>
      <c r="N34" s="129" t="s">
        <v>126</v>
      </c>
      <c r="O34" s="130" t="s">
        <v>128</v>
      </c>
      <c r="P34" s="131" t="s">
        <v>125</v>
      </c>
      <c r="Q34" s="129" t="s">
        <v>127</v>
      </c>
      <c r="R34" s="129" t="s">
        <v>139</v>
      </c>
      <c r="S34" s="129" t="s">
        <v>126</v>
      </c>
      <c r="T34" s="130" t="s">
        <v>128</v>
      </c>
      <c r="U34" s="131" t="s">
        <v>125</v>
      </c>
      <c r="V34" s="129" t="s">
        <v>127</v>
      </c>
      <c r="W34" s="129" t="s">
        <v>139</v>
      </c>
      <c r="X34" s="129" t="s">
        <v>126</v>
      </c>
      <c r="Y34" s="130" t="s">
        <v>128</v>
      </c>
      <c r="Z34" s="131" t="s">
        <v>125</v>
      </c>
      <c r="AA34" s="129" t="s">
        <v>127</v>
      </c>
      <c r="AB34" s="129" t="s">
        <v>139</v>
      </c>
      <c r="AC34" s="129" t="s">
        <v>126</v>
      </c>
      <c r="AD34" s="130" t="s">
        <v>128</v>
      </c>
      <c r="AE34" s="131" t="s">
        <v>125</v>
      </c>
      <c r="AF34" s="129" t="s">
        <v>127</v>
      </c>
      <c r="AG34" s="129" t="s">
        <v>139</v>
      </c>
      <c r="AH34" s="129" t="s">
        <v>126</v>
      </c>
      <c r="AI34" s="130" t="s">
        <v>128</v>
      </c>
      <c r="AJ34" s="131" t="s">
        <v>125</v>
      </c>
      <c r="AK34" s="129" t="s">
        <v>127</v>
      </c>
      <c r="AL34" s="129" t="s">
        <v>139</v>
      </c>
      <c r="AM34" s="129" t="s">
        <v>126</v>
      </c>
      <c r="AN34" s="130" t="s">
        <v>128</v>
      </c>
      <c r="AO34" s="131" t="s">
        <v>125</v>
      </c>
      <c r="AP34" s="129" t="s">
        <v>127</v>
      </c>
      <c r="AQ34" s="129" t="s">
        <v>139</v>
      </c>
      <c r="AR34" s="129" t="s">
        <v>126</v>
      </c>
      <c r="AS34" s="130" t="s">
        <v>128</v>
      </c>
      <c r="AT34" s="131" t="s">
        <v>125</v>
      </c>
      <c r="AU34" s="129" t="s">
        <v>127</v>
      </c>
      <c r="AV34" s="129" t="s">
        <v>139</v>
      </c>
      <c r="AW34" s="129" t="s">
        <v>126</v>
      </c>
      <c r="AX34" s="130" t="s">
        <v>128</v>
      </c>
      <c r="AY34" s="131" t="s">
        <v>125</v>
      </c>
      <c r="AZ34" s="129" t="s">
        <v>127</v>
      </c>
      <c r="BA34" s="129" t="s">
        <v>139</v>
      </c>
      <c r="BB34" s="129" t="s">
        <v>126</v>
      </c>
      <c r="BC34" s="132" t="s">
        <v>128</v>
      </c>
      <c r="BD34" s="131" t="s">
        <v>125</v>
      </c>
      <c r="BE34" s="129" t="s">
        <v>127</v>
      </c>
      <c r="BF34" s="129" t="s">
        <v>139</v>
      </c>
      <c r="BG34" s="129" t="s">
        <v>126</v>
      </c>
      <c r="BH34" s="129" t="s">
        <v>128</v>
      </c>
    </row>
    <row r="35" spans="1:60" ht="12.95" customHeight="1" thickTop="1" x14ac:dyDescent="0.15">
      <c r="A35" s="376"/>
      <c r="B35" s="383" t="s">
        <v>29</v>
      </c>
      <c r="C35" s="383"/>
      <c r="D35" s="383"/>
      <c r="E35" s="383"/>
      <c r="F35" s="383"/>
      <c r="G35" s="383"/>
      <c r="H35" s="383"/>
      <c r="I35" s="383"/>
      <c r="J35" s="383"/>
      <c r="K35" s="80">
        <v>0</v>
      </c>
      <c r="L35" s="80">
        <v>0</v>
      </c>
      <c r="M35" s="80">
        <v>0</v>
      </c>
      <c r="N35" s="80">
        <v>0</v>
      </c>
      <c r="O35" s="133">
        <v>0</v>
      </c>
      <c r="P35" s="134">
        <v>0</v>
      </c>
      <c r="Q35" s="80">
        <v>0</v>
      </c>
      <c r="R35" s="80">
        <v>0</v>
      </c>
      <c r="S35" s="80">
        <v>0</v>
      </c>
      <c r="T35" s="133">
        <v>0</v>
      </c>
      <c r="U35" s="134">
        <v>0</v>
      </c>
      <c r="V35" s="80">
        <v>0</v>
      </c>
      <c r="W35" s="80">
        <v>0</v>
      </c>
      <c r="X35" s="80">
        <v>0</v>
      </c>
      <c r="Y35" s="133">
        <v>0</v>
      </c>
      <c r="Z35" s="134">
        <v>0</v>
      </c>
      <c r="AA35" s="80">
        <v>0</v>
      </c>
      <c r="AB35" s="80">
        <v>0</v>
      </c>
      <c r="AC35" s="80">
        <v>0</v>
      </c>
      <c r="AD35" s="133">
        <v>0</v>
      </c>
      <c r="AE35" s="134">
        <v>0</v>
      </c>
      <c r="AF35" s="80">
        <v>0</v>
      </c>
      <c r="AG35" s="80">
        <v>0</v>
      </c>
      <c r="AH35" s="80">
        <v>0</v>
      </c>
      <c r="AI35" s="133">
        <v>0</v>
      </c>
      <c r="AJ35" s="134">
        <v>0</v>
      </c>
      <c r="AK35" s="80">
        <v>0</v>
      </c>
      <c r="AL35" s="80">
        <v>0</v>
      </c>
      <c r="AM35" s="80">
        <v>0</v>
      </c>
      <c r="AN35" s="133">
        <v>0</v>
      </c>
      <c r="AO35" s="134">
        <v>0</v>
      </c>
      <c r="AP35" s="80">
        <v>0</v>
      </c>
      <c r="AQ35" s="80">
        <v>0</v>
      </c>
      <c r="AR35" s="80">
        <v>0</v>
      </c>
      <c r="AS35" s="133">
        <v>0</v>
      </c>
      <c r="AT35" s="134">
        <v>0</v>
      </c>
      <c r="AU35" s="80">
        <v>0</v>
      </c>
      <c r="AV35" s="80">
        <v>0</v>
      </c>
      <c r="AW35" s="80">
        <v>0</v>
      </c>
      <c r="AX35" s="133">
        <v>0</v>
      </c>
      <c r="AY35" s="134">
        <v>0</v>
      </c>
      <c r="AZ35" s="80">
        <v>0</v>
      </c>
      <c r="BA35" s="80">
        <v>0</v>
      </c>
      <c r="BB35" s="80">
        <v>0</v>
      </c>
      <c r="BC35" s="135">
        <v>0</v>
      </c>
      <c r="BD35" s="134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6"/>
      <c r="B36" s="366"/>
      <c r="C36" s="366"/>
      <c r="D36" s="366"/>
      <c r="E36" s="366" t="s">
        <v>29</v>
      </c>
      <c r="F36" s="366"/>
      <c r="G36" s="366"/>
      <c r="H36" s="366"/>
      <c r="I36" s="366"/>
      <c r="J36" s="366"/>
      <c r="K36" s="66">
        <v>0</v>
      </c>
      <c r="L36" s="136">
        <v>0</v>
      </c>
      <c r="M36" s="66">
        <v>0</v>
      </c>
      <c r="N36" s="66">
        <v>0</v>
      </c>
      <c r="O36" s="137">
        <v>0</v>
      </c>
      <c r="P36" s="138">
        <v>0</v>
      </c>
      <c r="Q36" s="66">
        <v>0</v>
      </c>
      <c r="R36" s="66">
        <v>0</v>
      </c>
      <c r="S36" s="66">
        <v>0</v>
      </c>
      <c r="T36" s="137">
        <v>0</v>
      </c>
      <c r="U36" s="138">
        <v>0</v>
      </c>
      <c r="V36" s="66">
        <v>0</v>
      </c>
      <c r="W36" s="66">
        <v>0</v>
      </c>
      <c r="X36" s="66">
        <v>0</v>
      </c>
      <c r="Y36" s="137">
        <v>0</v>
      </c>
      <c r="Z36" s="138">
        <v>0</v>
      </c>
      <c r="AA36" s="66">
        <v>0</v>
      </c>
      <c r="AB36" s="66">
        <v>0</v>
      </c>
      <c r="AC36" s="66">
        <v>0</v>
      </c>
      <c r="AD36" s="137">
        <v>0</v>
      </c>
      <c r="AE36" s="138">
        <v>0</v>
      </c>
      <c r="AF36" s="66">
        <v>0</v>
      </c>
      <c r="AG36" s="66">
        <v>0</v>
      </c>
      <c r="AH36" s="66">
        <v>0</v>
      </c>
      <c r="AI36" s="137">
        <v>0</v>
      </c>
      <c r="AJ36" s="138">
        <v>0</v>
      </c>
      <c r="AK36" s="66">
        <v>0</v>
      </c>
      <c r="AL36" s="66">
        <v>0</v>
      </c>
      <c r="AM36" s="66">
        <v>0</v>
      </c>
      <c r="AN36" s="137">
        <v>0</v>
      </c>
      <c r="AO36" s="138">
        <v>0</v>
      </c>
      <c r="AP36" s="66">
        <v>0</v>
      </c>
      <c r="AQ36" s="66">
        <v>0</v>
      </c>
      <c r="AR36" s="66">
        <v>0</v>
      </c>
      <c r="AS36" s="137">
        <v>0</v>
      </c>
      <c r="AT36" s="138">
        <v>0</v>
      </c>
      <c r="AU36" s="66">
        <v>0</v>
      </c>
      <c r="AV36" s="66">
        <v>0</v>
      </c>
      <c r="AW36" s="66">
        <v>0</v>
      </c>
      <c r="AX36" s="137">
        <v>0</v>
      </c>
      <c r="AY36" s="138">
        <v>0</v>
      </c>
      <c r="AZ36" s="66">
        <v>0</v>
      </c>
      <c r="BA36" s="66">
        <v>0</v>
      </c>
      <c r="BB36" s="66">
        <v>0</v>
      </c>
      <c r="BC36" s="139">
        <v>0</v>
      </c>
      <c r="BD36" s="134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29</v>
      </c>
      <c r="I37" s="366"/>
      <c r="J37" s="366"/>
      <c r="K37" s="66">
        <v>0</v>
      </c>
      <c r="L37" s="66">
        <v>0</v>
      </c>
      <c r="M37" s="66">
        <v>0</v>
      </c>
      <c r="N37" s="66">
        <v>0</v>
      </c>
      <c r="O37" s="137">
        <v>0</v>
      </c>
      <c r="P37" s="138">
        <v>0</v>
      </c>
      <c r="Q37" s="66">
        <v>0</v>
      </c>
      <c r="R37" s="66">
        <v>0</v>
      </c>
      <c r="S37" s="66">
        <v>0</v>
      </c>
      <c r="T37" s="137">
        <v>0</v>
      </c>
      <c r="U37" s="138">
        <v>0</v>
      </c>
      <c r="V37" s="66">
        <v>0</v>
      </c>
      <c r="W37" s="66">
        <v>0</v>
      </c>
      <c r="X37" s="66">
        <v>0</v>
      </c>
      <c r="Y37" s="137">
        <v>0</v>
      </c>
      <c r="Z37" s="138">
        <v>0</v>
      </c>
      <c r="AA37" s="66">
        <v>0</v>
      </c>
      <c r="AB37" s="66">
        <v>0</v>
      </c>
      <c r="AC37" s="66">
        <v>0</v>
      </c>
      <c r="AD37" s="137">
        <v>0</v>
      </c>
      <c r="AE37" s="138">
        <v>0</v>
      </c>
      <c r="AF37" s="66">
        <v>0</v>
      </c>
      <c r="AG37" s="66">
        <v>0</v>
      </c>
      <c r="AH37" s="66">
        <v>0</v>
      </c>
      <c r="AI37" s="137">
        <v>0</v>
      </c>
      <c r="AJ37" s="138">
        <v>0</v>
      </c>
      <c r="AK37" s="66">
        <v>0</v>
      </c>
      <c r="AL37" s="66">
        <v>0</v>
      </c>
      <c r="AM37" s="66">
        <v>0</v>
      </c>
      <c r="AN37" s="137">
        <v>0</v>
      </c>
      <c r="AO37" s="138">
        <v>0</v>
      </c>
      <c r="AP37" s="66">
        <v>0</v>
      </c>
      <c r="AQ37" s="66">
        <v>0</v>
      </c>
      <c r="AR37" s="66">
        <v>0</v>
      </c>
      <c r="AS37" s="137">
        <v>0</v>
      </c>
      <c r="AT37" s="138">
        <v>0</v>
      </c>
      <c r="AU37" s="66">
        <v>0</v>
      </c>
      <c r="AV37" s="66">
        <v>0</v>
      </c>
      <c r="AW37" s="66">
        <v>0</v>
      </c>
      <c r="AX37" s="137">
        <v>0</v>
      </c>
      <c r="AY37" s="138">
        <v>0</v>
      </c>
      <c r="AZ37" s="66">
        <v>0</v>
      </c>
      <c r="BA37" s="66">
        <v>0</v>
      </c>
      <c r="BB37" s="66">
        <v>0</v>
      </c>
      <c r="BC37" s="139">
        <v>0</v>
      </c>
      <c r="BD37" s="134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6"/>
      <c r="B38" s="366" t="s">
        <v>29</v>
      </c>
      <c r="C38" s="366"/>
      <c r="D38" s="366"/>
      <c r="E38" s="366" t="s">
        <v>29</v>
      </c>
      <c r="F38" s="366"/>
      <c r="G38" s="366"/>
      <c r="H38" s="366"/>
      <c r="I38" s="366"/>
      <c r="J38" s="366"/>
      <c r="K38" s="66">
        <v>0</v>
      </c>
      <c r="L38" s="66">
        <v>0</v>
      </c>
      <c r="M38" s="66">
        <v>0</v>
      </c>
      <c r="N38" s="66">
        <v>0</v>
      </c>
      <c r="O38" s="137">
        <v>0</v>
      </c>
      <c r="P38" s="138">
        <v>0</v>
      </c>
      <c r="Q38" s="66">
        <v>0</v>
      </c>
      <c r="R38" s="66">
        <v>0</v>
      </c>
      <c r="S38" s="66">
        <v>0</v>
      </c>
      <c r="T38" s="137">
        <v>0</v>
      </c>
      <c r="U38" s="138">
        <v>0</v>
      </c>
      <c r="V38" s="66">
        <v>0</v>
      </c>
      <c r="W38" s="66">
        <v>0</v>
      </c>
      <c r="X38" s="66">
        <v>0</v>
      </c>
      <c r="Y38" s="137">
        <v>0</v>
      </c>
      <c r="Z38" s="138">
        <v>0</v>
      </c>
      <c r="AA38" s="66">
        <v>0</v>
      </c>
      <c r="AB38" s="66">
        <v>0</v>
      </c>
      <c r="AC38" s="66">
        <v>0</v>
      </c>
      <c r="AD38" s="137">
        <v>0</v>
      </c>
      <c r="AE38" s="138">
        <v>0</v>
      </c>
      <c r="AF38" s="66">
        <v>0</v>
      </c>
      <c r="AG38" s="66">
        <v>0</v>
      </c>
      <c r="AH38" s="66">
        <v>0</v>
      </c>
      <c r="AI38" s="137">
        <v>0</v>
      </c>
      <c r="AJ38" s="138">
        <v>0</v>
      </c>
      <c r="AK38" s="66">
        <v>0</v>
      </c>
      <c r="AL38" s="66">
        <v>0</v>
      </c>
      <c r="AM38" s="66">
        <v>0</v>
      </c>
      <c r="AN38" s="137">
        <v>0</v>
      </c>
      <c r="AO38" s="138">
        <v>0</v>
      </c>
      <c r="AP38" s="66">
        <v>0</v>
      </c>
      <c r="AQ38" s="66">
        <v>0</v>
      </c>
      <c r="AR38" s="66">
        <v>0</v>
      </c>
      <c r="AS38" s="137">
        <v>0</v>
      </c>
      <c r="AT38" s="138">
        <v>0</v>
      </c>
      <c r="AU38" s="66">
        <v>0</v>
      </c>
      <c r="AV38" s="66">
        <v>0</v>
      </c>
      <c r="AW38" s="66">
        <v>0</v>
      </c>
      <c r="AX38" s="137">
        <v>0</v>
      </c>
      <c r="AY38" s="138">
        <v>0</v>
      </c>
      <c r="AZ38" s="66">
        <v>0</v>
      </c>
      <c r="BA38" s="66">
        <v>0</v>
      </c>
      <c r="BB38" s="66">
        <v>0</v>
      </c>
      <c r="BC38" s="139">
        <v>0</v>
      </c>
      <c r="BD38" s="134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6"/>
      <c r="B39" s="366" t="s">
        <v>29</v>
      </c>
      <c r="C39" s="366"/>
      <c r="D39" s="366"/>
      <c r="E39" s="366"/>
      <c r="F39" s="366"/>
      <c r="G39" s="366"/>
      <c r="H39" s="366" t="s">
        <v>29</v>
      </c>
      <c r="I39" s="366"/>
      <c r="J39" s="366"/>
      <c r="K39" s="66">
        <v>0</v>
      </c>
      <c r="L39" s="66">
        <v>0</v>
      </c>
      <c r="M39" s="66">
        <v>0</v>
      </c>
      <c r="N39" s="66">
        <v>0</v>
      </c>
      <c r="O39" s="137">
        <v>0</v>
      </c>
      <c r="P39" s="138">
        <v>0</v>
      </c>
      <c r="Q39" s="66">
        <v>0</v>
      </c>
      <c r="R39" s="66">
        <v>0</v>
      </c>
      <c r="S39" s="66">
        <v>0</v>
      </c>
      <c r="T39" s="137">
        <v>0</v>
      </c>
      <c r="U39" s="138">
        <v>0</v>
      </c>
      <c r="V39" s="66">
        <v>0</v>
      </c>
      <c r="W39" s="66">
        <v>0</v>
      </c>
      <c r="X39" s="66">
        <v>0</v>
      </c>
      <c r="Y39" s="137">
        <v>0</v>
      </c>
      <c r="Z39" s="138">
        <v>0</v>
      </c>
      <c r="AA39" s="66">
        <v>0</v>
      </c>
      <c r="AB39" s="66">
        <v>0</v>
      </c>
      <c r="AC39" s="66">
        <v>0</v>
      </c>
      <c r="AD39" s="137">
        <v>0</v>
      </c>
      <c r="AE39" s="138">
        <v>0</v>
      </c>
      <c r="AF39" s="66">
        <v>0</v>
      </c>
      <c r="AG39" s="66">
        <v>0</v>
      </c>
      <c r="AH39" s="66">
        <v>0</v>
      </c>
      <c r="AI39" s="137">
        <v>0</v>
      </c>
      <c r="AJ39" s="138">
        <v>0</v>
      </c>
      <c r="AK39" s="66">
        <v>0</v>
      </c>
      <c r="AL39" s="66">
        <v>0</v>
      </c>
      <c r="AM39" s="66">
        <v>0</v>
      </c>
      <c r="AN39" s="137">
        <v>0</v>
      </c>
      <c r="AO39" s="138">
        <v>0</v>
      </c>
      <c r="AP39" s="66">
        <v>0</v>
      </c>
      <c r="AQ39" s="66">
        <v>0</v>
      </c>
      <c r="AR39" s="66">
        <v>0</v>
      </c>
      <c r="AS39" s="137">
        <v>0</v>
      </c>
      <c r="AT39" s="138">
        <v>0</v>
      </c>
      <c r="AU39" s="66">
        <v>0</v>
      </c>
      <c r="AV39" s="66">
        <v>0</v>
      </c>
      <c r="AW39" s="66">
        <v>0</v>
      </c>
      <c r="AX39" s="137">
        <v>0</v>
      </c>
      <c r="AY39" s="138">
        <v>0</v>
      </c>
      <c r="AZ39" s="66">
        <v>0</v>
      </c>
      <c r="BA39" s="66">
        <v>0</v>
      </c>
      <c r="BB39" s="66">
        <v>0</v>
      </c>
      <c r="BC39" s="139">
        <v>0</v>
      </c>
      <c r="BD39" s="134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6"/>
      <c r="B40" s="366"/>
      <c r="C40" s="366"/>
      <c r="D40" s="366"/>
      <c r="E40" s="366" t="s">
        <v>29</v>
      </c>
      <c r="F40" s="366"/>
      <c r="G40" s="366"/>
      <c r="H40" s="366" t="s">
        <v>29</v>
      </c>
      <c r="I40" s="366"/>
      <c r="J40" s="366"/>
      <c r="K40" s="66">
        <v>0</v>
      </c>
      <c r="L40" s="66">
        <v>0</v>
      </c>
      <c r="M40" s="66">
        <v>0</v>
      </c>
      <c r="N40" s="66">
        <v>0</v>
      </c>
      <c r="O40" s="137">
        <v>0</v>
      </c>
      <c r="P40" s="138">
        <v>0</v>
      </c>
      <c r="Q40" s="66">
        <v>0</v>
      </c>
      <c r="R40" s="66">
        <v>0</v>
      </c>
      <c r="S40" s="66">
        <v>0</v>
      </c>
      <c r="T40" s="137">
        <v>0</v>
      </c>
      <c r="U40" s="138">
        <v>0</v>
      </c>
      <c r="V40" s="66">
        <v>0</v>
      </c>
      <c r="W40" s="66">
        <v>0</v>
      </c>
      <c r="X40" s="66">
        <v>0</v>
      </c>
      <c r="Y40" s="137">
        <v>0</v>
      </c>
      <c r="Z40" s="138">
        <v>0</v>
      </c>
      <c r="AA40" s="66">
        <v>0</v>
      </c>
      <c r="AB40" s="66">
        <v>0</v>
      </c>
      <c r="AC40" s="66">
        <v>0</v>
      </c>
      <c r="AD40" s="137">
        <v>0</v>
      </c>
      <c r="AE40" s="138">
        <v>0</v>
      </c>
      <c r="AF40" s="66">
        <v>0</v>
      </c>
      <c r="AG40" s="66">
        <v>0</v>
      </c>
      <c r="AH40" s="66">
        <v>0</v>
      </c>
      <c r="AI40" s="137">
        <v>0</v>
      </c>
      <c r="AJ40" s="138">
        <v>0</v>
      </c>
      <c r="AK40" s="66">
        <v>0</v>
      </c>
      <c r="AL40" s="66">
        <v>0</v>
      </c>
      <c r="AM40" s="66">
        <v>0</v>
      </c>
      <c r="AN40" s="137">
        <v>0</v>
      </c>
      <c r="AO40" s="138">
        <v>0</v>
      </c>
      <c r="AP40" s="66">
        <v>0</v>
      </c>
      <c r="AQ40" s="66">
        <v>0</v>
      </c>
      <c r="AR40" s="66">
        <v>0</v>
      </c>
      <c r="AS40" s="137">
        <v>0</v>
      </c>
      <c r="AT40" s="138">
        <v>0</v>
      </c>
      <c r="AU40" s="66">
        <v>0</v>
      </c>
      <c r="AV40" s="66">
        <v>0</v>
      </c>
      <c r="AW40" s="66">
        <v>0</v>
      </c>
      <c r="AX40" s="137">
        <v>0</v>
      </c>
      <c r="AY40" s="138">
        <v>0</v>
      </c>
      <c r="AZ40" s="66">
        <v>0</v>
      </c>
      <c r="BA40" s="66">
        <v>0</v>
      </c>
      <c r="BB40" s="66">
        <v>0</v>
      </c>
      <c r="BC40" s="139">
        <v>0</v>
      </c>
      <c r="BD40" s="134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7"/>
      <c r="B41" s="366" t="s">
        <v>29</v>
      </c>
      <c r="C41" s="366"/>
      <c r="D41" s="366"/>
      <c r="E41" s="366" t="s">
        <v>29</v>
      </c>
      <c r="F41" s="366"/>
      <c r="G41" s="366"/>
      <c r="H41" s="366" t="s">
        <v>29</v>
      </c>
      <c r="I41" s="366"/>
      <c r="J41" s="366"/>
      <c r="K41" s="66">
        <v>0</v>
      </c>
      <c r="L41" s="66">
        <v>0</v>
      </c>
      <c r="M41" s="66">
        <v>0</v>
      </c>
      <c r="N41" s="66">
        <v>0</v>
      </c>
      <c r="O41" s="137">
        <v>0</v>
      </c>
      <c r="P41" s="138">
        <v>0</v>
      </c>
      <c r="Q41" s="66">
        <v>0</v>
      </c>
      <c r="R41" s="66">
        <v>0</v>
      </c>
      <c r="S41" s="66">
        <v>0</v>
      </c>
      <c r="T41" s="137">
        <v>0</v>
      </c>
      <c r="U41" s="138">
        <v>0</v>
      </c>
      <c r="V41" s="66">
        <v>0</v>
      </c>
      <c r="W41" s="66">
        <v>0</v>
      </c>
      <c r="X41" s="66">
        <v>0</v>
      </c>
      <c r="Y41" s="137">
        <v>0</v>
      </c>
      <c r="Z41" s="138">
        <v>0</v>
      </c>
      <c r="AA41" s="66">
        <v>0</v>
      </c>
      <c r="AB41" s="66">
        <v>0</v>
      </c>
      <c r="AC41" s="66">
        <v>0</v>
      </c>
      <c r="AD41" s="137">
        <v>0</v>
      </c>
      <c r="AE41" s="138">
        <v>0</v>
      </c>
      <c r="AF41" s="66">
        <v>0</v>
      </c>
      <c r="AG41" s="66">
        <v>0</v>
      </c>
      <c r="AH41" s="66">
        <v>0</v>
      </c>
      <c r="AI41" s="137">
        <v>0</v>
      </c>
      <c r="AJ41" s="138">
        <v>0</v>
      </c>
      <c r="AK41" s="66">
        <v>0</v>
      </c>
      <c r="AL41" s="66">
        <v>0</v>
      </c>
      <c r="AM41" s="66">
        <v>0</v>
      </c>
      <c r="AN41" s="137">
        <v>0</v>
      </c>
      <c r="AO41" s="138">
        <v>0</v>
      </c>
      <c r="AP41" s="66">
        <v>0</v>
      </c>
      <c r="AQ41" s="66">
        <v>0</v>
      </c>
      <c r="AR41" s="66">
        <v>0</v>
      </c>
      <c r="AS41" s="137">
        <v>0</v>
      </c>
      <c r="AT41" s="138">
        <v>0</v>
      </c>
      <c r="AU41" s="66">
        <v>0</v>
      </c>
      <c r="AV41" s="66">
        <v>0</v>
      </c>
      <c r="AW41" s="66">
        <v>0</v>
      </c>
      <c r="AX41" s="137">
        <v>0</v>
      </c>
      <c r="AY41" s="138">
        <v>0</v>
      </c>
      <c r="AZ41" s="66">
        <v>0</v>
      </c>
      <c r="BA41" s="66">
        <v>0</v>
      </c>
      <c r="BB41" s="66">
        <v>0</v>
      </c>
      <c r="BC41" s="139">
        <v>0</v>
      </c>
      <c r="BD41" s="134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6">
        <v>1</v>
      </c>
      <c r="L43" s="418" t="s">
        <v>54</v>
      </c>
      <c r="M43" s="419"/>
      <c r="N43" s="419"/>
      <c r="O43" s="420"/>
      <c r="P43" s="151">
        <v>2</v>
      </c>
      <c r="Q43" s="418" t="s">
        <v>55</v>
      </c>
      <c r="R43" s="419"/>
      <c r="S43" s="419"/>
      <c r="T43" s="420"/>
      <c r="U43" s="151">
        <v>3</v>
      </c>
      <c r="V43" s="418" t="s">
        <v>56</v>
      </c>
      <c r="W43" s="419"/>
      <c r="X43" s="419"/>
      <c r="Y43" s="420"/>
      <c r="Z43" s="151">
        <v>4</v>
      </c>
      <c r="AA43" s="418" t="s">
        <v>57</v>
      </c>
      <c r="AB43" s="419"/>
      <c r="AC43" s="419"/>
      <c r="AD43" s="420"/>
      <c r="AE43" s="151">
        <v>5</v>
      </c>
      <c r="AF43" s="418" t="s">
        <v>58</v>
      </c>
      <c r="AG43" s="419"/>
      <c r="AH43" s="419"/>
      <c r="AI43" s="420"/>
      <c r="AJ43" s="151">
        <v>6</v>
      </c>
      <c r="AK43" s="418" t="s">
        <v>134</v>
      </c>
      <c r="AL43" s="419"/>
      <c r="AM43" s="419"/>
      <c r="AN43" s="420"/>
      <c r="AO43" s="151">
        <v>7</v>
      </c>
      <c r="AP43" s="418" t="s">
        <v>135</v>
      </c>
      <c r="AQ43" s="419"/>
      <c r="AR43" s="419"/>
      <c r="AS43" s="420"/>
      <c r="AT43" s="151">
        <v>8</v>
      </c>
      <c r="AU43" s="418" t="s">
        <v>61</v>
      </c>
      <c r="AV43" s="419"/>
      <c r="AW43" s="419"/>
      <c r="AX43" s="420"/>
      <c r="AY43" s="15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9" t="s">
        <v>125</v>
      </c>
      <c r="L44" s="129" t="s">
        <v>127</v>
      </c>
      <c r="M44" s="129" t="s">
        <v>139</v>
      </c>
      <c r="N44" s="129" t="s">
        <v>126</v>
      </c>
      <c r="O44" s="130" t="s">
        <v>128</v>
      </c>
      <c r="P44" s="131" t="s">
        <v>125</v>
      </c>
      <c r="Q44" s="129" t="s">
        <v>127</v>
      </c>
      <c r="R44" s="129" t="s">
        <v>139</v>
      </c>
      <c r="S44" s="129" t="s">
        <v>126</v>
      </c>
      <c r="T44" s="130" t="s">
        <v>128</v>
      </c>
      <c r="U44" s="131" t="s">
        <v>125</v>
      </c>
      <c r="V44" s="129" t="s">
        <v>127</v>
      </c>
      <c r="W44" s="129" t="s">
        <v>139</v>
      </c>
      <c r="X44" s="129" t="s">
        <v>126</v>
      </c>
      <c r="Y44" s="130" t="s">
        <v>128</v>
      </c>
      <c r="Z44" s="131" t="s">
        <v>125</v>
      </c>
      <c r="AA44" s="129" t="s">
        <v>127</v>
      </c>
      <c r="AB44" s="129" t="s">
        <v>139</v>
      </c>
      <c r="AC44" s="129" t="s">
        <v>126</v>
      </c>
      <c r="AD44" s="130" t="s">
        <v>128</v>
      </c>
      <c r="AE44" s="131" t="s">
        <v>125</v>
      </c>
      <c r="AF44" s="129" t="s">
        <v>127</v>
      </c>
      <c r="AG44" s="129" t="s">
        <v>139</v>
      </c>
      <c r="AH44" s="129" t="s">
        <v>126</v>
      </c>
      <c r="AI44" s="130" t="s">
        <v>128</v>
      </c>
      <c r="AJ44" s="131" t="s">
        <v>125</v>
      </c>
      <c r="AK44" s="129" t="s">
        <v>127</v>
      </c>
      <c r="AL44" s="129" t="s">
        <v>139</v>
      </c>
      <c r="AM44" s="129" t="s">
        <v>126</v>
      </c>
      <c r="AN44" s="130" t="s">
        <v>128</v>
      </c>
      <c r="AO44" s="131" t="s">
        <v>125</v>
      </c>
      <c r="AP44" s="129" t="s">
        <v>127</v>
      </c>
      <c r="AQ44" s="129" t="s">
        <v>139</v>
      </c>
      <c r="AR44" s="129" t="s">
        <v>126</v>
      </c>
      <c r="AS44" s="130" t="s">
        <v>128</v>
      </c>
      <c r="AT44" s="131" t="s">
        <v>125</v>
      </c>
      <c r="AU44" s="129" t="s">
        <v>127</v>
      </c>
      <c r="AV44" s="129" t="s">
        <v>139</v>
      </c>
      <c r="AW44" s="129" t="s">
        <v>126</v>
      </c>
      <c r="AX44" s="130" t="s">
        <v>128</v>
      </c>
      <c r="AY44" s="131" t="s">
        <v>125</v>
      </c>
      <c r="AZ44" s="129" t="s">
        <v>127</v>
      </c>
      <c r="BA44" s="129" t="s">
        <v>139</v>
      </c>
      <c r="BB44" s="129" t="s">
        <v>126</v>
      </c>
      <c r="BC44" s="132" t="s">
        <v>128</v>
      </c>
      <c r="BD44" s="131" t="s">
        <v>125</v>
      </c>
      <c r="BE44" s="129" t="s">
        <v>127</v>
      </c>
      <c r="BF44" s="129" t="s">
        <v>139</v>
      </c>
      <c r="BG44" s="129" t="s">
        <v>126</v>
      </c>
      <c r="BH44" s="129" t="s">
        <v>128</v>
      </c>
    </row>
    <row r="45" spans="1:60" ht="12.95" customHeight="1" thickTop="1" x14ac:dyDescent="0.15">
      <c r="A45" s="416"/>
      <c r="B45" s="383" t="s">
        <v>29</v>
      </c>
      <c r="C45" s="383"/>
      <c r="D45" s="383"/>
      <c r="E45" s="383"/>
      <c r="F45" s="383"/>
      <c r="G45" s="383"/>
      <c r="H45" s="383"/>
      <c r="I45" s="383"/>
      <c r="J45" s="383"/>
      <c r="K45" s="80">
        <v>0</v>
      </c>
      <c r="L45" s="80">
        <v>0</v>
      </c>
      <c r="M45" s="80">
        <v>0</v>
      </c>
      <c r="N45" s="80">
        <v>0</v>
      </c>
      <c r="O45" s="133">
        <v>0</v>
      </c>
      <c r="P45" s="134">
        <v>0</v>
      </c>
      <c r="Q45" s="80">
        <v>0</v>
      </c>
      <c r="R45" s="80">
        <v>0</v>
      </c>
      <c r="S45" s="80">
        <v>0</v>
      </c>
      <c r="T45" s="133">
        <v>0</v>
      </c>
      <c r="U45" s="134">
        <v>0</v>
      </c>
      <c r="V45" s="80">
        <v>0</v>
      </c>
      <c r="W45" s="80">
        <v>0</v>
      </c>
      <c r="X45" s="80">
        <v>0</v>
      </c>
      <c r="Y45" s="133">
        <v>0</v>
      </c>
      <c r="Z45" s="134">
        <v>0</v>
      </c>
      <c r="AA45" s="80">
        <v>0</v>
      </c>
      <c r="AB45" s="80">
        <v>0</v>
      </c>
      <c r="AC45" s="80">
        <v>0</v>
      </c>
      <c r="AD45" s="133">
        <v>0</v>
      </c>
      <c r="AE45" s="134">
        <v>0</v>
      </c>
      <c r="AF45" s="80">
        <v>0</v>
      </c>
      <c r="AG45" s="80">
        <v>0</v>
      </c>
      <c r="AH45" s="80">
        <v>0</v>
      </c>
      <c r="AI45" s="133">
        <v>0</v>
      </c>
      <c r="AJ45" s="134">
        <v>0</v>
      </c>
      <c r="AK45" s="80">
        <v>0</v>
      </c>
      <c r="AL45" s="80">
        <v>0</v>
      </c>
      <c r="AM45" s="80">
        <v>0</v>
      </c>
      <c r="AN45" s="133">
        <v>0</v>
      </c>
      <c r="AO45" s="134">
        <v>0</v>
      </c>
      <c r="AP45" s="80">
        <v>0</v>
      </c>
      <c r="AQ45" s="80">
        <v>0</v>
      </c>
      <c r="AR45" s="80">
        <v>0</v>
      </c>
      <c r="AS45" s="133">
        <v>0</v>
      </c>
      <c r="AT45" s="134">
        <v>0</v>
      </c>
      <c r="AU45" s="80">
        <v>0</v>
      </c>
      <c r="AV45" s="80">
        <v>0</v>
      </c>
      <c r="AW45" s="80">
        <v>0</v>
      </c>
      <c r="AX45" s="133">
        <v>0</v>
      </c>
      <c r="AY45" s="134">
        <v>0</v>
      </c>
      <c r="AZ45" s="80">
        <v>0</v>
      </c>
      <c r="BA45" s="80">
        <v>0</v>
      </c>
      <c r="BB45" s="80">
        <v>0</v>
      </c>
      <c r="BC45" s="135">
        <v>0</v>
      </c>
      <c r="BD45" s="134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6"/>
      <c r="B46" s="366"/>
      <c r="C46" s="366"/>
      <c r="D46" s="366"/>
      <c r="E46" s="366" t="s">
        <v>29</v>
      </c>
      <c r="F46" s="366"/>
      <c r="G46" s="366"/>
      <c r="H46" s="366"/>
      <c r="I46" s="366"/>
      <c r="J46" s="366"/>
      <c r="K46" s="66">
        <v>0</v>
      </c>
      <c r="L46" s="136">
        <v>0</v>
      </c>
      <c r="M46" s="66">
        <v>0</v>
      </c>
      <c r="N46" s="66">
        <v>0</v>
      </c>
      <c r="O46" s="137">
        <v>0</v>
      </c>
      <c r="P46" s="138">
        <v>0</v>
      </c>
      <c r="Q46" s="66">
        <v>0</v>
      </c>
      <c r="R46" s="66">
        <v>0</v>
      </c>
      <c r="S46" s="66">
        <v>0</v>
      </c>
      <c r="T46" s="137">
        <v>0</v>
      </c>
      <c r="U46" s="138">
        <v>0</v>
      </c>
      <c r="V46" s="66">
        <v>0</v>
      </c>
      <c r="W46" s="66">
        <v>0</v>
      </c>
      <c r="X46" s="66">
        <v>0</v>
      </c>
      <c r="Y46" s="137">
        <v>0</v>
      </c>
      <c r="Z46" s="138">
        <v>0</v>
      </c>
      <c r="AA46" s="66">
        <v>0</v>
      </c>
      <c r="AB46" s="66">
        <v>0</v>
      </c>
      <c r="AC46" s="66">
        <v>0</v>
      </c>
      <c r="AD46" s="137">
        <v>0</v>
      </c>
      <c r="AE46" s="138">
        <v>0</v>
      </c>
      <c r="AF46" s="66">
        <v>0</v>
      </c>
      <c r="AG46" s="66">
        <v>0</v>
      </c>
      <c r="AH46" s="66">
        <v>0</v>
      </c>
      <c r="AI46" s="137">
        <v>0</v>
      </c>
      <c r="AJ46" s="138">
        <v>0</v>
      </c>
      <c r="AK46" s="66">
        <v>0</v>
      </c>
      <c r="AL46" s="66">
        <v>0</v>
      </c>
      <c r="AM46" s="66">
        <v>0</v>
      </c>
      <c r="AN46" s="137">
        <v>0</v>
      </c>
      <c r="AO46" s="138">
        <v>0</v>
      </c>
      <c r="AP46" s="66">
        <v>0</v>
      </c>
      <c r="AQ46" s="66">
        <v>0</v>
      </c>
      <c r="AR46" s="66">
        <v>0</v>
      </c>
      <c r="AS46" s="137">
        <v>0</v>
      </c>
      <c r="AT46" s="138">
        <v>0</v>
      </c>
      <c r="AU46" s="66">
        <v>0</v>
      </c>
      <c r="AV46" s="66">
        <v>0</v>
      </c>
      <c r="AW46" s="66">
        <v>0</v>
      </c>
      <c r="AX46" s="137">
        <v>0</v>
      </c>
      <c r="AY46" s="138">
        <v>0</v>
      </c>
      <c r="AZ46" s="66">
        <v>0</v>
      </c>
      <c r="BA46" s="66">
        <v>0</v>
      </c>
      <c r="BB46" s="66">
        <v>0</v>
      </c>
      <c r="BC46" s="139">
        <v>0</v>
      </c>
      <c r="BD46" s="138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29</v>
      </c>
      <c r="I47" s="366"/>
      <c r="J47" s="366"/>
      <c r="K47" s="66">
        <v>0</v>
      </c>
      <c r="L47" s="66">
        <v>0</v>
      </c>
      <c r="M47" s="66">
        <v>0</v>
      </c>
      <c r="N47" s="66">
        <v>0</v>
      </c>
      <c r="O47" s="137">
        <v>0</v>
      </c>
      <c r="P47" s="138">
        <v>0</v>
      </c>
      <c r="Q47" s="66">
        <v>0</v>
      </c>
      <c r="R47" s="66">
        <v>0</v>
      </c>
      <c r="S47" s="66">
        <v>0</v>
      </c>
      <c r="T47" s="137">
        <v>0</v>
      </c>
      <c r="U47" s="138">
        <v>0</v>
      </c>
      <c r="V47" s="66">
        <v>0</v>
      </c>
      <c r="W47" s="66">
        <v>0</v>
      </c>
      <c r="X47" s="66">
        <v>0</v>
      </c>
      <c r="Y47" s="137">
        <v>0</v>
      </c>
      <c r="Z47" s="138">
        <v>0</v>
      </c>
      <c r="AA47" s="66">
        <v>0</v>
      </c>
      <c r="AB47" s="66">
        <v>0</v>
      </c>
      <c r="AC47" s="66">
        <v>0</v>
      </c>
      <c r="AD47" s="137">
        <v>0</v>
      </c>
      <c r="AE47" s="138">
        <v>0</v>
      </c>
      <c r="AF47" s="66">
        <v>0</v>
      </c>
      <c r="AG47" s="66">
        <v>0</v>
      </c>
      <c r="AH47" s="66">
        <v>0</v>
      </c>
      <c r="AI47" s="137">
        <v>0</v>
      </c>
      <c r="AJ47" s="138">
        <v>0</v>
      </c>
      <c r="AK47" s="66">
        <v>0</v>
      </c>
      <c r="AL47" s="66">
        <v>0</v>
      </c>
      <c r="AM47" s="66">
        <v>0</v>
      </c>
      <c r="AN47" s="137">
        <v>0</v>
      </c>
      <c r="AO47" s="138">
        <v>0</v>
      </c>
      <c r="AP47" s="66">
        <v>0</v>
      </c>
      <c r="AQ47" s="66">
        <v>0</v>
      </c>
      <c r="AR47" s="66">
        <v>0</v>
      </c>
      <c r="AS47" s="137">
        <v>0</v>
      </c>
      <c r="AT47" s="138">
        <v>0</v>
      </c>
      <c r="AU47" s="66">
        <v>0</v>
      </c>
      <c r="AV47" s="66">
        <v>0</v>
      </c>
      <c r="AW47" s="66">
        <v>0</v>
      </c>
      <c r="AX47" s="137">
        <v>0</v>
      </c>
      <c r="AY47" s="138">
        <v>0</v>
      </c>
      <c r="AZ47" s="66">
        <v>0</v>
      </c>
      <c r="BA47" s="66">
        <v>0</v>
      </c>
      <c r="BB47" s="66">
        <v>0</v>
      </c>
      <c r="BC47" s="139">
        <v>0</v>
      </c>
      <c r="BD47" s="138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6"/>
      <c r="B48" s="366" t="s">
        <v>29</v>
      </c>
      <c r="C48" s="366"/>
      <c r="D48" s="366"/>
      <c r="E48" s="366" t="s">
        <v>29</v>
      </c>
      <c r="F48" s="366"/>
      <c r="G48" s="366"/>
      <c r="H48" s="366"/>
      <c r="I48" s="366"/>
      <c r="J48" s="366"/>
      <c r="K48" s="66">
        <v>0</v>
      </c>
      <c r="L48" s="66">
        <v>0</v>
      </c>
      <c r="M48" s="66">
        <v>0</v>
      </c>
      <c r="N48" s="66">
        <v>0</v>
      </c>
      <c r="O48" s="137">
        <v>0</v>
      </c>
      <c r="P48" s="138">
        <v>0</v>
      </c>
      <c r="Q48" s="66">
        <v>0</v>
      </c>
      <c r="R48" s="66">
        <v>0</v>
      </c>
      <c r="S48" s="66">
        <v>0</v>
      </c>
      <c r="T48" s="137">
        <v>0</v>
      </c>
      <c r="U48" s="138">
        <v>0</v>
      </c>
      <c r="V48" s="66">
        <v>0</v>
      </c>
      <c r="W48" s="66">
        <v>0</v>
      </c>
      <c r="X48" s="66">
        <v>0</v>
      </c>
      <c r="Y48" s="137">
        <v>0</v>
      </c>
      <c r="Z48" s="138">
        <v>0</v>
      </c>
      <c r="AA48" s="66">
        <v>0</v>
      </c>
      <c r="AB48" s="66">
        <v>0</v>
      </c>
      <c r="AC48" s="66">
        <v>0</v>
      </c>
      <c r="AD48" s="137">
        <v>0</v>
      </c>
      <c r="AE48" s="138">
        <v>0</v>
      </c>
      <c r="AF48" s="66">
        <v>0</v>
      </c>
      <c r="AG48" s="66">
        <v>0</v>
      </c>
      <c r="AH48" s="66">
        <v>0</v>
      </c>
      <c r="AI48" s="137">
        <v>0</v>
      </c>
      <c r="AJ48" s="138">
        <v>0</v>
      </c>
      <c r="AK48" s="66">
        <v>0</v>
      </c>
      <c r="AL48" s="66">
        <v>0</v>
      </c>
      <c r="AM48" s="66">
        <v>0</v>
      </c>
      <c r="AN48" s="137">
        <v>0</v>
      </c>
      <c r="AO48" s="138">
        <v>0</v>
      </c>
      <c r="AP48" s="66">
        <v>0</v>
      </c>
      <c r="AQ48" s="66">
        <v>0</v>
      </c>
      <c r="AR48" s="66">
        <v>0</v>
      </c>
      <c r="AS48" s="137">
        <v>0</v>
      </c>
      <c r="AT48" s="138">
        <v>0</v>
      </c>
      <c r="AU48" s="66">
        <v>0</v>
      </c>
      <c r="AV48" s="66">
        <v>0</v>
      </c>
      <c r="AW48" s="66">
        <v>0</v>
      </c>
      <c r="AX48" s="137">
        <v>0</v>
      </c>
      <c r="AY48" s="138">
        <v>0</v>
      </c>
      <c r="AZ48" s="66">
        <v>0</v>
      </c>
      <c r="BA48" s="66">
        <v>0</v>
      </c>
      <c r="BB48" s="66">
        <v>0</v>
      </c>
      <c r="BC48" s="139">
        <v>0</v>
      </c>
      <c r="BD48" s="138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6"/>
      <c r="B49" s="366" t="s">
        <v>29</v>
      </c>
      <c r="C49" s="366"/>
      <c r="D49" s="366"/>
      <c r="E49" s="366"/>
      <c r="F49" s="366"/>
      <c r="G49" s="366"/>
      <c r="H49" s="366" t="s">
        <v>29</v>
      </c>
      <c r="I49" s="366"/>
      <c r="J49" s="366"/>
      <c r="K49" s="66">
        <v>0</v>
      </c>
      <c r="L49" s="66">
        <v>0</v>
      </c>
      <c r="M49" s="66">
        <v>0</v>
      </c>
      <c r="N49" s="66">
        <v>0</v>
      </c>
      <c r="O49" s="137">
        <v>0</v>
      </c>
      <c r="P49" s="138">
        <v>0</v>
      </c>
      <c r="Q49" s="66">
        <v>0</v>
      </c>
      <c r="R49" s="66">
        <v>0</v>
      </c>
      <c r="S49" s="66">
        <v>0</v>
      </c>
      <c r="T49" s="137">
        <v>0</v>
      </c>
      <c r="U49" s="138">
        <v>0</v>
      </c>
      <c r="V49" s="66">
        <v>0</v>
      </c>
      <c r="W49" s="66">
        <v>0</v>
      </c>
      <c r="X49" s="66">
        <v>0</v>
      </c>
      <c r="Y49" s="137">
        <v>0</v>
      </c>
      <c r="Z49" s="138">
        <v>0</v>
      </c>
      <c r="AA49" s="66">
        <v>0</v>
      </c>
      <c r="AB49" s="66">
        <v>0</v>
      </c>
      <c r="AC49" s="66">
        <v>0</v>
      </c>
      <c r="AD49" s="137">
        <v>0</v>
      </c>
      <c r="AE49" s="138">
        <v>0</v>
      </c>
      <c r="AF49" s="66">
        <v>0</v>
      </c>
      <c r="AG49" s="66">
        <v>0</v>
      </c>
      <c r="AH49" s="66">
        <v>0</v>
      </c>
      <c r="AI49" s="137">
        <v>0</v>
      </c>
      <c r="AJ49" s="138">
        <v>0</v>
      </c>
      <c r="AK49" s="66">
        <v>0</v>
      </c>
      <c r="AL49" s="66">
        <v>0</v>
      </c>
      <c r="AM49" s="66">
        <v>0</v>
      </c>
      <c r="AN49" s="137">
        <v>0</v>
      </c>
      <c r="AO49" s="138">
        <v>0</v>
      </c>
      <c r="AP49" s="66">
        <v>0</v>
      </c>
      <c r="AQ49" s="66">
        <v>0</v>
      </c>
      <c r="AR49" s="66">
        <v>0</v>
      </c>
      <c r="AS49" s="137">
        <v>0</v>
      </c>
      <c r="AT49" s="138">
        <v>0</v>
      </c>
      <c r="AU49" s="66">
        <v>0</v>
      </c>
      <c r="AV49" s="66">
        <v>0</v>
      </c>
      <c r="AW49" s="66">
        <v>0</v>
      </c>
      <c r="AX49" s="137">
        <v>0</v>
      </c>
      <c r="AY49" s="138">
        <v>0</v>
      </c>
      <c r="AZ49" s="66">
        <v>0</v>
      </c>
      <c r="BA49" s="66">
        <v>0</v>
      </c>
      <c r="BB49" s="66">
        <v>0</v>
      </c>
      <c r="BC49" s="139">
        <v>0</v>
      </c>
      <c r="BD49" s="138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6"/>
      <c r="B50" s="366"/>
      <c r="C50" s="366"/>
      <c r="D50" s="366"/>
      <c r="E50" s="366" t="s">
        <v>29</v>
      </c>
      <c r="F50" s="366"/>
      <c r="G50" s="366"/>
      <c r="H50" s="366" t="s">
        <v>29</v>
      </c>
      <c r="I50" s="366"/>
      <c r="J50" s="366"/>
      <c r="K50" s="66">
        <v>0</v>
      </c>
      <c r="L50" s="66">
        <v>0</v>
      </c>
      <c r="M50" s="66">
        <v>0</v>
      </c>
      <c r="N50" s="66">
        <v>0</v>
      </c>
      <c r="O50" s="137">
        <v>0</v>
      </c>
      <c r="P50" s="138">
        <v>0</v>
      </c>
      <c r="Q50" s="66">
        <v>0</v>
      </c>
      <c r="R50" s="66">
        <v>0</v>
      </c>
      <c r="S50" s="66">
        <v>0</v>
      </c>
      <c r="T50" s="137">
        <v>0</v>
      </c>
      <c r="U50" s="138">
        <v>0</v>
      </c>
      <c r="V50" s="66">
        <v>0</v>
      </c>
      <c r="W50" s="66">
        <v>0</v>
      </c>
      <c r="X50" s="66">
        <v>0</v>
      </c>
      <c r="Y50" s="137">
        <v>0</v>
      </c>
      <c r="Z50" s="138">
        <v>0</v>
      </c>
      <c r="AA50" s="66">
        <v>0</v>
      </c>
      <c r="AB50" s="66">
        <v>0</v>
      </c>
      <c r="AC50" s="66">
        <v>0</v>
      </c>
      <c r="AD50" s="137">
        <v>0</v>
      </c>
      <c r="AE50" s="138">
        <v>0</v>
      </c>
      <c r="AF50" s="66">
        <v>0</v>
      </c>
      <c r="AG50" s="66">
        <v>0</v>
      </c>
      <c r="AH50" s="66">
        <v>0</v>
      </c>
      <c r="AI50" s="137">
        <v>0</v>
      </c>
      <c r="AJ50" s="138">
        <v>0</v>
      </c>
      <c r="AK50" s="66">
        <v>0</v>
      </c>
      <c r="AL50" s="66">
        <v>0</v>
      </c>
      <c r="AM50" s="66">
        <v>0</v>
      </c>
      <c r="AN50" s="137">
        <v>0</v>
      </c>
      <c r="AO50" s="138">
        <v>0</v>
      </c>
      <c r="AP50" s="66">
        <v>0</v>
      </c>
      <c r="AQ50" s="66">
        <v>0</v>
      </c>
      <c r="AR50" s="66">
        <v>0</v>
      </c>
      <c r="AS50" s="137">
        <v>0</v>
      </c>
      <c r="AT50" s="138">
        <v>0</v>
      </c>
      <c r="AU50" s="66">
        <v>0</v>
      </c>
      <c r="AV50" s="66">
        <v>0</v>
      </c>
      <c r="AW50" s="66">
        <v>0</v>
      </c>
      <c r="AX50" s="137">
        <v>0</v>
      </c>
      <c r="AY50" s="138">
        <v>0</v>
      </c>
      <c r="AZ50" s="66">
        <v>0</v>
      </c>
      <c r="BA50" s="66">
        <v>0</v>
      </c>
      <c r="BB50" s="66">
        <v>0</v>
      </c>
      <c r="BC50" s="139">
        <v>0</v>
      </c>
      <c r="BD50" s="138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6"/>
      <c r="B51" s="366" t="s">
        <v>29</v>
      </c>
      <c r="C51" s="366"/>
      <c r="D51" s="366"/>
      <c r="E51" s="366" t="s">
        <v>29</v>
      </c>
      <c r="F51" s="366"/>
      <c r="G51" s="366"/>
      <c r="H51" s="366" t="s">
        <v>29</v>
      </c>
      <c r="I51" s="366"/>
      <c r="J51" s="366"/>
      <c r="K51" s="66">
        <v>0</v>
      </c>
      <c r="L51" s="66">
        <v>0</v>
      </c>
      <c r="M51" s="66">
        <v>0</v>
      </c>
      <c r="N51" s="66">
        <v>0</v>
      </c>
      <c r="O51" s="137">
        <v>0</v>
      </c>
      <c r="P51" s="138">
        <v>0</v>
      </c>
      <c r="Q51" s="66">
        <v>0</v>
      </c>
      <c r="R51" s="66">
        <v>0</v>
      </c>
      <c r="S51" s="66">
        <v>0</v>
      </c>
      <c r="T51" s="137">
        <v>0</v>
      </c>
      <c r="U51" s="138">
        <v>0</v>
      </c>
      <c r="V51" s="66">
        <v>0</v>
      </c>
      <c r="W51" s="66">
        <v>0</v>
      </c>
      <c r="X51" s="66">
        <v>0</v>
      </c>
      <c r="Y51" s="137">
        <v>0</v>
      </c>
      <c r="Z51" s="138">
        <v>0</v>
      </c>
      <c r="AA51" s="66">
        <v>0</v>
      </c>
      <c r="AB51" s="66">
        <v>0</v>
      </c>
      <c r="AC51" s="66">
        <v>0</v>
      </c>
      <c r="AD51" s="137">
        <v>0</v>
      </c>
      <c r="AE51" s="138">
        <v>0</v>
      </c>
      <c r="AF51" s="66">
        <v>0</v>
      </c>
      <c r="AG51" s="66">
        <v>0</v>
      </c>
      <c r="AH51" s="66">
        <v>0</v>
      </c>
      <c r="AI51" s="137">
        <v>0</v>
      </c>
      <c r="AJ51" s="138">
        <v>0</v>
      </c>
      <c r="AK51" s="66">
        <v>0</v>
      </c>
      <c r="AL51" s="66">
        <v>0</v>
      </c>
      <c r="AM51" s="66">
        <v>0</v>
      </c>
      <c r="AN51" s="137">
        <v>0</v>
      </c>
      <c r="AO51" s="138">
        <v>0</v>
      </c>
      <c r="AP51" s="66">
        <v>0</v>
      </c>
      <c r="AQ51" s="66">
        <v>0</v>
      </c>
      <c r="AR51" s="66">
        <v>0</v>
      </c>
      <c r="AS51" s="137">
        <v>0</v>
      </c>
      <c r="AT51" s="138">
        <v>0</v>
      </c>
      <c r="AU51" s="66">
        <v>0</v>
      </c>
      <c r="AV51" s="66">
        <v>0</v>
      </c>
      <c r="AW51" s="66">
        <v>0</v>
      </c>
      <c r="AX51" s="137">
        <v>0</v>
      </c>
      <c r="AY51" s="138">
        <v>0</v>
      </c>
      <c r="AZ51" s="66">
        <v>0</v>
      </c>
      <c r="BA51" s="66">
        <v>0</v>
      </c>
      <c r="BB51" s="66">
        <v>0</v>
      </c>
      <c r="BC51" s="139">
        <v>0</v>
      </c>
      <c r="BD51" s="138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6">
        <v>1</v>
      </c>
      <c r="L53" s="418" t="s">
        <v>54</v>
      </c>
      <c r="M53" s="419"/>
      <c r="N53" s="419"/>
      <c r="O53" s="420"/>
      <c r="P53" s="151">
        <v>2</v>
      </c>
      <c r="Q53" s="418" t="s">
        <v>55</v>
      </c>
      <c r="R53" s="419"/>
      <c r="S53" s="419"/>
      <c r="T53" s="420"/>
      <c r="U53" s="151">
        <v>3</v>
      </c>
      <c r="V53" s="418" t="s">
        <v>56</v>
      </c>
      <c r="W53" s="419"/>
      <c r="X53" s="419"/>
      <c r="Y53" s="420"/>
      <c r="Z53" s="151">
        <v>4</v>
      </c>
      <c r="AA53" s="418" t="s">
        <v>57</v>
      </c>
      <c r="AB53" s="419"/>
      <c r="AC53" s="419"/>
      <c r="AD53" s="420"/>
      <c r="AE53" s="151">
        <v>5</v>
      </c>
      <c r="AF53" s="418" t="s">
        <v>58</v>
      </c>
      <c r="AG53" s="419"/>
      <c r="AH53" s="419"/>
      <c r="AI53" s="420"/>
      <c r="AJ53" s="151">
        <v>6</v>
      </c>
      <c r="AK53" s="418" t="s">
        <v>134</v>
      </c>
      <c r="AL53" s="419"/>
      <c r="AM53" s="419"/>
      <c r="AN53" s="420"/>
      <c r="AO53" s="151">
        <v>7</v>
      </c>
      <c r="AP53" s="418" t="s">
        <v>135</v>
      </c>
      <c r="AQ53" s="419"/>
      <c r="AR53" s="419"/>
      <c r="AS53" s="420"/>
      <c r="AT53" s="151">
        <v>8</v>
      </c>
      <c r="AU53" s="418" t="s">
        <v>61</v>
      </c>
      <c r="AV53" s="419"/>
      <c r="AW53" s="419"/>
      <c r="AX53" s="420"/>
      <c r="AY53" s="15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9" t="s">
        <v>125</v>
      </c>
      <c r="L54" s="129" t="s">
        <v>127</v>
      </c>
      <c r="M54" s="129" t="s">
        <v>139</v>
      </c>
      <c r="N54" s="129" t="s">
        <v>126</v>
      </c>
      <c r="O54" s="130" t="s">
        <v>128</v>
      </c>
      <c r="P54" s="131" t="s">
        <v>125</v>
      </c>
      <c r="Q54" s="129" t="s">
        <v>127</v>
      </c>
      <c r="R54" s="129" t="s">
        <v>139</v>
      </c>
      <c r="S54" s="129" t="s">
        <v>126</v>
      </c>
      <c r="T54" s="130" t="s">
        <v>128</v>
      </c>
      <c r="U54" s="131" t="s">
        <v>125</v>
      </c>
      <c r="V54" s="129" t="s">
        <v>127</v>
      </c>
      <c r="W54" s="129" t="s">
        <v>139</v>
      </c>
      <c r="X54" s="129" t="s">
        <v>126</v>
      </c>
      <c r="Y54" s="130" t="s">
        <v>128</v>
      </c>
      <c r="Z54" s="131" t="s">
        <v>125</v>
      </c>
      <c r="AA54" s="129" t="s">
        <v>127</v>
      </c>
      <c r="AB54" s="129" t="s">
        <v>139</v>
      </c>
      <c r="AC54" s="129" t="s">
        <v>126</v>
      </c>
      <c r="AD54" s="130" t="s">
        <v>128</v>
      </c>
      <c r="AE54" s="131" t="s">
        <v>125</v>
      </c>
      <c r="AF54" s="129" t="s">
        <v>127</v>
      </c>
      <c r="AG54" s="129" t="s">
        <v>139</v>
      </c>
      <c r="AH54" s="129" t="s">
        <v>126</v>
      </c>
      <c r="AI54" s="130" t="s">
        <v>128</v>
      </c>
      <c r="AJ54" s="131" t="s">
        <v>125</v>
      </c>
      <c r="AK54" s="129" t="s">
        <v>127</v>
      </c>
      <c r="AL54" s="129" t="s">
        <v>139</v>
      </c>
      <c r="AM54" s="129" t="s">
        <v>126</v>
      </c>
      <c r="AN54" s="130" t="s">
        <v>128</v>
      </c>
      <c r="AO54" s="131" t="s">
        <v>125</v>
      </c>
      <c r="AP54" s="129" t="s">
        <v>127</v>
      </c>
      <c r="AQ54" s="129" t="s">
        <v>139</v>
      </c>
      <c r="AR54" s="129" t="s">
        <v>126</v>
      </c>
      <c r="AS54" s="130" t="s">
        <v>128</v>
      </c>
      <c r="AT54" s="131" t="s">
        <v>125</v>
      </c>
      <c r="AU54" s="129" t="s">
        <v>127</v>
      </c>
      <c r="AV54" s="129" t="s">
        <v>139</v>
      </c>
      <c r="AW54" s="129" t="s">
        <v>126</v>
      </c>
      <c r="AX54" s="130" t="s">
        <v>128</v>
      </c>
      <c r="AY54" s="131" t="s">
        <v>125</v>
      </c>
      <c r="AZ54" s="129" t="s">
        <v>127</v>
      </c>
      <c r="BA54" s="129" t="s">
        <v>139</v>
      </c>
      <c r="BB54" s="129" t="s">
        <v>126</v>
      </c>
      <c r="BC54" s="132" t="s">
        <v>128</v>
      </c>
      <c r="BD54" s="131" t="s">
        <v>125</v>
      </c>
      <c r="BE54" s="129" t="s">
        <v>127</v>
      </c>
      <c r="BF54" s="129" t="s">
        <v>139</v>
      </c>
      <c r="BG54" s="129" t="s">
        <v>126</v>
      </c>
      <c r="BH54" s="129" t="s">
        <v>128</v>
      </c>
    </row>
    <row r="55" spans="1:60" ht="12.95" customHeight="1" thickTop="1" x14ac:dyDescent="0.15">
      <c r="A55" s="423"/>
      <c r="B55" s="383" t="s">
        <v>29</v>
      </c>
      <c r="C55" s="383"/>
      <c r="D55" s="383"/>
      <c r="E55" s="383"/>
      <c r="F55" s="383"/>
      <c r="G55" s="383"/>
      <c r="H55" s="383"/>
      <c r="I55" s="383"/>
      <c r="J55" s="383"/>
      <c r="K55" s="80">
        <v>0</v>
      </c>
      <c r="L55" s="80">
        <v>0</v>
      </c>
      <c r="M55" s="80">
        <v>0</v>
      </c>
      <c r="N55" s="80">
        <v>0</v>
      </c>
      <c r="O55" s="133">
        <v>0</v>
      </c>
      <c r="P55" s="134">
        <v>0</v>
      </c>
      <c r="Q55" s="80">
        <v>0</v>
      </c>
      <c r="R55" s="80">
        <v>0</v>
      </c>
      <c r="S55" s="80">
        <v>0</v>
      </c>
      <c r="T55" s="133">
        <v>0</v>
      </c>
      <c r="U55" s="134">
        <v>0</v>
      </c>
      <c r="V55" s="80">
        <v>0</v>
      </c>
      <c r="W55" s="80">
        <v>0</v>
      </c>
      <c r="X55" s="80">
        <v>0</v>
      </c>
      <c r="Y55" s="133">
        <v>0</v>
      </c>
      <c r="Z55" s="134">
        <v>0</v>
      </c>
      <c r="AA55" s="80">
        <v>0</v>
      </c>
      <c r="AB55" s="80">
        <v>0</v>
      </c>
      <c r="AC55" s="80">
        <v>0</v>
      </c>
      <c r="AD55" s="133">
        <v>0</v>
      </c>
      <c r="AE55" s="134">
        <v>0</v>
      </c>
      <c r="AF55" s="80">
        <v>0</v>
      </c>
      <c r="AG55" s="80">
        <v>0</v>
      </c>
      <c r="AH55" s="80">
        <v>0</v>
      </c>
      <c r="AI55" s="133">
        <v>0</v>
      </c>
      <c r="AJ55" s="134">
        <v>0</v>
      </c>
      <c r="AK55" s="80">
        <v>0</v>
      </c>
      <c r="AL55" s="80">
        <v>0</v>
      </c>
      <c r="AM55" s="80">
        <v>0</v>
      </c>
      <c r="AN55" s="133">
        <v>0</v>
      </c>
      <c r="AO55" s="134">
        <v>0</v>
      </c>
      <c r="AP55" s="80">
        <v>0</v>
      </c>
      <c r="AQ55" s="80">
        <v>0</v>
      </c>
      <c r="AR55" s="80">
        <v>0</v>
      </c>
      <c r="AS55" s="133">
        <v>0</v>
      </c>
      <c r="AT55" s="134">
        <v>0</v>
      </c>
      <c r="AU55" s="80">
        <v>0</v>
      </c>
      <c r="AV55" s="80">
        <v>0</v>
      </c>
      <c r="AW55" s="80">
        <v>0</v>
      </c>
      <c r="AX55" s="133">
        <v>0</v>
      </c>
      <c r="AY55" s="134">
        <v>0</v>
      </c>
      <c r="AZ55" s="80">
        <v>0</v>
      </c>
      <c r="BA55" s="80">
        <v>0</v>
      </c>
      <c r="BB55" s="80">
        <v>0</v>
      </c>
      <c r="BC55" s="135">
        <v>0</v>
      </c>
      <c r="BD55" s="134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3"/>
      <c r="B56" s="366"/>
      <c r="C56" s="366"/>
      <c r="D56" s="366"/>
      <c r="E56" s="366" t="s">
        <v>29</v>
      </c>
      <c r="F56" s="366"/>
      <c r="G56" s="366"/>
      <c r="H56" s="366"/>
      <c r="I56" s="366"/>
      <c r="J56" s="366"/>
      <c r="K56" s="66">
        <v>0</v>
      </c>
      <c r="L56" s="136">
        <v>0</v>
      </c>
      <c r="M56" s="66">
        <v>0</v>
      </c>
      <c r="N56" s="66">
        <v>0</v>
      </c>
      <c r="O56" s="137">
        <v>0</v>
      </c>
      <c r="P56" s="138">
        <v>0</v>
      </c>
      <c r="Q56" s="66">
        <v>0</v>
      </c>
      <c r="R56" s="66">
        <v>0</v>
      </c>
      <c r="S56" s="66">
        <v>0</v>
      </c>
      <c r="T56" s="137">
        <v>0</v>
      </c>
      <c r="U56" s="138">
        <v>0</v>
      </c>
      <c r="V56" s="66">
        <v>0</v>
      </c>
      <c r="W56" s="66">
        <v>0</v>
      </c>
      <c r="X56" s="66">
        <v>0</v>
      </c>
      <c r="Y56" s="137">
        <v>0</v>
      </c>
      <c r="Z56" s="138">
        <v>0</v>
      </c>
      <c r="AA56" s="66">
        <v>0</v>
      </c>
      <c r="AB56" s="66">
        <v>0</v>
      </c>
      <c r="AC56" s="66">
        <v>0</v>
      </c>
      <c r="AD56" s="137">
        <v>0</v>
      </c>
      <c r="AE56" s="138">
        <v>0</v>
      </c>
      <c r="AF56" s="66">
        <v>0</v>
      </c>
      <c r="AG56" s="66">
        <v>0</v>
      </c>
      <c r="AH56" s="66">
        <v>0</v>
      </c>
      <c r="AI56" s="137">
        <v>0</v>
      </c>
      <c r="AJ56" s="138">
        <v>0</v>
      </c>
      <c r="AK56" s="66">
        <v>0</v>
      </c>
      <c r="AL56" s="66">
        <v>0</v>
      </c>
      <c r="AM56" s="66">
        <v>0</v>
      </c>
      <c r="AN56" s="137">
        <v>0</v>
      </c>
      <c r="AO56" s="138">
        <v>0</v>
      </c>
      <c r="AP56" s="66">
        <v>0</v>
      </c>
      <c r="AQ56" s="66">
        <v>0</v>
      </c>
      <c r="AR56" s="66">
        <v>0</v>
      </c>
      <c r="AS56" s="137">
        <v>0</v>
      </c>
      <c r="AT56" s="138">
        <v>0</v>
      </c>
      <c r="AU56" s="66">
        <v>0</v>
      </c>
      <c r="AV56" s="66">
        <v>0</v>
      </c>
      <c r="AW56" s="66">
        <v>0</v>
      </c>
      <c r="AX56" s="137">
        <v>0</v>
      </c>
      <c r="AY56" s="138">
        <v>0</v>
      </c>
      <c r="AZ56" s="66">
        <v>0</v>
      </c>
      <c r="BA56" s="66">
        <v>0</v>
      </c>
      <c r="BB56" s="66">
        <v>0</v>
      </c>
      <c r="BC56" s="139">
        <v>0</v>
      </c>
      <c r="BD56" s="138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29</v>
      </c>
      <c r="I57" s="366"/>
      <c r="J57" s="366"/>
      <c r="K57" s="66">
        <v>0</v>
      </c>
      <c r="L57" s="66">
        <v>0</v>
      </c>
      <c r="M57" s="66">
        <v>0</v>
      </c>
      <c r="N57" s="66">
        <v>0</v>
      </c>
      <c r="O57" s="137">
        <v>0</v>
      </c>
      <c r="P57" s="138">
        <v>0</v>
      </c>
      <c r="Q57" s="66">
        <v>0</v>
      </c>
      <c r="R57" s="66">
        <v>0</v>
      </c>
      <c r="S57" s="66">
        <v>0</v>
      </c>
      <c r="T57" s="137">
        <v>0</v>
      </c>
      <c r="U57" s="138">
        <v>0</v>
      </c>
      <c r="V57" s="66">
        <v>0</v>
      </c>
      <c r="W57" s="66">
        <v>0</v>
      </c>
      <c r="X57" s="66">
        <v>0</v>
      </c>
      <c r="Y57" s="137">
        <v>0</v>
      </c>
      <c r="Z57" s="138">
        <v>0</v>
      </c>
      <c r="AA57" s="66">
        <v>0</v>
      </c>
      <c r="AB57" s="66">
        <v>0</v>
      </c>
      <c r="AC57" s="66">
        <v>0</v>
      </c>
      <c r="AD57" s="137">
        <v>0</v>
      </c>
      <c r="AE57" s="138">
        <v>0</v>
      </c>
      <c r="AF57" s="66">
        <v>0</v>
      </c>
      <c r="AG57" s="66">
        <v>0</v>
      </c>
      <c r="AH57" s="66">
        <v>0</v>
      </c>
      <c r="AI57" s="137">
        <v>0</v>
      </c>
      <c r="AJ57" s="138">
        <v>0</v>
      </c>
      <c r="AK57" s="66">
        <v>0</v>
      </c>
      <c r="AL57" s="66">
        <v>0</v>
      </c>
      <c r="AM57" s="66">
        <v>0</v>
      </c>
      <c r="AN57" s="137">
        <v>0</v>
      </c>
      <c r="AO57" s="138">
        <v>0</v>
      </c>
      <c r="AP57" s="66">
        <v>0</v>
      </c>
      <c r="AQ57" s="66">
        <v>0</v>
      </c>
      <c r="AR57" s="66">
        <v>0</v>
      </c>
      <c r="AS57" s="137">
        <v>0</v>
      </c>
      <c r="AT57" s="138">
        <v>0</v>
      </c>
      <c r="AU57" s="66">
        <v>0</v>
      </c>
      <c r="AV57" s="66">
        <v>0</v>
      </c>
      <c r="AW57" s="66">
        <v>0</v>
      </c>
      <c r="AX57" s="137">
        <v>0</v>
      </c>
      <c r="AY57" s="138">
        <v>0</v>
      </c>
      <c r="AZ57" s="66">
        <v>0</v>
      </c>
      <c r="BA57" s="66">
        <v>0</v>
      </c>
      <c r="BB57" s="66">
        <v>0</v>
      </c>
      <c r="BC57" s="139">
        <v>0</v>
      </c>
      <c r="BD57" s="138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3"/>
      <c r="B58" s="366" t="s">
        <v>29</v>
      </c>
      <c r="C58" s="366"/>
      <c r="D58" s="366"/>
      <c r="E58" s="366" t="s">
        <v>29</v>
      </c>
      <c r="F58" s="366"/>
      <c r="G58" s="366"/>
      <c r="H58" s="366"/>
      <c r="I58" s="366"/>
      <c r="J58" s="366"/>
      <c r="K58" s="66">
        <v>0</v>
      </c>
      <c r="L58" s="66">
        <v>0</v>
      </c>
      <c r="M58" s="66">
        <v>0</v>
      </c>
      <c r="N58" s="66">
        <v>0</v>
      </c>
      <c r="O58" s="137">
        <v>0</v>
      </c>
      <c r="P58" s="138">
        <v>0</v>
      </c>
      <c r="Q58" s="66">
        <v>0</v>
      </c>
      <c r="R58" s="66">
        <v>0</v>
      </c>
      <c r="S58" s="66">
        <v>0</v>
      </c>
      <c r="T58" s="137">
        <v>0</v>
      </c>
      <c r="U58" s="138">
        <v>0</v>
      </c>
      <c r="V58" s="66">
        <v>0</v>
      </c>
      <c r="W58" s="66">
        <v>0</v>
      </c>
      <c r="X58" s="66">
        <v>0</v>
      </c>
      <c r="Y58" s="137">
        <v>0</v>
      </c>
      <c r="Z58" s="138">
        <v>0</v>
      </c>
      <c r="AA58" s="66">
        <v>0</v>
      </c>
      <c r="AB58" s="66">
        <v>0</v>
      </c>
      <c r="AC58" s="66">
        <v>0</v>
      </c>
      <c r="AD58" s="137">
        <v>0</v>
      </c>
      <c r="AE58" s="138">
        <v>0</v>
      </c>
      <c r="AF58" s="66">
        <v>0</v>
      </c>
      <c r="AG58" s="66">
        <v>0</v>
      </c>
      <c r="AH58" s="66">
        <v>0</v>
      </c>
      <c r="AI58" s="137">
        <v>0</v>
      </c>
      <c r="AJ58" s="138">
        <v>0</v>
      </c>
      <c r="AK58" s="66">
        <v>0</v>
      </c>
      <c r="AL58" s="66">
        <v>0</v>
      </c>
      <c r="AM58" s="66">
        <v>0</v>
      </c>
      <c r="AN58" s="137">
        <v>0</v>
      </c>
      <c r="AO58" s="138">
        <v>0</v>
      </c>
      <c r="AP58" s="66">
        <v>0</v>
      </c>
      <c r="AQ58" s="66">
        <v>0</v>
      </c>
      <c r="AR58" s="66">
        <v>0</v>
      </c>
      <c r="AS58" s="137">
        <v>0</v>
      </c>
      <c r="AT58" s="138">
        <v>0</v>
      </c>
      <c r="AU58" s="66">
        <v>0</v>
      </c>
      <c r="AV58" s="66">
        <v>0</v>
      </c>
      <c r="AW58" s="66">
        <v>0</v>
      </c>
      <c r="AX58" s="137">
        <v>0</v>
      </c>
      <c r="AY58" s="138">
        <v>0</v>
      </c>
      <c r="AZ58" s="66">
        <v>0</v>
      </c>
      <c r="BA58" s="66">
        <v>0</v>
      </c>
      <c r="BB58" s="66">
        <v>0</v>
      </c>
      <c r="BC58" s="139">
        <v>0</v>
      </c>
      <c r="BD58" s="138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3"/>
      <c r="B59" s="366" t="s">
        <v>29</v>
      </c>
      <c r="C59" s="366"/>
      <c r="D59" s="366"/>
      <c r="E59" s="366"/>
      <c r="F59" s="366"/>
      <c r="G59" s="366"/>
      <c r="H59" s="366" t="s">
        <v>29</v>
      </c>
      <c r="I59" s="366"/>
      <c r="J59" s="366"/>
      <c r="K59" s="66">
        <v>0</v>
      </c>
      <c r="L59" s="66">
        <v>0</v>
      </c>
      <c r="M59" s="66">
        <v>0</v>
      </c>
      <c r="N59" s="66">
        <v>0</v>
      </c>
      <c r="O59" s="137">
        <v>0</v>
      </c>
      <c r="P59" s="138">
        <v>0</v>
      </c>
      <c r="Q59" s="66">
        <v>0</v>
      </c>
      <c r="R59" s="66">
        <v>0</v>
      </c>
      <c r="S59" s="66">
        <v>0</v>
      </c>
      <c r="T59" s="137">
        <v>0</v>
      </c>
      <c r="U59" s="138">
        <v>0</v>
      </c>
      <c r="V59" s="66">
        <v>0</v>
      </c>
      <c r="W59" s="66">
        <v>0</v>
      </c>
      <c r="X59" s="66">
        <v>0</v>
      </c>
      <c r="Y59" s="137">
        <v>0</v>
      </c>
      <c r="Z59" s="138">
        <v>0</v>
      </c>
      <c r="AA59" s="66">
        <v>0</v>
      </c>
      <c r="AB59" s="66">
        <v>0</v>
      </c>
      <c r="AC59" s="66">
        <v>0</v>
      </c>
      <c r="AD59" s="137">
        <v>0</v>
      </c>
      <c r="AE59" s="138">
        <v>0</v>
      </c>
      <c r="AF59" s="66">
        <v>0</v>
      </c>
      <c r="AG59" s="66">
        <v>0</v>
      </c>
      <c r="AH59" s="66">
        <v>0</v>
      </c>
      <c r="AI59" s="137">
        <v>0</v>
      </c>
      <c r="AJ59" s="138">
        <v>0</v>
      </c>
      <c r="AK59" s="66">
        <v>0</v>
      </c>
      <c r="AL59" s="66">
        <v>0</v>
      </c>
      <c r="AM59" s="66">
        <v>0</v>
      </c>
      <c r="AN59" s="137">
        <v>0</v>
      </c>
      <c r="AO59" s="138">
        <v>0</v>
      </c>
      <c r="AP59" s="66">
        <v>0</v>
      </c>
      <c r="AQ59" s="66">
        <v>0</v>
      </c>
      <c r="AR59" s="66">
        <v>0</v>
      </c>
      <c r="AS59" s="137">
        <v>0</v>
      </c>
      <c r="AT59" s="138">
        <v>0</v>
      </c>
      <c r="AU59" s="66">
        <v>0</v>
      </c>
      <c r="AV59" s="66">
        <v>0</v>
      </c>
      <c r="AW59" s="66">
        <v>0</v>
      </c>
      <c r="AX59" s="137">
        <v>0</v>
      </c>
      <c r="AY59" s="138">
        <v>0</v>
      </c>
      <c r="AZ59" s="66">
        <v>0</v>
      </c>
      <c r="BA59" s="66">
        <v>0</v>
      </c>
      <c r="BB59" s="66">
        <v>0</v>
      </c>
      <c r="BC59" s="139">
        <v>0</v>
      </c>
      <c r="BD59" s="138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3"/>
      <c r="B60" s="366"/>
      <c r="C60" s="366"/>
      <c r="D60" s="366"/>
      <c r="E60" s="366" t="s">
        <v>29</v>
      </c>
      <c r="F60" s="366"/>
      <c r="G60" s="366"/>
      <c r="H60" s="366" t="s">
        <v>29</v>
      </c>
      <c r="I60" s="366"/>
      <c r="J60" s="366"/>
      <c r="K60" s="66">
        <v>0</v>
      </c>
      <c r="L60" s="66">
        <v>0</v>
      </c>
      <c r="M60" s="66">
        <v>0</v>
      </c>
      <c r="N60" s="66">
        <v>0</v>
      </c>
      <c r="O60" s="137">
        <v>0</v>
      </c>
      <c r="P60" s="138">
        <v>0</v>
      </c>
      <c r="Q60" s="66">
        <v>0</v>
      </c>
      <c r="R60" s="66">
        <v>0</v>
      </c>
      <c r="S60" s="66">
        <v>0</v>
      </c>
      <c r="T60" s="137">
        <v>0</v>
      </c>
      <c r="U60" s="138">
        <v>0</v>
      </c>
      <c r="V60" s="66">
        <v>0</v>
      </c>
      <c r="W60" s="66">
        <v>0</v>
      </c>
      <c r="X60" s="66">
        <v>0</v>
      </c>
      <c r="Y60" s="137">
        <v>0</v>
      </c>
      <c r="Z60" s="138">
        <v>0</v>
      </c>
      <c r="AA60" s="66">
        <v>0</v>
      </c>
      <c r="AB60" s="66">
        <v>0</v>
      </c>
      <c r="AC60" s="66">
        <v>0</v>
      </c>
      <c r="AD60" s="137">
        <v>0</v>
      </c>
      <c r="AE60" s="138">
        <v>0</v>
      </c>
      <c r="AF60" s="66">
        <v>0</v>
      </c>
      <c r="AG60" s="66">
        <v>0</v>
      </c>
      <c r="AH60" s="66">
        <v>0</v>
      </c>
      <c r="AI60" s="137">
        <v>0</v>
      </c>
      <c r="AJ60" s="138">
        <v>0</v>
      </c>
      <c r="AK60" s="66">
        <v>0</v>
      </c>
      <c r="AL60" s="66">
        <v>0</v>
      </c>
      <c r="AM60" s="66">
        <v>0</v>
      </c>
      <c r="AN60" s="137">
        <v>0</v>
      </c>
      <c r="AO60" s="138">
        <v>0</v>
      </c>
      <c r="AP60" s="66">
        <v>0</v>
      </c>
      <c r="AQ60" s="66">
        <v>0</v>
      </c>
      <c r="AR60" s="66">
        <v>0</v>
      </c>
      <c r="AS60" s="137">
        <v>0</v>
      </c>
      <c r="AT60" s="138">
        <v>0</v>
      </c>
      <c r="AU60" s="66">
        <v>0</v>
      </c>
      <c r="AV60" s="66">
        <v>0</v>
      </c>
      <c r="AW60" s="66">
        <v>0</v>
      </c>
      <c r="AX60" s="137">
        <v>0</v>
      </c>
      <c r="AY60" s="138">
        <v>0</v>
      </c>
      <c r="AZ60" s="66">
        <v>0</v>
      </c>
      <c r="BA60" s="66">
        <v>0</v>
      </c>
      <c r="BB60" s="66">
        <v>0</v>
      </c>
      <c r="BC60" s="139">
        <v>0</v>
      </c>
      <c r="BD60" s="138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3"/>
      <c r="B61" s="366" t="s">
        <v>29</v>
      </c>
      <c r="C61" s="366"/>
      <c r="D61" s="366"/>
      <c r="E61" s="366" t="s">
        <v>29</v>
      </c>
      <c r="F61" s="366"/>
      <c r="G61" s="366"/>
      <c r="H61" s="366" t="s">
        <v>29</v>
      </c>
      <c r="I61" s="366"/>
      <c r="J61" s="366"/>
      <c r="K61" s="66">
        <v>0</v>
      </c>
      <c r="L61" s="66">
        <v>0</v>
      </c>
      <c r="M61" s="66">
        <v>0</v>
      </c>
      <c r="N61" s="66">
        <v>0</v>
      </c>
      <c r="O61" s="137">
        <v>0</v>
      </c>
      <c r="P61" s="138">
        <v>0</v>
      </c>
      <c r="Q61" s="66">
        <v>0</v>
      </c>
      <c r="R61" s="66">
        <v>0</v>
      </c>
      <c r="S61" s="66">
        <v>0</v>
      </c>
      <c r="T61" s="137">
        <v>0</v>
      </c>
      <c r="U61" s="138">
        <v>0</v>
      </c>
      <c r="V61" s="66">
        <v>0</v>
      </c>
      <c r="W61" s="66">
        <v>0</v>
      </c>
      <c r="X61" s="66">
        <v>0</v>
      </c>
      <c r="Y61" s="137">
        <v>0</v>
      </c>
      <c r="Z61" s="138">
        <v>0</v>
      </c>
      <c r="AA61" s="66">
        <v>0</v>
      </c>
      <c r="AB61" s="66">
        <v>0</v>
      </c>
      <c r="AC61" s="66">
        <v>0</v>
      </c>
      <c r="AD61" s="137">
        <v>0</v>
      </c>
      <c r="AE61" s="138">
        <v>0</v>
      </c>
      <c r="AF61" s="66">
        <v>0</v>
      </c>
      <c r="AG61" s="66">
        <v>0</v>
      </c>
      <c r="AH61" s="66">
        <v>0</v>
      </c>
      <c r="AI61" s="137">
        <v>0</v>
      </c>
      <c r="AJ61" s="138">
        <v>0</v>
      </c>
      <c r="AK61" s="66">
        <v>0</v>
      </c>
      <c r="AL61" s="66">
        <v>0</v>
      </c>
      <c r="AM61" s="66">
        <v>0</v>
      </c>
      <c r="AN61" s="137">
        <v>0</v>
      </c>
      <c r="AO61" s="138">
        <v>0</v>
      </c>
      <c r="AP61" s="66">
        <v>0</v>
      </c>
      <c r="AQ61" s="66">
        <v>0</v>
      </c>
      <c r="AR61" s="66">
        <v>0</v>
      </c>
      <c r="AS61" s="137">
        <v>0</v>
      </c>
      <c r="AT61" s="138">
        <v>0</v>
      </c>
      <c r="AU61" s="66">
        <v>0</v>
      </c>
      <c r="AV61" s="66">
        <v>0</v>
      </c>
      <c r="AW61" s="66">
        <v>0</v>
      </c>
      <c r="AX61" s="137">
        <v>0</v>
      </c>
      <c r="AY61" s="138">
        <v>0</v>
      </c>
      <c r="AZ61" s="66">
        <v>0</v>
      </c>
      <c r="BA61" s="66">
        <v>0</v>
      </c>
      <c r="BB61" s="66">
        <v>0</v>
      </c>
      <c r="BC61" s="139">
        <v>0</v>
      </c>
      <c r="BD61" s="138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6">
        <v>1</v>
      </c>
      <c r="L63" s="418" t="s">
        <v>54</v>
      </c>
      <c r="M63" s="419"/>
      <c r="N63" s="419"/>
      <c r="O63" s="420"/>
      <c r="P63" s="151">
        <v>2</v>
      </c>
      <c r="Q63" s="418" t="s">
        <v>55</v>
      </c>
      <c r="R63" s="419"/>
      <c r="S63" s="419"/>
      <c r="T63" s="420"/>
      <c r="U63" s="151">
        <v>3</v>
      </c>
      <c r="V63" s="418" t="s">
        <v>56</v>
      </c>
      <c r="W63" s="419"/>
      <c r="X63" s="419"/>
      <c r="Y63" s="420"/>
      <c r="Z63" s="151">
        <v>4</v>
      </c>
      <c r="AA63" s="418" t="s">
        <v>57</v>
      </c>
      <c r="AB63" s="419"/>
      <c r="AC63" s="419"/>
      <c r="AD63" s="420"/>
      <c r="AE63" s="151">
        <v>5</v>
      </c>
      <c r="AF63" s="418" t="s">
        <v>58</v>
      </c>
      <c r="AG63" s="419"/>
      <c r="AH63" s="419"/>
      <c r="AI63" s="420"/>
      <c r="AJ63" s="151">
        <v>6</v>
      </c>
      <c r="AK63" s="418" t="s">
        <v>134</v>
      </c>
      <c r="AL63" s="419"/>
      <c r="AM63" s="419"/>
      <c r="AN63" s="420"/>
      <c r="AO63" s="151">
        <v>7</v>
      </c>
      <c r="AP63" s="418" t="s">
        <v>135</v>
      </c>
      <c r="AQ63" s="419"/>
      <c r="AR63" s="419"/>
      <c r="AS63" s="420"/>
      <c r="AT63" s="151">
        <v>8</v>
      </c>
      <c r="AU63" s="418" t="s">
        <v>61</v>
      </c>
      <c r="AV63" s="419"/>
      <c r="AW63" s="419"/>
      <c r="AX63" s="420"/>
      <c r="AY63" s="15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9" t="s">
        <v>125</v>
      </c>
      <c r="L64" s="129" t="s">
        <v>127</v>
      </c>
      <c r="M64" s="129" t="s">
        <v>139</v>
      </c>
      <c r="N64" s="129" t="s">
        <v>126</v>
      </c>
      <c r="O64" s="130" t="s">
        <v>128</v>
      </c>
      <c r="P64" s="131" t="s">
        <v>125</v>
      </c>
      <c r="Q64" s="129" t="s">
        <v>127</v>
      </c>
      <c r="R64" s="129" t="s">
        <v>139</v>
      </c>
      <c r="S64" s="129" t="s">
        <v>126</v>
      </c>
      <c r="T64" s="130" t="s">
        <v>128</v>
      </c>
      <c r="U64" s="131" t="s">
        <v>125</v>
      </c>
      <c r="V64" s="129" t="s">
        <v>127</v>
      </c>
      <c r="W64" s="129" t="s">
        <v>139</v>
      </c>
      <c r="X64" s="129" t="s">
        <v>126</v>
      </c>
      <c r="Y64" s="130" t="s">
        <v>128</v>
      </c>
      <c r="Z64" s="131" t="s">
        <v>125</v>
      </c>
      <c r="AA64" s="129" t="s">
        <v>127</v>
      </c>
      <c r="AB64" s="129" t="s">
        <v>139</v>
      </c>
      <c r="AC64" s="129" t="s">
        <v>126</v>
      </c>
      <c r="AD64" s="130" t="s">
        <v>128</v>
      </c>
      <c r="AE64" s="131" t="s">
        <v>125</v>
      </c>
      <c r="AF64" s="129" t="s">
        <v>127</v>
      </c>
      <c r="AG64" s="129" t="s">
        <v>139</v>
      </c>
      <c r="AH64" s="129" t="s">
        <v>126</v>
      </c>
      <c r="AI64" s="130" t="s">
        <v>128</v>
      </c>
      <c r="AJ64" s="131" t="s">
        <v>125</v>
      </c>
      <c r="AK64" s="129" t="s">
        <v>127</v>
      </c>
      <c r="AL64" s="129" t="s">
        <v>139</v>
      </c>
      <c r="AM64" s="129" t="s">
        <v>126</v>
      </c>
      <c r="AN64" s="130" t="s">
        <v>128</v>
      </c>
      <c r="AO64" s="131" t="s">
        <v>125</v>
      </c>
      <c r="AP64" s="129" t="s">
        <v>127</v>
      </c>
      <c r="AQ64" s="129" t="s">
        <v>139</v>
      </c>
      <c r="AR64" s="129" t="s">
        <v>126</v>
      </c>
      <c r="AS64" s="130" t="s">
        <v>128</v>
      </c>
      <c r="AT64" s="131" t="s">
        <v>125</v>
      </c>
      <c r="AU64" s="129" t="s">
        <v>127</v>
      </c>
      <c r="AV64" s="129" t="s">
        <v>139</v>
      </c>
      <c r="AW64" s="129" t="s">
        <v>126</v>
      </c>
      <c r="AX64" s="130" t="s">
        <v>128</v>
      </c>
      <c r="AY64" s="131" t="s">
        <v>125</v>
      </c>
      <c r="AZ64" s="129" t="s">
        <v>127</v>
      </c>
      <c r="BA64" s="129" t="s">
        <v>139</v>
      </c>
      <c r="BB64" s="129" t="s">
        <v>126</v>
      </c>
      <c r="BC64" s="132" t="s">
        <v>128</v>
      </c>
      <c r="BD64" s="131" t="s">
        <v>125</v>
      </c>
      <c r="BE64" s="129" t="s">
        <v>127</v>
      </c>
      <c r="BF64" s="129" t="s">
        <v>139</v>
      </c>
      <c r="BG64" s="129" t="s">
        <v>126</v>
      </c>
      <c r="BH64" s="129" t="s">
        <v>128</v>
      </c>
    </row>
    <row r="65" spans="1:60" ht="12.95" customHeight="1" thickTop="1" x14ac:dyDescent="0.15">
      <c r="A65" s="376"/>
      <c r="B65" s="383" t="s">
        <v>29</v>
      </c>
      <c r="C65" s="383"/>
      <c r="D65" s="383"/>
      <c r="E65" s="383"/>
      <c r="F65" s="383"/>
      <c r="G65" s="383"/>
      <c r="H65" s="383"/>
      <c r="I65" s="383"/>
      <c r="J65" s="383"/>
      <c r="K65" s="80">
        <v>0</v>
      </c>
      <c r="L65" s="80">
        <v>0</v>
      </c>
      <c r="M65" s="80">
        <v>0</v>
      </c>
      <c r="N65" s="80">
        <v>0</v>
      </c>
      <c r="O65" s="133">
        <v>0</v>
      </c>
      <c r="P65" s="134">
        <v>0</v>
      </c>
      <c r="Q65" s="80">
        <v>0</v>
      </c>
      <c r="R65" s="80">
        <v>0</v>
      </c>
      <c r="S65" s="80">
        <v>0</v>
      </c>
      <c r="T65" s="133">
        <v>0</v>
      </c>
      <c r="U65" s="134">
        <v>0</v>
      </c>
      <c r="V65" s="80">
        <v>0</v>
      </c>
      <c r="W65" s="80">
        <v>0</v>
      </c>
      <c r="X65" s="80">
        <v>0</v>
      </c>
      <c r="Y65" s="133">
        <v>0</v>
      </c>
      <c r="Z65" s="134">
        <v>0</v>
      </c>
      <c r="AA65" s="80">
        <v>0</v>
      </c>
      <c r="AB65" s="80">
        <v>0</v>
      </c>
      <c r="AC65" s="80">
        <v>0</v>
      </c>
      <c r="AD65" s="133">
        <v>0</v>
      </c>
      <c r="AE65" s="134">
        <v>0</v>
      </c>
      <c r="AF65" s="80">
        <v>0</v>
      </c>
      <c r="AG65" s="80">
        <v>0</v>
      </c>
      <c r="AH65" s="80">
        <v>0</v>
      </c>
      <c r="AI65" s="133">
        <v>0</v>
      </c>
      <c r="AJ65" s="134">
        <v>0</v>
      </c>
      <c r="AK65" s="80">
        <v>0</v>
      </c>
      <c r="AL65" s="80">
        <v>0</v>
      </c>
      <c r="AM65" s="80">
        <v>0</v>
      </c>
      <c r="AN65" s="133">
        <v>0</v>
      </c>
      <c r="AO65" s="134">
        <v>0</v>
      </c>
      <c r="AP65" s="80">
        <v>0</v>
      </c>
      <c r="AQ65" s="80">
        <v>0</v>
      </c>
      <c r="AR65" s="80">
        <v>0</v>
      </c>
      <c r="AS65" s="133">
        <v>0</v>
      </c>
      <c r="AT65" s="134">
        <v>0</v>
      </c>
      <c r="AU65" s="80">
        <v>0</v>
      </c>
      <c r="AV65" s="80">
        <v>0</v>
      </c>
      <c r="AW65" s="80">
        <v>0</v>
      </c>
      <c r="AX65" s="133">
        <v>0</v>
      </c>
      <c r="AY65" s="134">
        <v>0</v>
      </c>
      <c r="AZ65" s="80">
        <v>0</v>
      </c>
      <c r="BA65" s="80">
        <v>0</v>
      </c>
      <c r="BB65" s="80">
        <v>0</v>
      </c>
      <c r="BC65" s="135">
        <v>0</v>
      </c>
      <c r="BD65" s="134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6"/>
      <c r="B66" s="366"/>
      <c r="C66" s="366"/>
      <c r="D66" s="366"/>
      <c r="E66" s="366" t="s">
        <v>29</v>
      </c>
      <c r="F66" s="366"/>
      <c r="G66" s="366"/>
      <c r="H66" s="366"/>
      <c r="I66" s="366"/>
      <c r="J66" s="366"/>
      <c r="K66" s="66">
        <v>0</v>
      </c>
      <c r="L66" s="136">
        <v>0</v>
      </c>
      <c r="M66" s="66">
        <v>0</v>
      </c>
      <c r="N66" s="66">
        <v>0</v>
      </c>
      <c r="O66" s="137">
        <v>0</v>
      </c>
      <c r="P66" s="138">
        <v>0</v>
      </c>
      <c r="Q66" s="66">
        <v>0</v>
      </c>
      <c r="R66" s="66">
        <v>0</v>
      </c>
      <c r="S66" s="66">
        <v>0</v>
      </c>
      <c r="T66" s="137">
        <v>0</v>
      </c>
      <c r="U66" s="138">
        <v>0</v>
      </c>
      <c r="V66" s="66">
        <v>0</v>
      </c>
      <c r="W66" s="66">
        <v>0</v>
      </c>
      <c r="X66" s="66">
        <v>0</v>
      </c>
      <c r="Y66" s="137">
        <v>0</v>
      </c>
      <c r="Z66" s="138">
        <v>0</v>
      </c>
      <c r="AA66" s="66">
        <v>0</v>
      </c>
      <c r="AB66" s="66">
        <v>0</v>
      </c>
      <c r="AC66" s="66">
        <v>0</v>
      </c>
      <c r="AD66" s="137">
        <v>0</v>
      </c>
      <c r="AE66" s="138">
        <v>0</v>
      </c>
      <c r="AF66" s="66">
        <v>0</v>
      </c>
      <c r="AG66" s="66">
        <v>0</v>
      </c>
      <c r="AH66" s="66">
        <v>0</v>
      </c>
      <c r="AI66" s="137">
        <v>0</v>
      </c>
      <c r="AJ66" s="138">
        <v>0</v>
      </c>
      <c r="AK66" s="66">
        <v>0</v>
      </c>
      <c r="AL66" s="66">
        <v>0</v>
      </c>
      <c r="AM66" s="66">
        <v>0</v>
      </c>
      <c r="AN66" s="137">
        <v>0</v>
      </c>
      <c r="AO66" s="138">
        <v>0</v>
      </c>
      <c r="AP66" s="66">
        <v>0</v>
      </c>
      <c r="AQ66" s="66">
        <v>0</v>
      </c>
      <c r="AR66" s="66">
        <v>0</v>
      </c>
      <c r="AS66" s="137">
        <v>0</v>
      </c>
      <c r="AT66" s="138">
        <v>0</v>
      </c>
      <c r="AU66" s="66">
        <v>0</v>
      </c>
      <c r="AV66" s="66">
        <v>0</v>
      </c>
      <c r="AW66" s="66">
        <v>0</v>
      </c>
      <c r="AX66" s="137">
        <v>0</v>
      </c>
      <c r="AY66" s="138">
        <v>0</v>
      </c>
      <c r="AZ66" s="66">
        <v>0</v>
      </c>
      <c r="BA66" s="66">
        <v>0</v>
      </c>
      <c r="BB66" s="66">
        <v>0</v>
      </c>
      <c r="BC66" s="139">
        <v>0</v>
      </c>
      <c r="BD66" s="138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29</v>
      </c>
      <c r="I67" s="366"/>
      <c r="J67" s="366"/>
      <c r="K67" s="66">
        <v>0</v>
      </c>
      <c r="L67" s="66">
        <v>0</v>
      </c>
      <c r="M67" s="66">
        <v>0</v>
      </c>
      <c r="N67" s="66">
        <v>0</v>
      </c>
      <c r="O67" s="137">
        <v>0</v>
      </c>
      <c r="P67" s="138">
        <v>0</v>
      </c>
      <c r="Q67" s="66">
        <v>0</v>
      </c>
      <c r="R67" s="66">
        <v>0</v>
      </c>
      <c r="S67" s="66">
        <v>0</v>
      </c>
      <c r="T67" s="137">
        <v>0</v>
      </c>
      <c r="U67" s="138">
        <v>0</v>
      </c>
      <c r="V67" s="66">
        <v>0</v>
      </c>
      <c r="W67" s="66">
        <v>0</v>
      </c>
      <c r="X67" s="66">
        <v>0</v>
      </c>
      <c r="Y67" s="137">
        <v>0</v>
      </c>
      <c r="Z67" s="138">
        <v>0</v>
      </c>
      <c r="AA67" s="66">
        <v>0</v>
      </c>
      <c r="AB67" s="66">
        <v>0</v>
      </c>
      <c r="AC67" s="66">
        <v>0</v>
      </c>
      <c r="AD67" s="137">
        <v>0</v>
      </c>
      <c r="AE67" s="138">
        <v>0</v>
      </c>
      <c r="AF67" s="66">
        <v>0</v>
      </c>
      <c r="AG67" s="66">
        <v>0</v>
      </c>
      <c r="AH67" s="66">
        <v>0</v>
      </c>
      <c r="AI67" s="137">
        <v>0</v>
      </c>
      <c r="AJ67" s="138">
        <v>0</v>
      </c>
      <c r="AK67" s="66">
        <v>0</v>
      </c>
      <c r="AL67" s="66">
        <v>0</v>
      </c>
      <c r="AM67" s="66">
        <v>0</v>
      </c>
      <c r="AN67" s="137">
        <v>0</v>
      </c>
      <c r="AO67" s="138">
        <v>0</v>
      </c>
      <c r="AP67" s="66">
        <v>0</v>
      </c>
      <c r="AQ67" s="66">
        <v>0</v>
      </c>
      <c r="AR67" s="66">
        <v>0</v>
      </c>
      <c r="AS67" s="137">
        <v>0</v>
      </c>
      <c r="AT67" s="138">
        <v>0</v>
      </c>
      <c r="AU67" s="66">
        <v>0</v>
      </c>
      <c r="AV67" s="66">
        <v>0</v>
      </c>
      <c r="AW67" s="66">
        <v>0</v>
      </c>
      <c r="AX67" s="137">
        <v>0</v>
      </c>
      <c r="AY67" s="138">
        <v>0</v>
      </c>
      <c r="AZ67" s="66">
        <v>0</v>
      </c>
      <c r="BA67" s="66">
        <v>0</v>
      </c>
      <c r="BB67" s="66">
        <v>0</v>
      </c>
      <c r="BC67" s="139">
        <v>0</v>
      </c>
      <c r="BD67" s="138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6"/>
      <c r="B68" s="366" t="s">
        <v>29</v>
      </c>
      <c r="C68" s="366"/>
      <c r="D68" s="366"/>
      <c r="E68" s="366" t="s">
        <v>29</v>
      </c>
      <c r="F68" s="366"/>
      <c r="G68" s="366"/>
      <c r="H68" s="366"/>
      <c r="I68" s="366"/>
      <c r="J68" s="366"/>
      <c r="K68" s="66">
        <v>0</v>
      </c>
      <c r="L68" s="66">
        <v>0</v>
      </c>
      <c r="M68" s="66">
        <v>0</v>
      </c>
      <c r="N68" s="66">
        <v>0</v>
      </c>
      <c r="O68" s="137">
        <v>0</v>
      </c>
      <c r="P68" s="138">
        <v>0</v>
      </c>
      <c r="Q68" s="66">
        <v>0</v>
      </c>
      <c r="R68" s="66">
        <v>0</v>
      </c>
      <c r="S68" s="66">
        <v>0</v>
      </c>
      <c r="T68" s="137">
        <v>0</v>
      </c>
      <c r="U68" s="138">
        <v>0</v>
      </c>
      <c r="V68" s="66">
        <v>0</v>
      </c>
      <c r="W68" s="66">
        <v>0</v>
      </c>
      <c r="X68" s="66">
        <v>0</v>
      </c>
      <c r="Y68" s="137">
        <v>0</v>
      </c>
      <c r="Z68" s="138">
        <v>0</v>
      </c>
      <c r="AA68" s="66">
        <v>0</v>
      </c>
      <c r="AB68" s="66">
        <v>0</v>
      </c>
      <c r="AC68" s="66">
        <v>0</v>
      </c>
      <c r="AD68" s="137">
        <v>0</v>
      </c>
      <c r="AE68" s="138">
        <v>0</v>
      </c>
      <c r="AF68" s="66">
        <v>0</v>
      </c>
      <c r="AG68" s="66">
        <v>0</v>
      </c>
      <c r="AH68" s="66">
        <v>0</v>
      </c>
      <c r="AI68" s="137">
        <v>0</v>
      </c>
      <c r="AJ68" s="138">
        <v>0</v>
      </c>
      <c r="AK68" s="66">
        <v>0</v>
      </c>
      <c r="AL68" s="66">
        <v>0</v>
      </c>
      <c r="AM68" s="66">
        <v>0</v>
      </c>
      <c r="AN68" s="137">
        <v>0</v>
      </c>
      <c r="AO68" s="138">
        <v>0</v>
      </c>
      <c r="AP68" s="66">
        <v>0</v>
      </c>
      <c r="AQ68" s="66">
        <v>0</v>
      </c>
      <c r="AR68" s="66">
        <v>0</v>
      </c>
      <c r="AS68" s="137">
        <v>0</v>
      </c>
      <c r="AT68" s="138">
        <v>0</v>
      </c>
      <c r="AU68" s="66">
        <v>0</v>
      </c>
      <c r="AV68" s="66">
        <v>0</v>
      </c>
      <c r="AW68" s="66">
        <v>0</v>
      </c>
      <c r="AX68" s="137">
        <v>0</v>
      </c>
      <c r="AY68" s="138">
        <v>0</v>
      </c>
      <c r="AZ68" s="66">
        <v>0</v>
      </c>
      <c r="BA68" s="66">
        <v>0</v>
      </c>
      <c r="BB68" s="66">
        <v>0</v>
      </c>
      <c r="BC68" s="139">
        <v>0</v>
      </c>
      <c r="BD68" s="138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6"/>
      <c r="B69" s="366" t="s">
        <v>29</v>
      </c>
      <c r="C69" s="366"/>
      <c r="D69" s="366"/>
      <c r="E69" s="366"/>
      <c r="F69" s="366"/>
      <c r="G69" s="366"/>
      <c r="H69" s="366" t="s">
        <v>29</v>
      </c>
      <c r="I69" s="366"/>
      <c r="J69" s="366"/>
      <c r="K69" s="66">
        <v>0</v>
      </c>
      <c r="L69" s="66">
        <v>0</v>
      </c>
      <c r="M69" s="66">
        <v>0</v>
      </c>
      <c r="N69" s="66">
        <v>0</v>
      </c>
      <c r="O69" s="137">
        <v>0</v>
      </c>
      <c r="P69" s="138">
        <v>0</v>
      </c>
      <c r="Q69" s="66">
        <v>0</v>
      </c>
      <c r="R69" s="66">
        <v>0</v>
      </c>
      <c r="S69" s="66">
        <v>0</v>
      </c>
      <c r="T69" s="137">
        <v>0</v>
      </c>
      <c r="U69" s="138">
        <v>0</v>
      </c>
      <c r="V69" s="66">
        <v>0</v>
      </c>
      <c r="W69" s="66">
        <v>0</v>
      </c>
      <c r="X69" s="66">
        <v>0</v>
      </c>
      <c r="Y69" s="137">
        <v>0</v>
      </c>
      <c r="Z69" s="138">
        <v>0</v>
      </c>
      <c r="AA69" s="66">
        <v>0</v>
      </c>
      <c r="AB69" s="66">
        <v>0</v>
      </c>
      <c r="AC69" s="66">
        <v>0</v>
      </c>
      <c r="AD69" s="137">
        <v>0</v>
      </c>
      <c r="AE69" s="138">
        <v>0</v>
      </c>
      <c r="AF69" s="66">
        <v>0</v>
      </c>
      <c r="AG69" s="66">
        <v>0</v>
      </c>
      <c r="AH69" s="66">
        <v>0</v>
      </c>
      <c r="AI69" s="137">
        <v>0</v>
      </c>
      <c r="AJ69" s="138">
        <v>0</v>
      </c>
      <c r="AK69" s="66">
        <v>0</v>
      </c>
      <c r="AL69" s="66">
        <v>0</v>
      </c>
      <c r="AM69" s="66">
        <v>0</v>
      </c>
      <c r="AN69" s="137">
        <v>0</v>
      </c>
      <c r="AO69" s="138">
        <v>0</v>
      </c>
      <c r="AP69" s="66">
        <v>0</v>
      </c>
      <c r="AQ69" s="66">
        <v>0</v>
      </c>
      <c r="AR69" s="66">
        <v>0</v>
      </c>
      <c r="AS69" s="137">
        <v>0</v>
      </c>
      <c r="AT69" s="138">
        <v>0</v>
      </c>
      <c r="AU69" s="66">
        <v>0</v>
      </c>
      <c r="AV69" s="66">
        <v>0</v>
      </c>
      <c r="AW69" s="66">
        <v>0</v>
      </c>
      <c r="AX69" s="137">
        <v>0</v>
      </c>
      <c r="AY69" s="138">
        <v>0</v>
      </c>
      <c r="AZ69" s="66">
        <v>0</v>
      </c>
      <c r="BA69" s="66">
        <v>0</v>
      </c>
      <c r="BB69" s="66">
        <v>0</v>
      </c>
      <c r="BC69" s="139">
        <v>0</v>
      </c>
      <c r="BD69" s="138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6"/>
      <c r="B70" s="366"/>
      <c r="C70" s="366"/>
      <c r="D70" s="366"/>
      <c r="E70" s="366" t="s">
        <v>29</v>
      </c>
      <c r="F70" s="366"/>
      <c r="G70" s="366"/>
      <c r="H70" s="366" t="s">
        <v>29</v>
      </c>
      <c r="I70" s="366"/>
      <c r="J70" s="366"/>
      <c r="K70" s="66">
        <v>0</v>
      </c>
      <c r="L70" s="66">
        <v>0</v>
      </c>
      <c r="M70" s="66">
        <v>0</v>
      </c>
      <c r="N70" s="66">
        <v>0</v>
      </c>
      <c r="O70" s="137">
        <v>0</v>
      </c>
      <c r="P70" s="138">
        <v>0</v>
      </c>
      <c r="Q70" s="66">
        <v>0</v>
      </c>
      <c r="R70" s="66">
        <v>0</v>
      </c>
      <c r="S70" s="66">
        <v>0</v>
      </c>
      <c r="T70" s="137">
        <v>0</v>
      </c>
      <c r="U70" s="138">
        <v>0</v>
      </c>
      <c r="V70" s="66">
        <v>0</v>
      </c>
      <c r="W70" s="66">
        <v>0</v>
      </c>
      <c r="X70" s="66">
        <v>0</v>
      </c>
      <c r="Y70" s="137">
        <v>0</v>
      </c>
      <c r="Z70" s="138">
        <v>0</v>
      </c>
      <c r="AA70" s="66">
        <v>0</v>
      </c>
      <c r="AB70" s="66">
        <v>0</v>
      </c>
      <c r="AC70" s="66">
        <v>0</v>
      </c>
      <c r="AD70" s="137">
        <v>0</v>
      </c>
      <c r="AE70" s="138">
        <v>0</v>
      </c>
      <c r="AF70" s="66">
        <v>0</v>
      </c>
      <c r="AG70" s="66">
        <v>0</v>
      </c>
      <c r="AH70" s="66">
        <v>0</v>
      </c>
      <c r="AI70" s="137">
        <v>0</v>
      </c>
      <c r="AJ70" s="138">
        <v>0</v>
      </c>
      <c r="AK70" s="66">
        <v>0</v>
      </c>
      <c r="AL70" s="66">
        <v>0</v>
      </c>
      <c r="AM70" s="66">
        <v>0</v>
      </c>
      <c r="AN70" s="137">
        <v>0</v>
      </c>
      <c r="AO70" s="138">
        <v>0</v>
      </c>
      <c r="AP70" s="66">
        <v>0</v>
      </c>
      <c r="AQ70" s="66">
        <v>0</v>
      </c>
      <c r="AR70" s="66">
        <v>0</v>
      </c>
      <c r="AS70" s="137">
        <v>0</v>
      </c>
      <c r="AT70" s="138">
        <v>0</v>
      </c>
      <c r="AU70" s="66">
        <v>0</v>
      </c>
      <c r="AV70" s="66">
        <v>0</v>
      </c>
      <c r="AW70" s="66">
        <v>0</v>
      </c>
      <c r="AX70" s="137">
        <v>0</v>
      </c>
      <c r="AY70" s="138">
        <v>0</v>
      </c>
      <c r="AZ70" s="66">
        <v>0</v>
      </c>
      <c r="BA70" s="66">
        <v>0</v>
      </c>
      <c r="BB70" s="66">
        <v>0</v>
      </c>
      <c r="BC70" s="139">
        <v>0</v>
      </c>
      <c r="BD70" s="138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7"/>
      <c r="B71" s="366" t="s">
        <v>29</v>
      </c>
      <c r="C71" s="366"/>
      <c r="D71" s="366"/>
      <c r="E71" s="366" t="s">
        <v>29</v>
      </c>
      <c r="F71" s="366"/>
      <c r="G71" s="366"/>
      <c r="H71" s="366" t="s">
        <v>29</v>
      </c>
      <c r="I71" s="366"/>
      <c r="J71" s="366"/>
      <c r="K71" s="66">
        <v>0</v>
      </c>
      <c r="L71" s="66">
        <v>0</v>
      </c>
      <c r="M71" s="66">
        <v>0</v>
      </c>
      <c r="N71" s="66">
        <v>0</v>
      </c>
      <c r="O71" s="137">
        <v>0</v>
      </c>
      <c r="P71" s="138">
        <v>0</v>
      </c>
      <c r="Q71" s="66">
        <v>0</v>
      </c>
      <c r="R71" s="66">
        <v>0</v>
      </c>
      <c r="S71" s="66">
        <v>0</v>
      </c>
      <c r="T71" s="137">
        <v>0</v>
      </c>
      <c r="U71" s="138">
        <v>0</v>
      </c>
      <c r="V71" s="66">
        <v>0</v>
      </c>
      <c r="W71" s="66">
        <v>0</v>
      </c>
      <c r="X71" s="66">
        <v>0</v>
      </c>
      <c r="Y71" s="137">
        <v>0</v>
      </c>
      <c r="Z71" s="138">
        <v>0</v>
      </c>
      <c r="AA71" s="66">
        <v>0</v>
      </c>
      <c r="AB71" s="66">
        <v>0</v>
      </c>
      <c r="AC71" s="66">
        <v>0</v>
      </c>
      <c r="AD71" s="137">
        <v>0</v>
      </c>
      <c r="AE71" s="138">
        <v>0</v>
      </c>
      <c r="AF71" s="66">
        <v>0</v>
      </c>
      <c r="AG71" s="66">
        <v>0</v>
      </c>
      <c r="AH71" s="66">
        <v>0</v>
      </c>
      <c r="AI71" s="137">
        <v>0</v>
      </c>
      <c r="AJ71" s="138">
        <v>0</v>
      </c>
      <c r="AK71" s="66">
        <v>0</v>
      </c>
      <c r="AL71" s="66">
        <v>0</v>
      </c>
      <c r="AM71" s="66">
        <v>0</v>
      </c>
      <c r="AN71" s="137">
        <v>0</v>
      </c>
      <c r="AO71" s="138">
        <v>0</v>
      </c>
      <c r="AP71" s="66">
        <v>0</v>
      </c>
      <c r="AQ71" s="66">
        <v>0</v>
      </c>
      <c r="AR71" s="66">
        <v>0</v>
      </c>
      <c r="AS71" s="137">
        <v>0</v>
      </c>
      <c r="AT71" s="138">
        <v>0</v>
      </c>
      <c r="AU71" s="66">
        <v>0</v>
      </c>
      <c r="AV71" s="66">
        <v>0</v>
      </c>
      <c r="AW71" s="66">
        <v>0</v>
      </c>
      <c r="AX71" s="137">
        <v>0</v>
      </c>
      <c r="AY71" s="138">
        <v>0</v>
      </c>
      <c r="AZ71" s="66">
        <v>0</v>
      </c>
      <c r="BA71" s="66">
        <v>0</v>
      </c>
      <c r="BB71" s="66">
        <v>0</v>
      </c>
      <c r="BC71" s="139">
        <v>0</v>
      </c>
      <c r="BD71" s="138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6">
        <v>1</v>
      </c>
      <c r="L73" s="418" t="s">
        <v>54</v>
      </c>
      <c r="M73" s="419"/>
      <c r="N73" s="419"/>
      <c r="O73" s="420"/>
      <c r="P73" s="151">
        <v>2</v>
      </c>
      <c r="Q73" s="418" t="s">
        <v>55</v>
      </c>
      <c r="R73" s="419"/>
      <c r="S73" s="419"/>
      <c r="T73" s="420"/>
      <c r="U73" s="151">
        <v>3</v>
      </c>
      <c r="V73" s="418" t="s">
        <v>56</v>
      </c>
      <c r="W73" s="419"/>
      <c r="X73" s="419"/>
      <c r="Y73" s="420"/>
      <c r="Z73" s="151">
        <v>4</v>
      </c>
      <c r="AA73" s="418" t="s">
        <v>57</v>
      </c>
      <c r="AB73" s="419"/>
      <c r="AC73" s="419"/>
      <c r="AD73" s="420"/>
      <c r="AE73" s="151">
        <v>5</v>
      </c>
      <c r="AF73" s="418" t="s">
        <v>58</v>
      </c>
      <c r="AG73" s="419"/>
      <c r="AH73" s="419"/>
      <c r="AI73" s="420"/>
      <c r="AJ73" s="151">
        <v>6</v>
      </c>
      <c r="AK73" s="418" t="s">
        <v>134</v>
      </c>
      <c r="AL73" s="419"/>
      <c r="AM73" s="419"/>
      <c r="AN73" s="420"/>
      <c r="AO73" s="151">
        <v>7</v>
      </c>
      <c r="AP73" s="418" t="s">
        <v>135</v>
      </c>
      <c r="AQ73" s="419"/>
      <c r="AR73" s="419"/>
      <c r="AS73" s="420"/>
      <c r="AT73" s="151">
        <v>8</v>
      </c>
      <c r="AU73" s="418" t="s">
        <v>61</v>
      </c>
      <c r="AV73" s="419"/>
      <c r="AW73" s="419"/>
      <c r="AX73" s="420"/>
      <c r="AY73" s="15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9" t="s">
        <v>125</v>
      </c>
      <c r="L74" s="129" t="s">
        <v>127</v>
      </c>
      <c r="M74" s="129" t="s">
        <v>139</v>
      </c>
      <c r="N74" s="129" t="s">
        <v>126</v>
      </c>
      <c r="O74" s="130" t="s">
        <v>128</v>
      </c>
      <c r="P74" s="131" t="s">
        <v>125</v>
      </c>
      <c r="Q74" s="129" t="s">
        <v>127</v>
      </c>
      <c r="R74" s="129" t="s">
        <v>139</v>
      </c>
      <c r="S74" s="129" t="s">
        <v>126</v>
      </c>
      <c r="T74" s="130" t="s">
        <v>128</v>
      </c>
      <c r="U74" s="131" t="s">
        <v>125</v>
      </c>
      <c r="V74" s="129" t="s">
        <v>127</v>
      </c>
      <c r="W74" s="129" t="s">
        <v>139</v>
      </c>
      <c r="X74" s="129" t="s">
        <v>126</v>
      </c>
      <c r="Y74" s="130" t="s">
        <v>128</v>
      </c>
      <c r="Z74" s="131" t="s">
        <v>125</v>
      </c>
      <c r="AA74" s="129" t="s">
        <v>127</v>
      </c>
      <c r="AB74" s="129" t="s">
        <v>139</v>
      </c>
      <c r="AC74" s="129" t="s">
        <v>126</v>
      </c>
      <c r="AD74" s="130" t="s">
        <v>128</v>
      </c>
      <c r="AE74" s="131" t="s">
        <v>125</v>
      </c>
      <c r="AF74" s="129" t="s">
        <v>127</v>
      </c>
      <c r="AG74" s="129" t="s">
        <v>139</v>
      </c>
      <c r="AH74" s="129" t="s">
        <v>126</v>
      </c>
      <c r="AI74" s="130" t="s">
        <v>128</v>
      </c>
      <c r="AJ74" s="131" t="s">
        <v>125</v>
      </c>
      <c r="AK74" s="129" t="s">
        <v>127</v>
      </c>
      <c r="AL74" s="129" t="s">
        <v>139</v>
      </c>
      <c r="AM74" s="129" t="s">
        <v>126</v>
      </c>
      <c r="AN74" s="130" t="s">
        <v>128</v>
      </c>
      <c r="AO74" s="131" t="s">
        <v>125</v>
      </c>
      <c r="AP74" s="129" t="s">
        <v>127</v>
      </c>
      <c r="AQ74" s="129" t="s">
        <v>139</v>
      </c>
      <c r="AR74" s="129" t="s">
        <v>126</v>
      </c>
      <c r="AS74" s="130" t="s">
        <v>128</v>
      </c>
      <c r="AT74" s="131" t="s">
        <v>125</v>
      </c>
      <c r="AU74" s="129" t="s">
        <v>127</v>
      </c>
      <c r="AV74" s="129" t="s">
        <v>139</v>
      </c>
      <c r="AW74" s="129" t="s">
        <v>126</v>
      </c>
      <c r="AX74" s="130" t="s">
        <v>128</v>
      </c>
      <c r="AY74" s="131" t="s">
        <v>125</v>
      </c>
      <c r="AZ74" s="129" t="s">
        <v>127</v>
      </c>
      <c r="BA74" s="129" t="s">
        <v>139</v>
      </c>
      <c r="BB74" s="129" t="s">
        <v>126</v>
      </c>
      <c r="BC74" s="132" t="s">
        <v>128</v>
      </c>
      <c r="BD74" s="131" t="s">
        <v>125</v>
      </c>
      <c r="BE74" s="129" t="s">
        <v>127</v>
      </c>
      <c r="BF74" s="129" t="s">
        <v>139</v>
      </c>
      <c r="BG74" s="129" t="s">
        <v>126</v>
      </c>
      <c r="BH74" s="129" t="s">
        <v>128</v>
      </c>
    </row>
    <row r="75" spans="1:60" ht="12.95" customHeight="1" thickTop="1" x14ac:dyDescent="0.15">
      <c r="A75" s="376"/>
      <c r="B75" s="383" t="s">
        <v>29</v>
      </c>
      <c r="C75" s="383"/>
      <c r="D75" s="383"/>
      <c r="E75" s="383"/>
      <c r="F75" s="383"/>
      <c r="G75" s="383"/>
      <c r="H75" s="383"/>
      <c r="I75" s="383"/>
      <c r="J75" s="383"/>
      <c r="K75" s="80">
        <v>0</v>
      </c>
      <c r="L75" s="80">
        <v>0</v>
      </c>
      <c r="M75" s="80">
        <v>0</v>
      </c>
      <c r="N75" s="80">
        <v>0</v>
      </c>
      <c r="O75" s="133">
        <v>0</v>
      </c>
      <c r="P75" s="134">
        <v>0</v>
      </c>
      <c r="Q75" s="80">
        <v>0</v>
      </c>
      <c r="R75" s="80">
        <v>0</v>
      </c>
      <c r="S75" s="80">
        <v>0</v>
      </c>
      <c r="T75" s="133">
        <v>0</v>
      </c>
      <c r="U75" s="134">
        <v>0</v>
      </c>
      <c r="V75" s="80">
        <v>0</v>
      </c>
      <c r="W75" s="80">
        <v>0</v>
      </c>
      <c r="X75" s="80">
        <v>0</v>
      </c>
      <c r="Y75" s="133">
        <v>0</v>
      </c>
      <c r="Z75" s="134">
        <v>0</v>
      </c>
      <c r="AA75" s="80">
        <v>0</v>
      </c>
      <c r="AB75" s="80">
        <v>0</v>
      </c>
      <c r="AC75" s="80">
        <v>0</v>
      </c>
      <c r="AD75" s="133">
        <v>0</v>
      </c>
      <c r="AE75" s="134">
        <v>0</v>
      </c>
      <c r="AF75" s="80">
        <v>0</v>
      </c>
      <c r="AG75" s="80">
        <v>0</v>
      </c>
      <c r="AH75" s="80">
        <v>0</v>
      </c>
      <c r="AI75" s="133">
        <v>0</v>
      </c>
      <c r="AJ75" s="134">
        <v>0</v>
      </c>
      <c r="AK75" s="80">
        <v>0</v>
      </c>
      <c r="AL75" s="80">
        <v>0</v>
      </c>
      <c r="AM75" s="80">
        <v>0</v>
      </c>
      <c r="AN75" s="133">
        <v>0</v>
      </c>
      <c r="AO75" s="134">
        <v>0</v>
      </c>
      <c r="AP75" s="80">
        <v>0</v>
      </c>
      <c r="AQ75" s="80">
        <v>0</v>
      </c>
      <c r="AR75" s="80">
        <v>0</v>
      </c>
      <c r="AS75" s="133">
        <v>0</v>
      </c>
      <c r="AT75" s="134">
        <v>0</v>
      </c>
      <c r="AU75" s="80">
        <v>0</v>
      </c>
      <c r="AV75" s="80">
        <v>0</v>
      </c>
      <c r="AW75" s="80">
        <v>0</v>
      </c>
      <c r="AX75" s="133">
        <v>0</v>
      </c>
      <c r="AY75" s="134">
        <v>0</v>
      </c>
      <c r="AZ75" s="80">
        <v>0</v>
      </c>
      <c r="BA75" s="80">
        <v>0</v>
      </c>
      <c r="BB75" s="80">
        <v>0</v>
      </c>
      <c r="BC75" s="135">
        <v>0</v>
      </c>
      <c r="BD75" s="134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6"/>
      <c r="B76" s="366"/>
      <c r="C76" s="366"/>
      <c r="D76" s="366"/>
      <c r="E76" s="366" t="s">
        <v>29</v>
      </c>
      <c r="F76" s="366"/>
      <c r="G76" s="366"/>
      <c r="H76" s="366"/>
      <c r="I76" s="366"/>
      <c r="J76" s="366"/>
      <c r="K76" s="66">
        <v>0</v>
      </c>
      <c r="L76" s="136">
        <v>0</v>
      </c>
      <c r="M76" s="66">
        <v>0</v>
      </c>
      <c r="N76" s="66">
        <v>0</v>
      </c>
      <c r="O76" s="137">
        <v>0</v>
      </c>
      <c r="P76" s="138">
        <v>0</v>
      </c>
      <c r="Q76" s="66">
        <v>0</v>
      </c>
      <c r="R76" s="66">
        <v>0</v>
      </c>
      <c r="S76" s="66">
        <v>0</v>
      </c>
      <c r="T76" s="137">
        <v>0</v>
      </c>
      <c r="U76" s="138">
        <v>0</v>
      </c>
      <c r="V76" s="66">
        <v>0</v>
      </c>
      <c r="W76" s="66">
        <v>0</v>
      </c>
      <c r="X76" s="66">
        <v>0</v>
      </c>
      <c r="Y76" s="137">
        <v>0</v>
      </c>
      <c r="Z76" s="138">
        <v>0</v>
      </c>
      <c r="AA76" s="66">
        <v>0</v>
      </c>
      <c r="AB76" s="66">
        <v>0</v>
      </c>
      <c r="AC76" s="66">
        <v>0</v>
      </c>
      <c r="AD76" s="137">
        <v>0</v>
      </c>
      <c r="AE76" s="138">
        <v>0</v>
      </c>
      <c r="AF76" s="66">
        <v>0</v>
      </c>
      <c r="AG76" s="66">
        <v>0</v>
      </c>
      <c r="AH76" s="66">
        <v>0</v>
      </c>
      <c r="AI76" s="137">
        <v>0</v>
      </c>
      <c r="AJ76" s="138">
        <v>0</v>
      </c>
      <c r="AK76" s="66">
        <v>0</v>
      </c>
      <c r="AL76" s="66">
        <v>0</v>
      </c>
      <c r="AM76" s="66">
        <v>0</v>
      </c>
      <c r="AN76" s="137">
        <v>0</v>
      </c>
      <c r="AO76" s="138">
        <v>0</v>
      </c>
      <c r="AP76" s="66">
        <v>0</v>
      </c>
      <c r="AQ76" s="66">
        <v>0</v>
      </c>
      <c r="AR76" s="66">
        <v>0</v>
      </c>
      <c r="AS76" s="137">
        <v>0</v>
      </c>
      <c r="AT76" s="138">
        <v>0</v>
      </c>
      <c r="AU76" s="66">
        <v>0</v>
      </c>
      <c r="AV76" s="66">
        <v>0</v>
      </c>
      <c r="AW76" s="66">
        <v>0</v>
      </c>
      <c r="AX76" s="137">
        <v>0</v>
      </c>
      <c r="AY76" s="138">
        <v>0</v>
      </c>
      <c r="AZ76" s="66">
        <v>0</v>
      </c>
      <c r="BA76" s="66">
        <v>0</v>
      </c>
      <c r="BB76" s="66">
        <v>0</v>
      </c>
      <c r="BC76" s="139">
        <v>0</v>
      </c>
      <c r="BD76" s="138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29</v>
      </c>
      <c r="I77" s="366"/>
      <c r="J77" s="366"/>
      <c r="K77" s="66">
        <v>0</v>
      </c>
      <c r="L77" s="66">
        <v>0</v>
      </c>
      <c r="M77" s="66">
        <v>0</v>
      </c>
      <c r="N77" s="66">
        <v>0</v>
      </c>
      <c r="O77" s="137">
        <v>0</v>
      </c>
      <c r="P77" s="138">
        <v>0</v>
      </c>
      <c r="Q77" s="66">
        <v>0</v>
      </c>
      <c r="R77" s="66">
        <v>0</v>
      </c>
      <c r="S77" s="66">
        <v>0</v>
      </c>
      <c r="T77" s="137">
        <v>0</v>
      </c>
      <c r="U77" s="138">
        <v>0</v>
      </c>
      <c r="V77" s="66">
        <v>0</v>
      </c>
      <c r="W77" s="66">
        <v>0</v>
      </c>
      <c r="X77" s="66">
        <v>0</v>
      </c>
      <c r="Y77" s="137">
        <v>0</v>
      </c>
      <c r="Z77" s="138">
        <v>0</v>
      </c>
      <c r="AA77" s="66">
        <v>0</v>
      </c>
      <c r="AB77" s="66">
        <v>0</v>
      </c>
      <c r="AC77" s="66">
        <v>0</v>
      </c>
      <c r="AD77" s="137">
        <v>0</v>
      </c>
      <c r="AE77" s="138">
        <v>0</v>
      </c>
      <c r="AF77" s="66">
        <v>0</v>
      </c>
      <c r="AG77" s="66">
        <v>0</v>
      </c>
      <c r="AH77" s="66">
        <v>0</v>
      </c>
      <c r="AI77" s="137">
        <v>0</v>
      </c>
      <c r="AJ77" s="138">
        <v>0</v>
      </c>
      <c r="AK77" s="66">
        <v>0</v>
      </c>
      <c r="AL77" s="66">
        <v>0</v>
      </c>
      <c r="AM77" s="66">
        <v>0</v>
      </c>
      <c r="AN77" s="137">
        <v>0</v>
      </c>
      <c r="AO77" s="138">
        <v>0</v>
      </c>
      <c r="AP77" s="66">
        <v>0</v>
      </c>
      <c r="AQ77" s="66">
        <v>0</v>
      </c>
      <c r="AR77" s="66">
        <v>0</v>
      </c>
      <c r="AS77" s="137">
        <v>0</v>
      </c>
      <c r="AT77" s="138">
        <v>0</v>
      </c>
      <c r="AU77" s="66">
        <v>0</v>
      </c>
      <c r="AV77" s="66">
        <v>0</v>
      </c>
      <c r="AW77" s="66">
        <v>0</v>
      </c>
      <c r="AX77" s="137">
        <v>0</v>
      </c>
      <c r="AY77" s="138">
        <v>0</v>
      </c>
      <c r="AZ77" s="66">
        <v>0</v>
      </c>
      <c r="BA77" s="66">
        <v>0</v>
      </c>
      <c r="BB77" s="66">
        <v>0</v>
      </c>
      <c r="BC77" s="139">
        <v>0</v>
      </c>
      <c r="BD77" s="138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6"/>
      <c r="B78" s="366" t="s">
        <v>29</v>
      </c>
      <c r="C78" s="366"/>
      <c r="D78" s="366"/>
      <c r="E78" s="366" t="s">
        <v>29</v>
      </c>
      <c r="F78" s="366"/>
      <c r="G78" s="366"/>
      <c r="H78" s="366"/>
      <c r="I78" s="366"/>
      <c r="J78" s="366"/>
      <c r="K78" s="66">
        <v>0</v>
      </c>
      <c r="L78" s="66">
        <v>0</v>
      </c>
      <c r="M78" s="66">
        <v>0</v>
      </c>
      <c r="N78" s="66">
        <v>0</v>
      </c>
      <c r="O78" s="137">
        <v>0</v>
      </c>
      <c r="P78" s="138">
        <v>0</v>
      </c>
      <c r="Q78" s="66">
        <v>0</v>
      </c>
      <c r="R78" s="66">
        <v>0</v>
      </c>
      <c r="S78" s="66">
        <v>0</v>
      </c>
      <c r="T78" s="137">
        <v>0</v>
      </c>
      <c r="U78" s="138">
        <v>0</v>
      </c>
      <c r="V78" s="66">
        <v>0</v>
      </c>
      <c r="W78" s="66">
        <v>0</v>
      </c>
      <c r="X78" s="66">
        <v>0</v>
      </c>
      <c r="Y78" s="137">
        <v>0</v>
      </c>
      <c r="Z78" s="138">
        <v>0</v>
      </c>
      <c r="AA78" s="66">
        <v>0</v>
      </c>
      <c r="AB78" s="66">
        <v>0</v>
      </c>
      <c r="AC78" s="66">
        <v>0</v>
      </c>
      <c r="AD78" s="137">
        <v>0</v>
      </c>
      <c r="AE78" s="138">
        <v>0</v>
      </c>
      <c r="AF78" s="66">
        <v>0</v>
      </c>
      <c r="AG78" s="66">
        <v>0</v>
      </c>
      <c r="AH78" s="66">
        <v>0</v>
      </c>
      <c r="AI78" s="137">
        <v>0</v>
      </c>
      <c r="AJ78" s="138">
        <v>0</v>
      </c>
      <c r="AK78" s="66">
        <v>0</v>
      </c>
      <c r="AL78" s="66">
        <v>0</v>
      </c>
      <c r="AM78" s="66">
        <v>0</v>
      </c>
      <c r="AN78" s="137">
        <v>0</v>
      </c>
      <c r="AO78" s="138">
        <v>0</v>
      </c>
      <c r="AP78" s="66">
        <v>0</v>
      </c>
      <c r="AQ78" s="66">
        <v>0</v>
      </c>
      <c r="AR78" s="66">
        <v>0</v>
      </c>
      <c r="AS78" s="137">
        <v>0</v>
      </c>
      <c r="AT78" s="138">
        <v>0</v>
      </c>
      <c r="AU78" s="66">
        <v>0</v>
      </c>
      <c r="AV78" s="66">
        <v>0</v>
      </c>
      <c r="AW78" s="66">
        <v>0</v>
      </c>
      <c r="AX78" s="137">
        <v>0</v>
      </c>
      <c r="AY78" s="138">
        <v>0</v>
      </c>
      <c r="AZ78" s="66">
        <v>0</v>
      </c>
      <c r="BA78" s="66">
        <v>0</v>
      </c>
      <c r="BB78" s="66">
        <v>0</v>
      </c>
      <c r="BC78" s="139">
        <v>0</v>
      </c>
      <c r="BD78" s="138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6"/>
      <c r="B79" s="366" t="s">
        <v>29</v>
      </c>
      <c r="C79" s="366"/>
      <c r="D79" s="366"/>
      <c r="E79" s="366"/>
      <c r="F79" s="366"/>
      <c r="G79" s="366"/>
      <c r="H79" s="366" t="s">
        <v>29</v>
      </c>
      <c r="I79" s="366"/>
      <c r="J79" s="366"/>
      <c r="K79" s="66">
        <v>0</v>
      </c>
      <c r="L79" s="66">
        <v>0</v>
      </c>
      <c r="M79" s="66">
        <v>0</v>
      </c>
      <c r="N79" s="66">
        <v>0</v>
      </c>
      <c r="O79" s="137">
        <v>0</v>
      </c>
      <c r="P79" s="138">
        <v>0</v>
      </c>
      <c r="Q79" s="66">
        <v>0</v>
      </c>
      <c r="R79" s="66">
        <v>0</v>
      </c>
      <c r="S79" s="66">
        <v>0</v>
      </c>
      <c r="T79" s="137">
        <v>0</v>
      </c>
      <c r="U79" s="138">
        <v>0</v>
      </c>
      <c r="V79" s="66">
        <v>0</v>
      </c>
      <c r="W79" s="66">
        <v>0</v>
      </c>
      <c r="X79" s="66">
        <v>0</v>
      </c>
      <c r="Y79" s="137">
        <v>0</v>
      </c>
      <c r="Z79" s="138">
        <v>0</v>
      </c>
      <c r="AA79" s="66">
        <v>0</v>
      </c>
      <c r="AB79" s="66">
        <v>0</v>
      </c>
      <c r="AC79" s="66">
        <v>0</v>
      </c>
      <c r="AD79" s="137">
        <v>0</v>
      </c>
      <c r="AE79" s="138">
        <v>0</v>
      </c>
      <c r="AF79" s="66">
        <v>0</v>
      </c>
      <c r="AG79" s="66">
        <v>0</v>
      </c>
      <c r="AH79" s="66">
        <v>0</v>
      </c>
      <c r="AI79" s="137">
        <v>0</v>
      </c>
      <c r="AJ79" s="138">
        <v>0</v>
      </c>
      <c r="AK79" s="66">
        <v>0</v>
      </c>
      <c r="AL79" s="66">
        <v>0</v>
      </c>
      <c r="AM79" s="66">
        <v>0</v>
      </c>
      <c r="AN79" s="137">
        <v>0</v>
      </c>
      <c r="AO79" s="138">
        <v>0</v>
      </c>
      <c r="AP79" s="66">
        <v>0</v>
      </c>
      <c r="AQ79" s="66">
        <v>0</v>
      </c>
      <c r="AR79" s="66">
        <v>0</v>
      </c>
      <c r="AS79" s="137">
        <v>0</v>
      </c>
      <c r="AT79" s="138">
        <v>0</v>
      </c>
      <c r="AU79" s="66">
        <v>0</v>
      </c>
      <c r="AV79" s="66">
        <v>0</v>
      </c>
      <c r="AW79" s="66">
        <v>0</v>
      </c>
      <c r="AX79" s="137">
        <v>0</v>
      </c>
      <c r="AY79" s="138">
        <v>0</v>
      </c>
      <c r="AZ79" s="66">
        <v>0</v>
      </c>
      <c r="BA79" s="66">
        <v>0</v>
      </c>
      <c r="BB79" s="66">
        <v>0</v>
      </c>
      <c r="BC79" s="139">
        <v>0</v>
      </c>
      <c r="BD79" s="138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6"/>
      <c r="B80" s="366"/>
      <c r="C80" s="366"/>
      <c r="D80" s="366"/>
      <c r="E80" s="366" t="s">
        <v>29</v>
      </c>
      <c r="F80" s="366"/>
      <c r="G80" s="366"/>
      <c r="H80" s="366" t="s">
        <v>29</v>
      </c>
      <c r="I80" s="366"/>
      <c r="J80" s="366"/>
      <c r="K80" s="66">
        <v>0</v>
      </c>
      <c r="L80" s="66">
        <v>0</v>
      </c>
      <c r="M80" s="66">
        <v>0</v>
      </c>
      <c r="N80" s="66">
        <v>0</v>
      </c>
      <c r="O80" s="137">
        <v>0</v>
      </c>
      <c r="P80" s="138">
        <v>0</v>
      </c>
      <c r="Q80" s="66">
        <v>0</v>
      </c>
      <c r="R80" s="66">
        <v>0</v>
      </c>
      <c r="S80" s="66">
        <v>0</v>
      </c>
      <c r="T80" s="137">
        <v>0</v>
      </c>
      <c r="U80" s="138">
        <v>0</v>
      </c>
      <c r="V80" s="66">
        <v>0</v>
      </c>
      <c r="W80" s="66">
        <v>0</v>
      </c>
      <c r="X80" s="66">
        <v>0</v>
      </c>
      <c r="Y80" s="137">
        <v>0</v>
      </c>
      <c r="Z80" s="138">
        <v>0</v>
      </c>
      <c r="AA80" s="66">
        <v>0</v>
      </c>
      <c r="AB80" s="66">
        <v>0</v>
      </c>
      <c r="AC80" s="66">
        <v>0</v>
      </c>
      <c r="AD80" s="137">
        <v>0</v>
      </c>
      <c r="AE80" s="138">
        <v>0</v>
      </c>
      <c r="AF80" s="66">
        <v>0</v>
      </c>
      <c r="AG80" s="66">
        <v>0</v>
      </c>
      <c r="AH80" s="66">
        <v>0</v>
      </c>
      <c r="AI80" s="137">
        <v>0</v>
      </c>
      <c r="AJ80" s="138">
        <v>0</v>
      </c>
      <c r="AK80" s="66">
        <v>0</v>
      </c>
      <c r="AL80" s="66">
        <v>0</v>
      </c>
      <c r="AM80" s="66">
        <v>0</v>
      </c>
      <c r="AN80" s="137">
        <v>0</v>
      </c>
      <c r="AO80" s="138">
        <v>0</v>
      </c>
      <c r="AP80" s="66">
        <v>0</v>
      </c>
      <c r="AQ80" s="66">
        <v>0</v>
      </c>
      <c r="AR80" s="66">
        <v>0</v>
      </c>
      <c r="AS80" s="137">
        <v>0</v>
      </c>
      <c r="AT80" s="138">
        <v>0</v>
      </c>
      <c r="AU80" s="66">
        <v>0</v>
      </c>
      <c r="AV80" s="66">
        <v>0</v>
      </c>
      <c r="AW80" s="66">
        <v>0</v>
      </c>
      <c r="AX80" s="137">
        <v>0</v>
      </c>
      <c r="AY80" s="138">
        <v>0</v>
      </c>
      <c r="AZ80" s="66">
        <v>0</v>
      </c>
      <c r="BA80" s="66">
        <v>0</v>
      </c>
      <c r="BB80" s="66">
        <v>0</v>
      </c>
      <c r="BC80" s="139">
        <v>0</v>
      </c>
      <c r="BD80" s="138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7"/>
      <c r="B81" s="366" t="s">
        <v>29</v>
      </c>
      <c r="C81" s="366"/>
      <c r="D81" s="366"/>
      <c r="E81" s="366" t="s">
        <v>29</v>
      </c>
      <c r="F81" s="366"/>
      <c r="G81" s="366"/>
      <c r="H81" s="366" t="s">
        <v>29</v>
      </c>
      <c r="I81" s="366"/>
      <c r="J81" s="366"/>
      <c r="K81" s="66">
        <v>0</v>
      </c>
      <c r="L81" s="66">
        <v>0</v>
      </c>
      <c r="M81" s="66">
        <v>0</v>
      </c>
      <c r="N81" s="66">
        <v>0</v>
      </c>
      <c r="O81" s="137">
        <v>0</v>
      </c>
      <c r="P81" s="138">
        <v>0</v>
      </c>
      <c r="Q81" s="66">
        <v>0</v>
      </c>
      <c r="R81" s="66">
        <v>0</v>
      </c>
      <c r="S81" s="66">
        <v>0</v>
      </c>
      <c r="T81" s="137">
        <v>0</v>
      </c>
      <c r="U81" s="138">
        <v>0</v>
      </c>
      <c r="V81" s="66">
        <v>0</v>
      </c>
      <c r="W81" s="66">
        <v>0</v>
      </c>
      <c r="X81" s="66">
        <v>0</v>
      </c>
      <c r="Y81" s="137">
        <v>0</v>
      </c>
      <c r="Z81" s="138">
        <v>0</v>
      </c>
      <c r="AA81" s="66">
        <v>0</v>
      </c>
      <c r="AB81" s="66">
        <v>0</v>
      </c>
      <c r="AC81" s="66">
        <v>0</v>
      </c>
      <c r="AD81" s="137">
        <v>0</v>
      </c>
      <c r="AE81" s="138">
        <v>0</v>
      </c>
      <c r="AF81" s="66">
        <v>0</v>
      </c>
      <c r="AG81" s="66">
        <v>0</v>
      </c>
      <c r="AH81" s="66">
        <v>0</v>
      </c>
      <c r="AI81" s="137">
        <v>0</v>
      </c>
      <c r="AJ81" s="138">
        <v>0</v>
      </c>
      <c r="AK81" s="66">
        <v>0</v>
      </c>
      <c r="AL81" s="66">
        <v>0</v>
      </c>
      <c r="AM81" s="66">
        <v>0</v>
      </c>
      <c r="AN81" s="137">
        <v>0</v>
      </c>
      <c r="AO81" s="138">
        <v>0</v>
      </c>
      <c r="AP81" s="66">
        <v>0</v>
      </c>
      <c r="AQ81" s="66">
        <v>0</v>
      </c>
      <c r="AR81" s="66">
        <v>0</v>
      </c>
      <c r="AS81" s="137">
        <v>0</v>
      </c>
      <c r="AT81" s="138">
        <v>0</v>
      </c>
      <c r="AU81" s="66">
        <v>0</v>
      </c>
      <c r="AV81" s="66">
        <v>0</v>
      </c>
      <c r="AW81" s="66">
        <v>0</v>
      </c>
      <c r="AX81" s="137">
        <v>0</v>
      </c>
      <c r="AY81" s="138">
        <v>0</v>
      </c>
      <c r="AZ81" s="66">
        <v>0</v>
      </c>
      <c r="BA81" s="66">
        <v>0</v>
      </c>
      <c r="BB81" s="66">
        <v>0</v>
      </c>
      <c r="BC81" s="139">
        <v>0</v>
      </c>
      <c r="BD81" s="138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6">
        <v>1</v>
      </c>
      <c r="L84" s="418" t="s">
        <v>54</v>
      </c>
      <c r="M84" s="419"/>
      <c r="N84" s="419"/>
      <c r="O84" s="420"/>
      <c r="P84" s="151">
        <v>2</v>
      </c>
      <c r="Q84" s="418" t="s">
        <v>55</v>
      </c>
      <c r="R84" s="419"/>
      <c r="S84" s="419"/>
      <c r="T84" s="420"/>
      <c r="U84" s="151">
        <v>3</v>
      </c>
      <c r="V84" s="418" t="s">
        <v>56</v>
      </c>
      <c r="W84" s="419"/>
      <c r="X84" s="419"/>
      <c r="Y84" s="420"/>
      <c r="Z84" s="151">
        <v>4</v>
      </c>
      <c r="AA84" s="418" t="s">
        <v>57</v>
      </c>
      <c r="AB84" s="419"/>
      <c r="AC84" s="419"/>
      <c r="AD84" s="420"/>
      <c r="AE84" s="151">
        <v>5</v>
      </c>
      <c r="AF84" s="418" t="s">
        <v>58</v>
      </c>
      <c r="AG84" s="419"/>
      <c r="AH84" s="419"/>
      <c r="AI84" s="420"/>
      <c r="AJ84" s="151">
        <v>6</v>
      </c>
      <c r="AK84" s="418" t="s">
        <v>134</v>
      </c>
      <c r="AL84" s="419"/>
      <c r="AM84" s="419"/>
      <c r="AN84" s="420"/>
      <c r="AO84" s="151">
        <v>7</v>
      </c>
      <c r="AP84" s="418" t="s">
        <v>135</v>
      </c>
      <c r="AQ84" s="419"/>
      <c r="AR84" s="419"/>
      <c r="AS84" s="420"/>
      <c r="AT84" s="151">
        <v>8</v>
      </c>
      <c r="AU84" s="418" t="s">
        <v>61</v>
      </c>
      <c r="AV84" s="419"/>
      <c r="AW84" s="419"/>
      <c r="AX84" s="420"/>
      <c r="AY84" s="15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9" t="s">
        <v>125</v>
      </c>
      <c r="L85" s="129" t="s">
        <v>127</v>
      </c>
      <c r="M85" s="129" t="s">
        <v>139</v>
      </c>
      <c r="N85" s="129" t="s">
        <v>126</v>
      </c>
      <c r="O85" s="130" t="s">
        <v>128</v>
      </c>
      <c r="P85" s="131" t="s">
        <v>125</v>
      </c>
      <c r="Q85" s="129" t="s">
        <v>127</v>
      </c>
      <c r="R85" s="129" t="s">
        <v>139</v>
      </c>
      <c r="S85" s="129" t="s">
        <v>126</v>
      </c>
      <c r="T85" s="130" t="s">
        <v>128</v>
      </c>
      <c r="U85" s="131" t="s">
        <v>125</v>
      </c>
      <c r="V85" s="129" t="s">
        <v>127</v>
      </c>
      <c r="W85" s="129" t="s">
        <v>139</v>
      </c>
      <c r="X85" s="129" t="s">
        <v>126</v>
      </c>
      <c r="Y85" s="130" t="s">
        <v>128</v>
      </c>
      <c r="Z85" s="131" t="s">
        <v>125</v>
      </c>
      <c r="AA85" s="129" t="s">
        <v>127</v>
      </c>
      <c r="AB85" s="129" t="s">
        <v>139</v>
      </c>
      <c r="AC85" s="129" t="s">
        <v>126</v>
      </c>
      <c r="AD85" s="130" t="s">
        <v>128</v>
      </c>
      <c r="AE85" s="131" t="s">
        <v>125</v>
      </c>
      <c r="AF85" s="129" t="s">
        <v>127</v>
      </c>
      <c r="AG85" s="129" t="s">
        <v>139</v>
      </c>
      <c r="AH85" s="129" t="s">
        <v>126</v>
      </c>
      <c r="AI85" s="130" t="s">
        <v>128</v>
      </c>
      <c r="AJ85" s="131" t="s">
        <v>125</v>
      </c>
      <c r="AK85" s="129" t="s">
        <v>127</v>
      </c>
      <c r="AL85" s="129" t="s">
        <v>139</v>
      </c>
      <c r="AM85" s="129" t="s">
        <v>126</v>
      </c>
      <c r="AN85" s="130" t="s">
        <v>128</v>
      </c>
      <c r="AO85" s="131" t="s">
        <v>125</v>
      </c>
      <c r="AP85" s="129" t="s">
        <v>127</v>
      </c>
      <c r="AQ85" s="129" t="s">
        <v>139</v>
      </c>
      <c r="AR85" s="129" t="s">
        <v>126</v>
      </c>
      <c r="AS85" s="130" t="s">
        <v>128</v>
      </c>
      <c r="AT85" s="131" t="s">
        <v>125</v>
      </c>
      <c r="AU85" s="129" t="s">
        <v>127</v>
      </c>
      <c r="AV85" s="129" t="s">
        <v>139</v>
      </c>
      <c r="AW85" s="129" t="s">
        <v>126</v>
      </c>
      <c r="AX85" s="130" t="s">
        <v>128</v>
      </c>
      <c r="AY85" s="131" t="s">
        <v>125</v>
      </c>
      <c r="AZ85" s="129" t="s">
        <v>127</v>
      </c>
      <c r="BA85" s="129" t="s">
        <v>139</v>
      </c>
      <c r="BB85" s="129" t="s">
        <v>126</v>
      </c>
      <c r="BC85" s="132" t="s">
        <v>128</v>
      </c>
      <c r="BD85" s="131" t="s">
        <v>125</v>
      </c>
      <c r="BE85" s="129" t="s">
        <v>127</v>
      </c>
      <c r="BF85" s="129" t="s">
        <v>139</v>
      </c>
      <c r="BG85" s="129" t="s">
        <v>126</v>
      </c>
      <c r="BH85" s="129" t="s">
        <v>128</v>
      </c>
    </row>
    <row r="86" spans="1:60" ht="12.95" customHeight="1" thickTop="1" x14ac:dyDescent="0.15">
      <c r="A86" s="416"/>
      <c r="B86" s="383" t="s">
        <v>29</v>
      </c>
      <c r="C86" s="383"/>
      <c r="D86" s="383"/>
      <c r="E86" s="383"/>
      <c r="F86" s="383"/>
      <c r="G86" s="383"/>
      <c r="H86" s="383"/>
      <c r="I86" s="383"/>
      <c r="J86" s="383"/>
      <c r="K86" s="80">
        <v>0</v>
      </c>
      <c r="L86" s="80">
        <v>0</v>
      </c>
      <c r="M86" s="80">
        <v>0</v>
      </c>
      <c r="N86" s="80">
        <v>0</v>
      </c>
      <c r="O86" s="133">
        <v>0</v>
      </c>
      <c r="P86" s="134">
        <v>0</v>
      </c>
      <c r="Q86" s="80">
        <v>0</v>
      </c>
      <c r="R86" s="80">
        <v>0</v>
      </c>
      <c r="S86" s="80">
        <v>0</v>
      </c>
      <c r="T86" s="133">
        <v>0</v>
      </c>
      <c r="U86" s="134">
        <v>0</v>
      </c>
      <c r="V86" s="80">
        <v>0</v>
      </c>
      <c r="W86" s="80">
        <v>0</v>
      </c>
      <c r="X86" s="80">
        <v>0</v>
      </c>
      <c r="Y86" s="133">
        <v>0</v>
      </c>
      <c r="Z86" s="134">
        <v>0</v>
      </c>
      <c r="AA86" s="80">
        <v>0</v>
      </c>
      <c r="AB86" s="80">
        <v>0</v>
      </c>
      <c r="AC86" s="80">
        <v>0</v>
      </c>
      <c r="AD86" s="133">
        <v>0</v>
      </c>
      <c r="AE86" s="134">
        <v>0</v>
      </c>
      <c r="AF86" s="80">
        <v>0</v>
      </c>
      <c r="AG86" s="80">
        <v>0</v>
      </c>
      <c r="AH86" s="80">
        <v>0</v>
      </c>
      <c r="AI86" s="133">
        <v>0</v>
      </c>
      <c r="AJ86" s="134">
        <v>0</v>
      </c>
      <c r="AK86" s="80">
        <v>0</v>
      </c>
      <c r="AL86" s="80">
        <v>0</v>
      </c>
      <c r="AM86" s="80">
        <v>0</v>
      </c>
      <c r="AN86" s="133">
        <v>0</v>
      </c>
      <c r="AO86" s="134">
        <v>0</v>
      </c>
      <c r="AP86" s="80">
        <v>0</v>
      </c>
      <c r="AQ86" s="80">
        <v>0</v>
      </c>
      <c r="AR86" s="80">
        <v>0</v>
      </c>
      <c r="AS86" s="133">
        <v>0</v>
      </c>
      <c r="AT86" s="134">
        <v>0</v>
      </c>
      <c r="AU86" s="80">
        <v>0</v>
      </c>
      <c r="AV86" s="80">
        <v>0</v>
      </c>
      <c r="AW86" s="80">
        <v>0</v>
      </c>
      <c r="AX86" s="133">
        <v>0</v>
      </c>
      <c r="AY86" s="134">
        <v>0</v>
      </c>
      <c r="AZ86" s="80">
        <v>0</v>
      </c>
      <c r="BA86" s="80">
        <v>0</v>
      </c>
      <c r="BB86" s="80">
        <v>0</v>
      </c>
      <c r="BC86" s="135">
        <v>0</v>
      </c>
      <c r="BD86" s="134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6"/>
      <c r="B87" s="366"/>
      <c r="C87" s="366"/>
      <c r="D87" s="366"/>
      <c r="E87" s="366" t="s">
        <v>29</v>
      </c>
      <c r="F87" s="366"/>
      <c r="G87" s="366"/>
      <c r="H87" s="366"/>
      <c r="I87" s="366"/>
      <c r="J87" s="366"/>
      <c r="K87" s="66">
        <v>0</v>
      </c>
      <c r="L87" s="136">
        <v>0</v>
      </c>
      <c r="M87" s="66">
        <v>0</v>
      </c>
      <c r="N87" s="66">
        <v>0</v>
      </c>
      <c r="O87" s="137">
        <v>0</v>
      </c>
      <c r="P87" s="138">
        <v>0</v>
      </c>
      <c r="Q87" s="66">
        <v>0</v>
      </c>
      <c r="R87" s="66">
        <v>0</v>
      </c>
      <c r="S87" s="66">
        <v>0</v>
      </c>
      <c r="T87" s="137">
        <v>0</v>
      </c>
      <c r="U87" s="138">
        <v>0</v>
      </c>
      <c r="V87" s="66">
        <v>0</v>
      </c>
      <c r="W87" s="66">
        <v>0</v>
      </c>
      <c r="X87" s="66">
        <v>0</v>
      </c>
      <c r="Y87" s="137">
        <v>0</v>
      </c>
      <c r="Z87" s="138">
        <v>0</v>
      </c>
      <c r="AA87" s="66">
        <v>0</v>
      </c>
      <c r="AB87" s="66">
        <v>0</v>
      </c>
      <c r="AC87" s="66">
        <v>0</v>
      </c>
      <c r="AD87" s="137">
        <v>0</v>
      </c>
      <c r="AE87" s="138">
        <v>0</v>
      </c>
      <c r="AF87" s="66">
        <v>0</v>
      </c>
      <c r="AG87" s="66">
        <v>0</v>
      </c>
      <c r="AH87" s="66">
        <v>0</v>
      </c>
      <c r="AI87" s="137">
        <v>0</v>
      </c>
      <c r="AJ87" s="138">
        <v>0</v>
      </c>
      <c r="AK87" s="66">
        <v>0</v>
      </c>
      <c r="AL87" s="66">
        <v>0</v>
      </c>
      <c r="AM87" s="66">
        <v>0</v>
      </c>
      <c r="AN87" s="137">
        <v>0</v>
      </c>
      <c r="AO87" s="138">
        <v>0</v>
      </c>
      <c r="AP87" s="66">
        <v>0</v>
      </c>
      <c r="AQ87" s="66">
        <v>0</v>
      </c>
      <c r="AR87" s="66">
        <v>0</v>
      </c>
      <c r="AS87" s="137">
        <v>0</v>
      </c>
      <c r="AT87" s="138">
        <v>0</v>
      </c>
      <c r="AU87" s="66">
        <v>0</v>
      </c>
      <c r="AV87" s="66">
        <v>0</v>
      </c>
      <c r="AW87" s="66">
        <v>0</v>
      </c>
      <c r="AX87" s="137">
        <v>0</v>
      </c>
      <c r="AY87" s="138">
        <v>0</v>
      </c>
      <c r="AZ87" s="66">
        <v>0</v>
      </c>
      <c r="BA87" s="66">
        <v>0</v>
      </c>
      <c r="BB87" s="66">
        <v>0</v>
      </c>
      <c r="BC87" s="139">
        <v>0</v>
      </c>
      <c r="BD87" s="138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29</v>
      </c>
      <c r="I88" s="366"/>
      <c r="J88" s="366"/>
      <c r="K88" s="66">
        <v>0</v>
      </c>
      <c r="L88" s="66">
        <v>0</v>
      </c>
      <c r="M88" s="66">
        <v>0</v>
      </c>
      <c r="N88" s="66">
        <v>0</v>
      </c>
      <c r="O88" s="137">
        <v>0</v>
      </c>
      <c r="P88" s="138">
        <v>0</v>
      </c>
      <c r="Q88" s="66">
        <v>0</v>
      </c>
      <c r="R88" s="66">
        <v>0</v>
      </c>
      <c r="S88" s="66">
        <v>0</v>
      </c>
      <c r="T88" s="137">
        <v>0</v>
      </c>
      <c r="U88" s="138">
        <v>0</v>
      </c>
      <c r="V88" s="66">
        <v>0</v>
      </c>
      <c r="W88" s="66">
        <v>0</v>
      </c>
      <c r="X88" s="66">
        <v>0</v>
      </c>
      <c r="Y88" s="137">
        <v>0</v>
      </c>
      <c r="Z88" s="138">
        <v>0</v>
      </c>
      <c r="AA88" s="66">
        <v>0</v>
      </c>
      <c r="AB88" s="66">
        <v>0</v>
      </c>
      <c r="AC88" s="66">
        <v>0</v>
      </c>
      <c r="AD88" s="137">
        <v>0</v>
      </c>
      <c r="AE88" s="138">
        <v>0</v>
      </c>
      <c r="AF88" s="66">
        <v>0</v>
      </c>
      <c r="AG88" s="66">
        <v>0</v>
      </c>
      <c r="AH88" s="66">
        <v>0</v>
      </c>
      <c r="AI88" s="137">
        <v>0</v>
      </c>
      <c r="AJ88" s="138">
        <v>0</v>
      </c>
      <c r="AK88" s="66">
        <v>0</v>
      </c>
      <c r="AL88" s="66">
        <v>0</v>
      </c>
      <c r="AM88" s="66">
        <v>0</v>
      </c>
      <c r="AN88" s="137">
        <v>0</v>
      </c>
      <c r="AO88" s="138">
        <v>0</v>
      </c>
      <c r="AP88" s="66">
        <v>0</v>
      </c>
      <c r="AQ88" s="66">
        <v>0</v>
      </c>
      <c r="AR88" s="66">
        <v>0</v>
      </c>
      <c r="AS88" s="137">
        <v>0</v>
      </c>
      <c r="AT88" s="138">
        <v>0</v>
      </c>
      <c r="AU88" s="66">
        <v>0</v>
      </c>
      <c r="AV88" s="66">
        <v>0</v>
      </c>
      <c r="AW88" s="66">
        <v>0</v>
      </c>
      <c r="AX88" s="137">
        <v>0</v>
      </c>
      <c r="AY88" s="138">
        <v>0</v>
      </c>
      <c r="AZ88" s="66">
        <v>0</v>
      </c>
      <c r="BA88" s="66">
        <v>0</v>
      </c>
      <c r="BB88" s="66">
        <v>0</v>
      </c>
      <c r="BC88" s="139">
        <v>0</v>
      </c>
      <c r="BD88" s="138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6"/>
      <c r="B89" s="366" t="s">
        <v>29</v>
      </c>
      <c r="C89" s="366"/>
      <c r="D89" s="366"/>
      <c r="E89" s="366" t="s">
        <v>29</v>
      </c>
      <c r="F89" s="366"/>
      <c r="G89" s="366"/>
      <c r="H89" s="366"/>
      <c r="I89" s="366"/>
      <c r="J89" s="366"/>
      <c r="K89" s="66">
        <v>0</v>
      </c>
      <c r="L89" s="66">
        <v>0</v>
      </c>
      <c r="M89" s="66">
        <v>0</v>
      </c>
      <c r="N89" s="66">
        <v>0</v>
      </c>
      <c r="O89" s="137">
        <v>0</v>
      </c>
      <c r="P89" s="138">
        <v>0</v>
      </c>
      <c r="Q89" s="66">
        <v>0</v>
      </c>
      <c r="R89" s="66">
        <v>0</v>
      </c>
      <c r="S89" s="66">
        <v>0</v>
      </c>
      <c r="T89" s="137">
        <v>0</v>
      </c>
      <c r="U89" s="138">
        <v>0</v>
      </c>
      <c r="V89" s="66">
        <v>0</v>
      </c>
      <c r="W89" s="66">
        <v>0</v>
      </c>
      <c r="X89" s="66">
        <v>0</v>
      </c>
      <c r="Y89" s="137">
        <v>0</v>
      </c>
      <c r="Z89" s="138">
        <v>0</v>
      </c>
      <c r="AA89" s="66">
        <v>0</v>
      </c>
      <c r="AB89" s="66">
        <v>0</v>
      </c>
      <c r="AC89" s="66">
        <v>0</v>
      </c>
      <c r="AD89" s="137">
        <v>0</v>
      </c>
      <c r="AE89" s="138">
        <v>0</v>
      </c>
      <c r="AF89" s="66">
        <v>0</v>
      </c>
      <c r="AG89" s="66">
        <v>0</v>
      </c>
      <c r="AH89" s="66">
        <v>0</v>
      </c>
      <c r="AI89" s="137">
        <v>0</v>
      </c>
      <c r="AJ89" s="138">
        <v>0</v>
      </c>
      <c r="AK89" s="66">
        <v>0</v>
      </c>
      <c r="AL89" s="66">
        <v>0</v>
      </c>
      <c r="AM89" s="66">
        <v>0</v>
      </c>
      <c r="AN89" s="137">
        <v>0</v>
      </c>
      <c r="AO89" s="138">
        <v>0</v>
      </c>
      <c r="AP89" s="66">
        <v>0</v>
      </c>
      <c r="AQ89" s="66">
        <v>0</v>
      </c>
      <c r="AR89" s="66">
        <v>0</v>
      </c>
      <c r="AS89" s="137">
        <v>0</v>
      </c>
      <c r="AT89" s="138">
        <v>0</v>
      </c>
      <c r="AU89" s="66">
        <v>0</v>
      </c>
      <c r="AV89" s="66">
        <v>0</v>
      </c>
      <c r="AW89" s="66">
        <v>0</v>
      </c>
      <c r="AX89" s="137">
        <v>0</v>
      </c>
      <c r="AY89" s="138">
        <v>0</v>
      </c>
      <c r="AZ89" s="66">
        <v>0</v>
      </c>
      <c r="BA89" s="66">
        <v>0</v>
      </c>
      <c r="BB89" s="66">
        <v>0</v>
      </c>
      <c r="BC89" s="139">
        <v>0</v>
      </c>
      <c r="BD89" s="138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6"/>
      <c r="B90" s="366" t="s">
        <v>29</v>
      </c>
      <c r="C90" s="366"/>
      <c r="D90" s="366"/>
      <c r="E90" s="366"/>
      <c r="F90" s="366"/>
      <c r="G90" s="366"/>
      <c r="H90" s="366" t="s">
        <v>29</v>
      </c>
      <c r="I90" s="366"/>
      <c r="J90" s="366"/>
      <c r="K90" s="66">
        <v>0</v>
      </c>
      <c r="L90" s="66">
        <v>0</v>
      </c>
      <c r="M90" s="66">
        <v>0</v>
      </c>
      <c r="N90" s="66">
        <v>0</v>
      </c>
      <c r="O90" s="137">
        <v>0</v>
      </c>
      <c r="P90" s="138">
        <v>0</v>
      </c>
      <c r="Q90" s="66">
        <v>0</v>
      </c>
      <c r="R90" s="66">
        <v>0</v>
      </c>
      <c r="S90" s="66">
        <v>0</v>
      </c>
      <c r="T90" s="137">
        <v>0</v>
      </c>
      <c r="U90" s="138">
        <v>0</v>
      </c>
      <c r="V90" s="66">
        <v>0</v>
      </c>
      <c r="W90" s="66">
        <v>0</v>
      </c>
      <c r="X90" s="66">
        <v>0</v>
      </c>
      <c r="Y90" s="137">
        <v>0</v>
      </c>
      <c r="Z90" s="138">
        <v>0</v>
      </c>
      <c r="AA90" s="66">
        <v>0</v>
      </c>
      <c r="AB90" s="66">
        <v>0</v>
      </c>
      <c r="AC90" s="66">
        <v>0</v>
      </c>
      <c r="AD90" s="137">
        <v>0</v>
      </c>
      <c r="AE90" s="138">
        <v>0</v>
      </c>
      <c r="AF90" s="66">
        <v>0</v>
      </c>
      <c r="AG90" s="66">
        <v>0</v>
      </c>
      <c r="AH90" s="66">
        <v>0</v>
      </c>
      <c r="AI90" s="137">
        <v>0</v>
      </c>
      <c r="AJ90" s="138">
        <v>0</v>
      </c>
      <c r="AK90" s="66">
        <v>0</v>
      </c>
      <c r="AL90" s="66">
        <v>0</v>
      </c>
      <c r="AM90" s="66">
        <v>0</v>
      </c>
      <c r="AN90" s="137">
        <v>0</v>
      </c>
      <c r="AO90" s="138">
        <v>0</v>
      </c>
      <c r="AP90" s="66">
        <v>0</v>
      </c>
      <c r="AQ90" s="66">
        <v>0</v>
      </c>
      <c r="AR90" s="66">
        <v>0</v>
      </c>
      <c r="AS90" s="137">
        <v>0</v>
      </c>
      <c r="AT90" s="138">
        <v>0</v>
      </c>
      <c r="AU90" s="66">
        <v>0</v>
      </c>
      <c r="AV90" s="66">
        <v>0</v>
      </c>
      <c r="AW90" s="66">
        <v>0</v>
      </c>
      <c r="AX90" s="137">
        <v>0</v>
      </c>
      <c r="AY90" s="138">
        <v>0</v>
      </c>
      <c r="AZ90" s="66">
        <v>0</v>
      </c>
      <c r="BA90" s="66">
        <v>0</v>
      </c>
      <c r="BB90" s="66">
        <v>0</v>
      </c>
      <c r="BC90" s="139">
        <v>0</v>
      </c>
      <c r="BD90" s="138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6"/>
      <c r="B91" s="366"/>
      <c r="C91" s="366"/>
      <c r="D91" s="366"/>
      <c r="E91" s="366" t="s">
        <v>29</v>
      </c>
      <c r="F91" s="366"/>
      <c r="G91" s="366"/>
      <c r="H91" s="366" t="s">
        <v>29</v>
      </c>
      <c r="I91" s="366"/>
      <c r="J91" s="366"/>
      <c r="K91" s="66">
        <v>0</v>
      </c>
      <c r="L91" s="66">
        <v>0</v>
      </c>
      <c r="M91" s="66">
        <v>0</v>
      </c>
      <c r="N91" s="66">
        <v>0</v>
      </c>
      <c r="O91" s="137">
        <v>0</v>
      </c>
      <c r="P91" s="138">
        <v>0</v>
      </c>
      <c r="Q91" s="66">
        <v>0</v>
      </c>
      <c r="R91" s="66">
        <v>0</v>
      </c>
      <c r="S91" s="66">
        <v>0</v>
      </c>
      <c r="T91" s="137">
        <v>0</v>
      </c>
      <c r="U91" s="138">
        <v>0</v>
      </c>
      <c r="V91" s="66">
        <v>0</v>
      </c>
      <c r="W91" s="66">
        <v>0</v>
      </c>
      <c r="X91" s="66">
        <v>0</v>
      </c>
      <c r="Y91" s="137">
        <v>0</v>
      </c>
      <c r="Z91" s="138">
        <v>0</v>
      </c>
      <c r="AA91" s="66">
        <v>0</v>
      </c>
      <c r="AB91" s="66">
        <v>0</v>
      </c>
      <c r="AC91" s="66">
        <v>0</v>
      </c>
      <c r="AD91" s="137">
        <v>0</v>
      </c>
      <c r="AE91" s="138">
        <v>0</v>
      </c>
      <c r="AF91" s="66">
        <v>0</v>
      </c>
      <c r="AG91" s="66">
        <v>0</v>
      </c>
      <c r="AH91" s="66">
        <v>0</v>
      </c>
      <c r="AI91" s="137">
        <v>0</v>
      </c>
      <c r="AJ91" s="138">
        <v>0</v>
      </c>
      <c r="AK91" s="66">
        <v>0</v>
      </c>
      <c r="AL91" s="66">
        <v>0</v>
      </c>
      <c r="AM91" s="66">
        <v>0</v>
      </c>
      <c r="AN91" s="137">
        <v>0</v>
      </c>
      <c r="AO91" s="138">
        <v>0</v>
      </c>
      <c r="AP91" s="66">
        <v>0</v>
      </c>
      <c r="AQ91" s="66">
        <v>0</v>
      </c>
      <c r="AR91" s="66">
        <v>0</v>
      </c>
      <c r="AS91" s="137">
        <v>0</v>
      </c>
      <c r="AT91" s="138">
        <v>0</v>
      </c>
      <c r="AU91" s="66">
        <v>0</v>
      </c>
      <c r="AV91" s="66">
        <v>0</v>
      </c>
      <c r="AW91" s="66">
        <v>0</v>
      </c>
      <c r="AX91" s="137">
        <v>0</v>
      </c>
      <c r="AY91" s="138">
        <v>0</v>
      </c>
      <c r="AZ91" s="66">
        <v>0</v>
      </c>
      <c r="BA91" s="66">
        <v>0</v>
      </c>
      <c r="BB91" s="66">
        <v>0</v>
      </c>
      <c r="BC91" s="139">
        <v>0</v>
      </c>
      <c r="BD91" s="138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6"/>
      <c r="B92" s="366" t="s">
        <v>29</v>
      </c>
      <c r="C92" s="366"/>
      <c r="D92" s="366"/>
      <c r="E92" s="366" t="s">
        <v>29</v>
      </c>
      <c r="F92" s="366"/>
      <c r="G92" s="366"/>
      <c r="H92" s="366" t="s">
        <v>29</v>
      </c>
      <c r="I92" s="366"/>
      <c r="J92" s="366"/>
      <c r="K92" s="66">
        <v>0</v>
      </c>
      <c r="L92" s="66">
        <v>0</v>
      </c>
      <c r="M92" s="66">
        <v>0</v>
      </c>
      <c r="N92" s="66">
        <v>0</v>
      </c>
      <c r="O92" s="137">
        <v>0</v>
      </c>
      <c r="P92" s="138">
        <v>0</v>
      </c>
      <c r="Q92" s="66">
        <v>0</v>
      </c>
      <c r="R92" s="66">
        <v>0</v>
      </c>
      <c r="S92" s="66">
        <v>0</v>
      </c>
      <c r="T92" s="137">
        <v>0</v>
      </c>
      <c r="U92" s="138">
        <v>0</v>
      </c>
      <c r="V92" s="66">
        <v>0</v>
      </c>
      <c r="W92" s="66">
        <v>0</v>
      </c>
      <c r="X92" s="66">
        <v>0</v>
      </c>
      <c r="Y92" s="137">
        <v>0</v>
      </c>
      <c r="Z92" s="138">
        <v>0</v>
      </c>
      <c r="AA92" s="66">
        <v>0</v>
      </c>
      <c r="AB92" s="66">
        <v>0</v>
      </c>
      <c r="AC92" s="66">
        <v>0</v>
      </c>
      <c r="AD92" s="137">
        <v>0</v>
      </c>
      <c r="AE92" s="138">
        <v>0</v>
      </c>
      <c r="AF92" s="66">
        <v>0</v>
      </c>
      <c r="AG92" s="66">
        <v>0</v>
      </c>
      <c r="AH92" s="66">
        <v>0</v>
      </c>
      <c r="AI92" s="137">
        <v>0</v>
      </c>
      <c r="AJ92" s="138">
        <v>0</v>
      </c>
      <c r="AK92" s="66">
        <v>0</v>
      </c>
      <c r="AL92" s="66">
        <v>0</v>
      </c>
      <c r="AM92" s="66">
        <v>0</v>
      </c>
      <c r="AN92" s="137">
        <v>0</v>
      </c>
      <c r="AO92" s="138">
        <v>0</v>
      </c>
      <c r="AP92" s="66">
        <v>0</v>
      </c>
      <c r="AQ92" s="66">
        <v>0</v>
      </c>
      <c r="AR92" s="66">
        <v>0</v>
      </c>
      <c r="AS92" s="137">
        <v>0</v>
      </c>
      <c r="AT92" s="138">
        <v>0</v>
      </c>
      <c r="AU92" s="66">
        <v>0</v>
      </c>
      <c r="AV92" s="66">
        <v>0</v>
      </c>
      <c r="AW92" s="66">
        <v>0</v>
      </c>
      <c r="AX92" s="137">
        <v>0</v>
      </c>
      <c r="AY92" s="138">
        <v>0</v>
      </c>
      <c r="AZ92" s="66">
        <v>0</v>
      </c>
      <c r="BA92" s="66">
        <v>0</v>
      </c>
      <c r="BB92" s="66">
        <v>0</v>
      </c>
      <c r="BC92" s="139">
        <v>0</v>
      </c>
      <c r="BD92" s="138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6">
        <v>1</v>
      </c>
      <c r="L94" s="418" t="s">
        <v>54</v>
      </c>
      <c r="M94" s="419"/>
      <c r="N94" s="419"/>
      <c r="O94" s="420"/>
      <c r="P94" s="151">
        <v>2</v>
      </c>
      <c r="Q94" s="418" t="s">
        <v>55</v>
      </c>
      <c r="R94" s="419"/>
      <c r="S94" s="419"/>
      <c r="T94" s="420"/>
      <c r="U94" s="151">
        <v>3</v>
      </c>
      <c r="V94" s="418" t="s">
        <v>56</v>
      </c>
      <c r="W94" s="419"/>
      <c r="X94" s="419"/>
      <c r="Y94" s="420"/>
      <c r="Z94" s="151">
        <v>4</v>
      </c>
      <c r="AA94" s="418" t="s">
        <v>57</v>
      </c>
      <c r="AB94" s="419"/>
      <c r="AC94" s="419"/>
      <c r="AD94" s="420"/>
      <c r="AE94" s="151">
        <v>5</v>
      </c>
      <c r="AF94" s="418" t="s">
        <v>58</v>
      </c>
      <c r="AG94" s="419"/>
      <c r="AH94" s="419"/>
      <c r="AI94" s="420"/>
      <c r="AJ94" s="151">
        <v>6</v>
      </c>
      <c r="AK94" s="418" t="s">
        <v>134</v>
      </c>
      <c r="AL94" s="419"/>
      <c r="AM94" s="419"/>
      <c r="AN94" s="420"/>
      <c r="AO94" s="151">
        <v>7</v>
      </c>
      <c r="AP94" s="418" t="s">
        <v>135</v>
      </c>
      <c r="AQ94" s="419"/>
      <c r="AR94" s="419"/>
      <c r="AS94" s="420"/>
      <c r="AT94" s="151">
        <v>8</v>
      </c>
      <c r="AU94" s="418" t="s">
        <v>61</v>
      </c>
      <c r="AV94" s="419"/>
      <c r="AW94" s="419"/>
      <c r="AX94" s="420"/>
      <c r="AY94" s="15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9" t="s">
        <v>125</v>
      </c>
      <c r="L95" s="129" t="s">
        <v>127</v>
      </c>
      <c r="M95" s="129" t="s">
        <v>139</v>
      </c>
      <c r="N95" s="129" t="s">
        <v>126</v>
      </c>
      <c r="O95" s="130" t="s">
        <v>128</v>
      </c>
      <c r="P95" s="131" t="s">
        <v>125</v>
      </c>
      <c r="Q95" s="129" t="s">
        <v>127</v>
      </c>
      <c r="R95" s="129" t="s">
        <v>139</v>
      </c>
      <c r="S95" s="129" t="s">
        <v>126</v>
      </c>
      <c r="T95" s="130" t="s">
        <v>128</v>
      </c>
      <c r="U95" s="131" t="s">
        <v>125</v>
      </c>
      <c r="V95" s="129" t="s">
        <v>127</v>
      </c>
      <c r="W95" s="129" t="s">
        <v>139</v>
      </c>
      <c r="X95" s="129" t="s">
        <v>126</v>
      </c>
      <c r="Y95" s="130" t="s">
        <v>128</v>
      </c>
      <c r="Z95" s="131" t="s">
        <v>125</v>
      </c>
      <c r="AA95" s="129" t="s">
        <v>127</v>
      </c>
      <c r="AB95" s="129" t="s">
        <v>139</v>
      </c>
      <c r="AC95" s="129" t="s">
        <v>126</v>
      </c>
      <c r="AD95" s="130" t="s">
        <v>128</v>
      </c>
      <c r="AE95" s="131" t="s">
        <v>125</v>
      </c>
      <c r="AF95" s="129" t="s">
        <v>127</v>
      </c>
      <c r="AG95" s="129" t="s">
        <v>139</v>
      </c>
      <c r="AH95" s="129" t="s">
        <v>126</v>
      </c>
      <c r="AI95" s="130" t="s">
        <v>128</v>
      </c>
      <c r="AJ95" s="131" t="s">
        <v>125</v>
      </c>
      <c r="AK95" s="129" t="s">
        <v>127</v>
      </c>
      <c r="AL95" s="129" t="s">
        <v>139</v>
      </c>
      <c r="AM95" s="129" t="s">
        <v>126</v>
      </c>
      <c r="AN95" s="130" t="s">
        <v>128</v>
      </c>
      <c r="AO95" s="131" t="s">
        <v>125</v>
      </c>
      <c r="AP95" s="129" t="s">
        <v>127</v>
      </c>
      <c r="AQ95" s="129" t="s">
        <v>139</v>
      </c>
      <c r="AR95" s="129" t="s">
        <v>126</v>
      </c>
      <c r="AS95" s="130" t="s">
        <v>128</v>
      </c>
      <c r="AT95" s="131" t="s">
        <v>125</v>
      </c>
      <c r="AU95" s="129" t="s">
        <v>127</v>
      </c>
      <c r="AV95" s="129" t="s">
        <v>139</v>
      </c>
      <c r="AW95" s="129" t="s">
        <v>126</v>
      </c>
      <c r="AX95" s="130" t="s">
        <v>128</v>
      </c>
      <c r="AY95" s="131" t="s">
        <v>125</v>
      </c>
      <c r="AZ95" s="129" t="s">
        <v>127</v>
      </c>
      <c r="BA95" s="129" t="s">
        <v>139</v>
      </c>
      <c r="BB95" s="129" t="s">
        <v>126</v>
      </c>
      <c r="BC95" s="132" t="s">
        <v>128</v>
      </c>
      <c r="BD95" s="131" t="s">
        <v>125</v>
      </c>
      <c r="BE95" s="129" t="s">
        <v>127</v>
      </c>
      <c r="BF95" s="129" t="s">
        <v>139</v>
      </c>
      <c r="BG95" s="129" t="s">
        <v>126</v>
      </c>
      <c r="BH95" s="129" t="s">
        <v>128</v>
      </c>
    </row>
    <row r="96" spans="1:60" ht="12.95" customHeight="1" thickTop="1" x14ac:dyDescent="0.15">
      <c r="A96" s="423"/>
      <c r="B96" s="383" t="s">
        <v>29</v>
      </c>
      <c r="C96" s="383"/>
      <c r="D96" s="383"/>
      <c r="E96" s="383"/>
      <c r="F96" s="383"/>
      <c r="G96" s="383"/>
      <c r="H96" s="383"/>
      <c r="I96" s="383"/>
      <c r="J96" s="383"/>
      <c r="K96" s="80">
        <v>0</v>
      </c>
      <c r="L96" s="80">
        <v>0</v>
      </c>
      <c r="M96" s="80">
        <v>0</v>
      </c>
      <c r="N96" s="80">
        <v>0</v>
      </c>
      <c r="O96" s="133">
        <v>0</v>
      </c>
      <c r="P96" s="134">
        <v>0</v>
      </c>
      <c r="Q96" s="80">
        <v>0</v>
      </c>
      <c r="R96" s="80">
        <v>0</v>
      </c>
      <c r="S96" s="80">
        <v>0</v>
      </c>
      <c r="T96" s="133">
        <v>0</v>
      </c>
      <c r="U96" s="134">
        <v>0</v>
      </c>
      <c r="V96" s="80">
        <v>0</v>
      </c>
      <c r="W96" s="80">
        <v>0</v>
      </c>
      <c r="X96" s="80">
        <v>0</v>
      </c>
      <c r="Y96" s="133">
        <v>0</v>
      </c>
      <c r="Z96" s="134">
        <v>0</v>
      </c>
      <c r="AA96" s="80">
        <v>0</v>
      </c>
      <c r="AB96" s="80">
        <v>0</v>
      </c>
      <c r="AC96" s="80">
        <v>0</v>
      </c>
      <c r="AD96" s="133">
        <v>0</v>
      </c>
      <c r="AE96" s="134">
        <v>0</v>
      </c>
      <c r="AF96" s="80">
        <v>0</v>
      </c>
      <c r="AG96" s="80">
        <v>0</v>
      </c>
      <c r="AH96" s="80">
        <v>0</v>
      </c>
      <c r="AI96" s="133">
        <v>0</v>
      </c>
      <c r="AJ96" s="134">
        <v>0</v>
      </c>
      <c r="AK96" s="80">
        <v>0</v>
      </c>
      <c r="AL96" s="80">
        <v>0</v>
      </c>
      <c r="AM96" s="80">
        <v>0</v>
      </c>
      <c r="AN96" s="133">
        <v>0</v>
      </c>
      <c r="AO96" s="134">
        <v>0</v>
      </c>
      <c r="AP96" s="80">
        <v>0</v>
      </c>
      <c r="AQ96" s="80">
        <v>0</v>
      </c>
      <c r="AR96" s="80">
        <v>0</v>
      </c>
      <c r="AS96" s="133">
        <v>0</v>
      </c>
      <c r="AT96" s="134">
        <v>0</v>
      </c>
      <c r="AU96" s="80">
        <v>0</v>
      </c>
      <c r="AV96" s="80">
        <v>0</v>
      </c>
      <c r="AW96" s="80">
        <v>0</v>
      </c>
      <c r="AX96" s="133">
        <v>0</v>
      </c>
      <c r="AY96" s="134">
        <v>0</v>
      </c>
      <c r="AZ96" s="80">
        <v>0</v>
      </c>
      <c r="BA96" s="80">
        <v>0</v>
      </c>
      <c r="BB96" s="80">
        <v>0</v>
      </c>
      <c r="BC96" s="135">
        <v>0</v>
      </c>
      <c r="BD96" s="134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3"/>
      <c r="B97" s="366"/>
      <c r="C97" s="366"/>
      <c r="D97" s="366"/>
      <c r="E97" s="366" t="s">
        <v>29</v>
      </c>
      <c r="F97" s="366"/>
      <c r="G97" s="366"/>
      <c r="H97" s="366"/>
      <c r="I97" s="366"/>
      <c r="J97" s="366"/>
      <c r="K97" s="66">
        <v>0</v>
      </c>
      <c r="L97" s="136">
        <v>0</v>
      </c>
      <c r="M97" s="66">
        <v>0</v>
      </c>
      <c r="N97" s="66">
        <v>0</v>
      </c>
      <c r="O97" s="137">
        <v>0</v>
      </c>
      <c r="P97" s="138">
        <v>0</v>
      </c>
      <c r="Q97" s="66">
        <v>0</v>
      </c>
      <c r="R97" s="66">
        <v>0</v>
      </c>
      <c r="S97" s="66">
        <v>0</v>
      </c>
      <c r="T97" s="137">
        <v>0</v>
      </c>
      <c r="U97" s="138">
        <v>0</v>
      </c>
      <c r="V97" s="66">
        <v>0</v>
      </c>
      <c r="W97" s="66">
        <v>0</v>
      </c>
      <c r="X97" s="66">
        <v>0</v>
      </c>
      <c r="Y97" s="137">
        <v>0</v>
      </c>
      <c r="Z97" s="138">
        <v>0</v>
      </c>
      <c r="AA97" s="66">
        <v>0</v>
      </c>
      <c r="AB97" s="66">
        <v>0</v>
      </c>
      <c r="AC97" s="66">
        <v>0</v>
      </c>
      <c r="AD97" s="137">
        <v>0</v>
      </c>
      <c r="AE97" s="138">
        <v>0</v>
      </c>
      <c r="AF97" s="66">
        <v>0</v>
      </c>
      <c r="AG97" s="66">
        <v>0</v>
      </c>
      <c r="AH97" s="66">
        <v>0</v>
      </c>
      <c r="AI97" s="137">
        <v>0</v>
      </c>
      <c r="AJ97" s="138">
        <v>0</v>
      </c>
      <c r="AK97" s="66">
        <v>0</v>
      </c>
      <c r="AL97" s="66">
        <v>0</v>
      </c>
      <c r="AM97" s="66">
        <v>0</v>
      </c>
      <c r="AN97" s="137">
        <v>0</v>
      </c>
      <c r="AO97" s="138">
        <v>0</v>
      </c>
      <c r="AP97" s="66">
        <v>0</v>
      </c>
      <c r="AQ97" s="66">
        <v>0</v>
      </c>
      <c r="AR97" s="66">
        <v>0</v>
      </c>
      <c r="AS97" s="137">
        <v>0</v>
      </c>
      <c r="AT97" s="138">
        <v>0</v>
      </c>
      <c r="AU97" s="66">
        <v>0</v>
      </c>
      <c r="AV97" s="66">
        <v>0</v>
      </c>
      <c r="AW97" s="66">
        <v>0</v>
      </c>
      <c r="AX97" s="137">
        <v>0</v>
      </c>
      <c r="AY97" s="138">
        <v>0</v>
      </c>
      <c r="AZ97" s="66">
        <v>0</v>
      </c>
      <c r="BA97" s="66">
        <v>0</v>
      </c>
      <c r="BB97" s="66">
        <v>0</v>
      </c>
      <c r="BC97" s="139">
        <v>0</v>
      </c>
      <c r="BD97" s="138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29</v>
      </c>
      <c r="I98" s="366"/>
      <c r="J98" s="366"/>
      <c r="K98" s="66">
        <v>0</v>
      </c>
      <c r="L98" s="66">
        <v>0</v>
      </c>
      <c r="M98" s="66">
        <v>0</v>
      </c>
      <c r="N98" s="66">
        <v>0</v>
      </c>
      <c r="O98" s="137">
        <v>0</v>
      </c>
      <c r="P98" s="138">
        <v>0</v>
      </c>
      <c r="Q98" s="66">
        <v>0</v>
      </c>
      <c r="R98" s="66">
        <v>0</v>
      </c>
      <c r="S98" s="66">
        <v>0</v>
      </c>
      <c r="T98" s="137">
        <v>0</v>
      </c>
      <c r="U98" s="138">
        <v>0</v>
      </c>
      <c r="V98" s="66">
        <v>0</v>
      </c>
      <c r="W98" s="66">
        <v>0</v>
      </c>
      <c r="X98" s="66">
        <v>0</v>
      </c>
      <c r="Y98" s="137">
        <v>0</v>
      </c>
      <c r="Z98" s="138">
        <v>0</v>
      </c>
      <c r="AA98" s="66">
        <v>0</v>
      </c>
      <c r="AB98" s="66">
        <v>0</v>
      </c>
      <c r="AC98" s="66">
        <v>0</v>
      </c>
      <c r="AD98" s="137">
        <v>0</v>
      </c>
      <c r="AE98" s="138">
        <v>0</v>
      </c>
      <c r="AF98" s="66">
        <v>0</v>
      </c>
      <c r="AG98" s="66">
        <v>0</v>
      </c>
      <c r="AH98" s="66">
        <v>0</v>
      </c>
      <c r="AI98" s="137">
        <v>0</v>
      </c>
      <c r="AJ98" s="138">
        <v>0</v>
      </c>
      <c r="AK98" s="66">
        <v>0</v>
      </c>
      <c r="AL98" s="66">
        <v>0</v>
      </c>
      <c r="AM98" s="66">
        <v>0</v>
      </c>
      <c r="AN98" s="137">
        <v>0</v>
      </c>
      <c r="AO98" s="138">
        <v>0</v>
      </c>
      <c r="AP98" s="66">
        <v>0</v>
      </c>
      <c r="AQ98" s="66">
        <v>0</v>
      </c>
      <c r="AR98" s="66">
        <v>0</v>
      </c>
      <c r="AS98" s="137">
        <v>0</v>
      </c>
      <c r="AT98" s="138">
        <v>0</v>
      </c>
      <c r="AU98" s="66">
        <v>0</v>
      </c>
      <c r="AV98" s="66">
        <v>0</v>
      </c>
      <c r="AW98" s="66">
        <v>0</v>
      </c>
      <c r="AX98" s="137">
        <v>0</v>
      </c>
      <c r="AY98" s="138">
        <v>0</v>
      </c>
      <c r="AZ98" s="66">
        <v>0</v>
      </c>
      <c r="BA98" s="66">
        <v>0</v>
      </c>
      <c r="BB98" s="66">
        <v>0</v>
      </c>
      <c r="BC98" s="139">
        <v>0</v>
      </c>
      <c r="BD98" s="138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3"/>
      <c r="B99" s="366" t="s">
        <v>29</v>
      </c>
      <c r="C99" s="366"/>
      <c r="D99" s="366"/>
      <c r="E99" s="366" t="s">
        <v>29</v>
      </c>
      <c r="F99" s="366"/>
      <c r="G99" s="366"/>
      <c r="H99" s="366"/>
      <c r="I99" s="366"/>
      <c r="J99" s="366"/>
      <c r="K99" s="66">
        <v>0</v>
      </c>
      <c r="L99" s="66">
        <v>0</v>
      </c>
      <c r="M99" s="66">
        <v>0</v>
      </c>
      <c r="N99" s="66">
        <v>0</v>
      </c>
      <c r="O99" s="137">
        <v>0</v>
      </c>
      <c r="P99" s="138">
        <v>0</v>
      </c>
      <c r="Q99" s="66">
        <v>0</v>
      </c>
      <c r="R99" s="66">
        <v>0</v>
      </c>
      <c r="S99" s="66">
        <v>0</v>
      </c>
      <c r="T99" s="137">
        <v>0</v>
      </c>
      <c r="U99" s="138">
        <v>0</v>
      </c>
      <c r="V99" s="66">
        <v>0</v>
      </c>
      <c r="W99" s="66">
        <v>0</v>
      </c>
      <c r="X99" s="66">
        <v>0</v>
      </c>
      <c r="Y99" s="137">
        <v>0</v>
      </c>
      <c r="Z99" s="138">
        <v>0</v>
      </c>
      <c r="AA99" s="66">
        <v>0</v>
      </c>
      <c r="AB99" s="66">
        <v>0</v>
      </c>
      <c r="AC99" s="66">
        <v>0</v>
      </c>
      <c r="AD99" s="137">
        <v>0</v>
      </c>
      <c r="AE99" s="138">
        <v>0</v>
      </c>
      <c r="AF99" s="66">
        <v>0</v>
      </c>
      <c r="AG99" s="66">
        <v>0</v>
      </c>
      <c r="AH99" s="66">
        <v>0</v>
      </c>
      <c r="AI99" s="137">
        <v>0</v>
      </c>
      <c r="AJ99" s="138">
        <v>0</v>
      </c>
      <c r="AK99" s="66">
        <v>0</v>
      </c>
      <c r="AL99" s="66">
        <v>0</v>
      </c>
      <c r="AM99" s="66">
        <v>0</v>
      </c>
      <c r="AN99" s="137">
        <v>0</v>
      </c>
      <c r="AO99" s="138">
        <v>0</v>
      </c>
      <c r="AP99" s="66">
        <v>0</v>
      </c>
      <c r="AQ99" s="66">
        <v>0</v>
      </c>
      <c r="AR99" s="66">
        <v>0</v>
      </c>
      <c r="AS99" s="137">
        <v>0</v>
      </c>
      <c r="AT99" s="138">
        <v>0</v>
      </c>
      <c r="AU99" s="66">
        <v>0</v>
      </c>
      <c r="AV99" s="66">
        <v>0</v>
      </c>
      <c r="AW99" s="66">
        <v>0</v>
      </c>
      <c r="AX99" s="137">
        <v>0</v>
      </c>
      <c r="AY99" s="138">
        <v>0</v>
      </c>
      <c r="AZ99" s="66">
        <v>0</v>
      </c>
      <c r="BA99" s="66">
        <v>0</v>
      </c>
      <c r="BB99" s="66">
        <v>0</v>
      </c>
      <c r="BC99" s="139">
        <v>0</v>
      </c>
      <c r="BD99" s="138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3"/>
      <c r="B100" s="366" t="s">
        <v>29</v>
      </c>
      <c r="C100" s="366"/>
      <c r="D100" s="366"/>
      <c r="E100" s="366"/>
      <c r="F100" s="366"/>
      <c r="G100" s="366"/>
      <c r="H100" s="366" t="s">
        <v>29</v>
      </c>
      <c r="I100" s="366"/>
      <c r="J100" s="366"/>
      <c r="K100" s="66">
        <v>0</v>
      </c>
      <c r="L100" s="66">
        <v>0</v>
      </c>
      <c r="M100" s="66">
        <v>0</v>
      </c>
      <c r="N100" s="66">
        <v>0</v>
      </c>
      <c r="O100" s="137">
        <v>0</v>
      </c>
      <c r="P100" s="138">
        <v>0</v>
      </c>
      <c r="Q100" s="66">
        <v>0</v>
      </c>
      <c r="R100" s="66">
        <v>0</v>
      </c>
      <c r="S100" s="66">
        <v>0</v>
      </c>
      <c r="T100" s="137">
        <v>0</v>
      </c>
      <c r="U100" s="138">
        <v>0</v>
      </c>
      <c r="V100" s="66">
        <v>0</v>
      </c>
      <c r="W100" s="66">
        <v>0</v>
      </c>
      <c r="X100" s="66">
        <v>0</v>
      </c>
      <c r="Y100" s="137">
        <v>0</v>
      </c>
      <c r="Z100" s="138">
        <v>0</v>
      </c>
      <c r="AA100" s="66">
        <v>0</v>
      </c>
      <c r="AB100" s="66">
        <v>0</v>
      </c>
      <c r="AC100" s="66">
        <v>0</v>
      </c>
      <c r="AD100" s="137">
        <v>0</v>
      </c>
      <c r="AE100" s="138">
        <v>0</v>
      </c>
      <c r="AF100" s="66">
        <v>0</v>
      </c>
      <c r="AG100" s="66">
        <v>0</v>
      </c>
      <c r="AH100" s="66">
        <v>0</v>
      </c>
      <c r="AI100" s="137">
        <v>0</v>
      </c>
      <c r="AJ100" s="138">
        <v>0</v>
      </c>
      <c r="AK100" s="66">
        <v>0</v>
      </c>
      <c r="AL100" s="66">
        <v>0</v>
      </c>
      <c r="AM100" s="66">
        <v>0</v>
      </c>
      <c r="AN100" s="137">
        <v>0</v>
      </c>
      <c r="AO100" s="138">
        <v>0</v>
      </c>
      <c r="AP100" s="66">
        <v>0</v>
      </c>
      <c r="AQ100" s="66">
        <v>0</v>
      </c>
      <c r="AR100" s="66">
        <v>0</v>
      </c>
      <c r="AS100" s="137">
        <v>0</v>
      </c>
      <c r="AT100" s="138">
        <v>0</v>
      </c>
      <c r="AU100" s="66">
        <v>0</v>
      </c>
      <c r="AV100" s="66">
        <v>0</v>
      </c>
      <c r="AW100" s="66">
        <v>0</v>
      </c>
      <c r="AX100" s="137">
        <v>0</v>
      </c>
      <c r="AY100" s="138">
        <v>0</v>
      </c>
      <c r="AZ100" s="66">
        <v>0</v>
      </c>
      <c r="BA100" s="66">
        <v>0</v>
      </c>
      <c r="BB100" s="66">
        <v>0</v>
      </c>
      <c r="BC100" s="139">
        <v>0</v>
      </c>
      <c r="BD100" s="138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29</v>
      </c>
      <c r="F101" s="366"/>
      <c r="G101" s="366"/>
      <c r="H101" s="366" t="s">
        <v>29</v>
      </c>
      <c r="I101" s="366"/>
      <c r="J101" s="366"/>
      <c r="K101" s="66">
        <v>0</v>
      </c>
      <c r="L101" s="66">
        <v>0</v>
      </c>
      <c r="M101" s="66">
        <v>0</v>
      </c>
      <c r="N101" s="66">
        <v>0</v>
      </c>
      <c r="O101" s="137">
        <v>0</v>
      </c>
      <c r="P101" s="138">
        <v>0</v>
      </c>
      <c r="Q101" s="66">
        <v>0</v>
      </c>
      <c r="R101" s="66">
        <v>0</v>
      </c>
      <c r="S101" s="66">
        <v>0</v>
      </c>
      <c r="T101" s="137">
        <v>0</v>
      </c>
      <c r="U101" s="138">
        <v>0</v>
      </c>
      <c r="V101" s="66">
        <v>0</v>
      </c>
      <c r="W101" s="66">
        <v>0</v>
      </c>
      <c r="X101" s="66">
        <v>0</v>
      </c>
      <c r="Y101" s="137">
        <v>0</v>
      </c>
      <c r="Z101" s="138">
        <v>0</v>
      </c>
      <c r="AA101" s="66">
        <v>0</v>
      </c>
      <c r="AB101" s="66">
        <v>0</v>
      </c>
      <c r="AC101" s="66">
        <v>0</v>
      </c>
      <c r="AD101" s="137">
        <v>0</v>
      </c>
      <c r="AE101" s="138">
        <v>0</v>
      </c>
      <c r="AF101" s="66">
        <v>0</v>
      </c>
      <c r="AG101" s="66">
        <v>0</v>
      </c>
      <c r="AH101" s="66">
        <v>0</v>
      </c>
      <c r="AI101" s="137">
        <v>0</v>
      </c>
      <c r="AJ101" s="138">
        <v>0</v>
      </c>
      <c r="AK101" s="66">
        <v>0</v>
      </c>
      <c r="AL101" s="66">
        <v>0</v>
      </c>
      <c r="AM101" s="66">
        <v>0</v>
      </c>
      <c r="AN101" s="137">
        <v>0</v>
      </c>
      <c r="AO101" s="138">
        <v>0</v>
      </c>
      <c r="AP101" s="66">
        <v>0</v>
      </c>
      <c r="AQ101" s="66">
        <v>0</v>
      </c>
      <c r="AR101" s="66">
        <v>0</v>
      </c>
      <c r="AS101" s="137">
        <v>0</v>
      </c>
      <c r="AT101" s="138">
        <v>0</v>
      </c>
      <c r="AU101" s="66">
        <v>0</v>
      </c>
      <c r="AV101" s="66">
        <v>0</v>
      </c>
      <c r="AW101" s="66">
        <v>0</v>
      </c>
      <c r="AX101" s="137">
        <v>0</v>
      </c>
      <c r="AY101" s="138">
        <v>0</v>
      </c>
      <c r="AZ101" s="66">
        <v>0</v>
      </c>
      <c r="BA101" s="66">
        <v>0</v>
      </c>
      <c r="BB101" s="66">
        <v>0</v>
      </c>
      <c r="BC101" s="139">
        <v>0</v>
      </c>
      <c r="BD101" s="138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3"/>
      <c r="B102" s="366" t="s">
        <v>29</v>
      </c>
      <c r="C102" s="366"/>
      <c r="D102" s="366"/>
      <c r="E102" s="366" t="s">
        <v>29</v>
      </c>
      <c r="F102" s="366"/>
      <c r="G102" s="366"/>
      <c r="H102" s="366" t="s">
        <v>29</v>
      </c>
      <c r="I102" s="366"/>
      <c r="J102" s="366"/>
      <c r="K102" s="66">
        <v>0</v>
      </c>
      <c r="L102" s="66">
        <v>0</v>
      </c>
      <c r="M102" s="66">
        <v>0</v>
      </c>
      <c r="N102" s="66">
        <v>0</v>
      </c>
      <c r="O102" s="137">
        <v>0</v>
      </c>
      <c r="P102" s="138">
        <v>0</v>
      </c>
      <c r="Q102" s="66">
        <v>0</v>
      </c>
      <c r="R102" s="66">
        <v>0</v>
      </c>
      <c r="S102" s="66">
        <v>0</v>
      </c>
      <c r="T102" s="137">
        <v>0</v>
      </c>
      <c r="U102" s="138">
        <v>0</v>
      </c>
      <c r="V102" s="66">
        <v>0</v>
      </c>
      <c r="W102" s="66">
        <v>0</v>
      </c>
      <c r="X102" s="66">
        <v>0</v>
      </c>
      <c r="Y102" s="137">
        <v>0</v>
      </c>
      <c r="Z102" s="138">
        <v>0</v>
      </c>
      <c r="AA102" s="66">
        <v>0</v>
      </c>
      <c r="AB102" s="66">
        <v>0</v>
      </c>
      <c r="AC102" s="66">
        <v>0</v>
      </c>
      <c r="AD102" s="137">
        <v>0</v>
      </c>
      <c r="AE102" s="138">
        <v>0</v>
      </c>
      <c r="AF102" s="66">
        <v>0</v>
      </c>
      <c r="AG102" s="66">
        <v>0</v>
      </c>
      <c r="AH102" s="66">
        <v>0</v>
      </c>
      <c r="AI102" s="137">
        <v>0</v>
      </c>
      <c r="AJ102" s="138">
        <v>0</v>
      </c>
      <c r="AK102" s="66">
        <v>0</v>
      </c>
      <c r="AL102" s="66">
        <v>0</v>
      </c>
      <c r="AM102" s="66">
        <v>0</v>
      </c>
      <c r="AN102" s="137">
        <v>0</v>
      </c>
      <c r="AO102" s="138">
        <v>0</v>
      </c>
      <c r="AP102" s="66">
        <v>0</v>
      </c>
      <c r="AQ102" s="66">
        <v>0</v>
      </c>
      <c r="AR102" s="66">
        <v>0</v>
      </c>
      <c r="AS102" s="137">
        <v>0</v>
      </c>
      <c r="AT102" s="138">
        <v>0</v>
      </c>
      <c r="AU102" s="66">
        <v>0</v>
      </c>
      <c r="AV102" s="66">
        <v>0</v>
      </c>
      <c r="AW102" s="66">
        <v>0</v>
      </c>
      <c r="AX102" s="137">
        <v>0</v>
      </c>
      <c r="AY102" s="138">
        <v>0</v>
      </c>
      <c r="AZ102" s="66">
        <v>0</v>
      </c>
      <c r="BA102" s="66">
        <v>0</v>
      </c>
      <c r="BB102" s="66">
        <v>0</v>
      </c>
      <c r="BC102" s="139">
        <v>0</v>
      </c>
      <c r="BD102" s="138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6">
        <v>1</v>
      </c>
      <c r="L104" s="418" t="s">
        <v>54</v>
      </c>
      <c r="M104" s="419"/>
      <c r="N104" s="419"/>
      <c r="O104" s="420"/>
      <c r="P104" s="151">
        <v>2</v>
      </c>
      <c r="Q104" s="418" t="s">
        <v>55</v>
      </c>
      <c r="R104" s="419"/>
      <c r="S104" s="419"/>
      <c r="T104" s="420"/>
      <c r="U104" s="151">
        <v>3</v>
      </c>
      <c r="V104" s="418" t="s">
        <v>56</v>
      </c>
      <c r="W104" s="419"/>
      <c r="X104" s="419"/>
      <c r="Y104" s="420"/>
      <c r="Z104" s="151">
        <v>4</v>
      </c>
      <c r="AA104" s="418" t="s">
        <v>57</v>
      </c>
      <c r="AB104" s="419"/>
      <c r="AC104" s="419"/>
      <c r="AD104" s="420"/>
      <c r="AE104" s="151">
        <v>5</v>
      </c>
      <c r="AF104" s="418" t="s">
        <v>58</v>
      </c>
      <c r="AG104" s="419"/>
      <c r="AH104" s="419"/>
      <c r="AI104" s="420"/>
      <c r="AJ104" s="151">
        <v>6</v>
      </c>
      <c r="AK104" s="418" t="s">
        <v>134</v>
      </c>
      <c r="AL104" s="419"/>
      <c r="AM104" s="419"/>
      <c r="AN104" s="420"/>
      <c r="AO104" s="151">
        <v>7</v>
      </c>
      <c r="AP104" s="418" t="s">
        <v>135</v>
      </c>
      <c r="AQ104" s="419"/>
      <c r="AR104" s="419"/>
      <c r="AS104" s="420"/>
      <c r="AT104" s="151">
        <v>8</v>
      </c>
      <c r="AU104" s="418" t="s">
        <v>61</v>
      </c>
      <c r="AV104" s="419"/>
      <c r="AW104" s="419"/>
      <c r="AX104" s="420"/>
      <c r="AY104" s="15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9" t="s">
        <v>125</v>
      </c>
      <c r="L105" s="129" t="s">
        <v>127</v>
      </c>
      <c r="M105" s="129" t="s">
        <v>139</v>
      </c>
      <c r="N105" s="129" t="s">
        <v>126</v>
      </c>
      <c r="O105" s="130" t="s">
        <v>128</v>
      </c>
      <c r="P105" s="131" t="s">
        <v>125</v>
      </c>
      <c r="Q105" s="129" t="s">
        <v>127</v>
      </c>
      <c r="R105" s="129" t="s">
        <v>139</v>
      </c>
      <c r="S105" s="129" t="s">
        <v>126</v>
      </c>
      <c r="T105" s="130" t="s">
        <v>128</v>
      </c>
      <c r="U105" s="131" t="s">
        <v>125</v>
      </c>
      <c r="V105" s="129" t="s">
        <v>127</v>
      </c>
      <c r="W105" s="129" t="s">
        <v>139</v>
      </c>
      <c r="X105" s="129" t="s">
        <v>126</v>
      </c>
      <c r="Y105" s="130" t="s">
        <v>128</v>
      </c>
      <c r="Z105" s="131" t="s">
        <v>125</v>
      </c>
      <c r="AA105" s="129" t="s">
        <v>127</v>
      </c>
      <c r="AB105" s="129" t="s">
        <v>139</v>
      </c>
      <c r="AC105" s="129" t="s">
        <v>126</v>
      </c>
      <c r="AD105" s="130" t="s">
        <v>128</v>
      </c>
      <c r="AE105" s="131" t="s">
        <v>125</v>
      </c>
      <c r="AF105" s="129" t="s">
        <v>127</v>
      </c>
      <c r="AG105" s="129" t="s">
        <v>139</v>
      </c>
      <c r="AH105" s="129" t="s">
        <v>126</v>
      </c>
      <c r="AI105" s="130" t="s">
        <v>128</v>
      </c>
      <c r="AJ105" s="131" t="s">
        <v>125</v>
      </c>
      <c r="AK105" s="129" t="s">
        <v>127</v>
      </c>
      <c r="AL105" s="129" t="s">
        <v>139</v>
      </c>
      <c r="AM105" s="129" t="s">
        <v>126</v>
      </c>
      <c r="AN105" s="130" t="s">
        <v>128</v>
      </c>
      <c r="AO105" s="131" t="s">
        <v>125</v>
      </c>
      <c r="AP105" s="129" t="s">
        <v>127</v>
      </c>
      <c r="AQ105" s="129" t="s">
        <v>139</v>
      </c>
      <c r="AR105" s="129" t="s">
        <v>126</v>
      </c>
      <c r="AS105" s="130" t="s">
        <v>128</v>
      </c>
      <c r="AT105" s="131" t="s">
        <v>125</v>
      </c>
      <c r="AU105" s="129" t="s">
        <v>127</v>
      </c>
      <c r="AV105" s="129" t="s">
        <v>139</v>
      </c>
      <c r="AW105" s="129" t="s">
        <v>126</v>
      </c>
      <c r="AX105" s="130" t="s">
        <v>128</v>
      </c>
      <c r="AY105" s="131" t="s">
        <v>125</v>
      </c>
      <c r="AZ105" s="129" t="s">
        <v>127</v>
      </c>
      <c r="BA105" s="129" t="s">
        <v>139</v>
      </c>
      <c r="BB105" s="129" t="s">
        <v>126</v>
      </c>
      <c r="BC105" s="132" t="s">
        <v>128</v>
      </c>
      <c r="BD105" s="131" t="s">
        <v>125</v>
      </c>
      <c r="BE105" s="129" t="s">
        <v>127</v>
      </c>
      <c r="BF105" s="129" t="s">
        <v>139</v>
      </c>
      <c r="BG105" s="129" t="s">
        <v>126</v>
      </c>
      <c r="BH105" s="129" t="s">
        <v>128</v>
      </c>
    </row>
    <row r="106" spans="1:60" ht="12.95" customHeight="1" thickTop="1" x14ac:dyDescent="0.15">
      <c r="A106" s="427"/>
      <c r="B106" s="429" t="s">
        <v>29</v>
      </c>
      <c r="C106" s="429"/>
      <c r="D106" s="429"/>
      <c r="E106" s="429"/>
      <c r="F106" s="429"/>
      <c r="G106" s="429"/>
      <c r="H106" s="429"/>
      <c r="I106" s="429"/>
      <c r="J106" s="429"/>
      <c r="K106" s="80">
        <v>0</v>
      </c>
      <c r="L106" s="80">
        <v>0</v>
      </c>
      <c r="M106" s="80">
        <v>0</v>
      </c>
      <c r="N106" s="80">
        <v>0</v>
      </c>
      <c r="O106" s="133">
        <v>0</v>
      </c>
      <c r="P106" s="134">
        <v>0</v>
      </c>
      <c r="Q106" s="80">
        <v>0</v>
      </c>
      <c r="R106" s="80">
        <v>0</v>
      </c>
      <c r="S106" s="80">
        <v>0</v>
      </c>
      <c r="T106" s="133">
        <v>0</v>
      </c>
      <c r="U106" s="134">
        <v>0</v>
      </c>
      <c r="V106" s="80">
        <v>0</v>
      </c>
      <c r="W106" s="80">
        <v>0</v>
      </c>
      <c r="X106" s="80">
        <v>0</v>
      </c>
      <c r="Y106" s="133">
        <v>0</v>
      </c>
      <c r="Z106" s="134">
        <v>0</v>
      </c>
      <c r="AA106" s="80">
        <v>0</v>
      </c>
      <c r="AB106" s="80">
        <v>0</v>
      </c>
      <c r="AC106" s="80">
        <v>0</v>
      </c>
      <c r="AD106" s="133">
        <v>0</v>
      </c>
      <c r="AE106" s="134">
        <v>0</v>
      </c>
      <c r="AF106" s="80">
        <v>0</v>
      </c>
      <c r="AG106" s="80">
        <v>0</v>
      </c>
      <c r="AH106" s="80">
        <v>0</v>
      </c>
      <c r="AI106" s="133">
        <v>0</v>
      </c>
      <c r="AJ106" s="134">
        <v>0</v>
      </c>
      <c r="AK106" s="80">
        <v>0</v>
      </c>
      <c r="AL106" s="80">
        <v>0</v>
      </c>
      <c r="AM106" s="80">
        <v>0</v>
      </c>
      <c r="AN106" s="133">
        <v>0</v>
      </c>
      <c r="AO106" s="134">
        <v>0</v>
      </c>
      <c r="AP106" s="80">
        <v>0</v>
      </c>
      <c r="AQ106" s="80">
        <v>0</v>
      </c>
      <c r="AR106" s="80">
        <v>0</v>
      </c>
      <c r="AS106" s="133">
        <v>0</v>
      </c>
      <c r="AT106" s="134">
        <v>0</v>
      </c>
      <c r="AU106" s="80">
        <v>0</v>
      </c>
      <c r="AV106" s="80">
        <v>0</v>
      </c>
      <c r="AW106" s="80">
        <v>0</v>
      </c>
      <c r="AX106" s="133">
        <v>0</v>
      </c>
      <c r="AY106" s="134">
        <v>0</v>
      </c>
      <c r="AZ106" s="80">
        <v>0</v>
      </c>
      <c r="BA106" s="80">
        <v>0</v>
      </c>
      <c r="BB106" s="80">
        <v>0</v>
      </c>
      <c r="BC106" s="135">
        <v>0</v>
      </c>
      <c r="BD106" s="134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29</v>
      </c>
      <c r="F107" s="424"/>
      <c r="G107" s="424"/>
      <c r="H107" s="424"/>
      <c r="I107" s="424"/>
      <c r="J107" s="424"/>
      <c r="K107" s="66">
        <v>0</v>
      </c>
      <c r="L107" s="136">
        <v>0</v>
      </c>
      <c r="M107" s="66">
        <v>0</v>
      </c>
      <c r="N107" s="66">
        <v>0</v>
      </c>
      <c r="O107" s="137">
        <v>0</v>
      </c>
      <c r="P107" s="138">
        <v>0</v>
      </c>
      <c r="Q107" s="66">
        <v>0</v>
      </c>
      <c r="R107" s="66">
        <v>0</v>
      </c>
      <c r="S107" s="66">
        <v>0</v>
      </c>
      <c r="T107" s="137">
        <v>0</v>
      </c>
      <c r="U107" s="138">
        <v>0</v>
      </c>
      <c r="V107" s="66">
        <v>0</v>
      </c>
      <c r="W107" s="66">
        <v>0</v>
      </c>
      <c r="X107" s="66">
        <v>0</v>
      </c>
      <c r="Y107" s="137">
        <v>0</v>
      </c>
      <c r="Z107" s="138">
        <v>0</v>
      </c>
      <c r="AA107" s="66">
        <v>0</v>
      </c>
      <c r="AB107" s="66">
        <v>0</v>
      </c>
      <c r="AC107" s="66">
        <v>0</v>
      </c>
      <c r="AD107" s="137">
        <v>0</v>
      </c>
      <c r="AE107" s="138">
        <v>0</v>
      </c>
      <c r="AF107" s="66">
        <v>0</v>
      </c>
      <c r="AG107" s="66">
        <v>0</v>
      </c>
      <c r="AH107" s="66">
        <v>0</v>
      </c>
      <c r="AI107" s="137">
        <v>0</v>
      </c>
      <c r="AJ107" s="138">
        <v>0</v>
      </c>
      <c r="AK107" s="66">
        <v>0</v>
      </c>
      <c r="AL107" s="66">
        <v>0</v>
      </c>
      <c r="AM107" s="66">
        <v>0</v>
      </c>
      <c r="AN107" s="137">
        <v>0</v>
      </c>
      <c r="AO107" s="138">
        <v>0</v>
      </c>
      <c r="AP107" s="66">
        <v>0</v>
      </c>
      <c r="AQ107" s="66">
        <v>0</v>
      </c>
      <c r="AR107" s="66">
        <v>0</v>
      </c>
      <c r="AS107" s="137">
        <v>0</v>
      </c>
      <c r="AT107" s="138">
        <v>0</v>
      </c>
      <c r="AU107" s="66">
        <v>0</v>
      </c>
      <c r="AV107" s="66">
        <v>0</v>
      </c>
      <c r="AW107" s="66">
        <v>0</v>
      </c>
      <c r="AX107" s="137">
        <v>0</v>
      </c>
      <c r="AY107" s="138">
        <v>0</v>
      </c>
      <c r="AZ107" s="66">
        <v>0</v>
      </c>
      <c r="BA107" s="66">
        <v>0</v>
      </c>
      <c r="BB107" s="66">
        <v>0</v>
      </c>
      <c r="BC107" s="139">
        <v>0</v>
      </c>
      <c r="BD107" s="138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29</v>
      </c>
      <c r="I108" s="424"/>
      <c r="J108" s="424"/>
      <c r="K108" s="66">
        <v>0</v>
      </c>
      <c r="L108" s="66">
        <v>0</v>
      </c>
      <c r="M108" s="66">
        <v>0</v>
      </c>
      <c r="N108" s="66">
        <v>0</v>
      </c>
      <c r="O108" s="137">
        <v>0</v>
      </c>
      <c r="P108" s="138">
        <v>0</v>
      </c>
      <c r="Q108" s="66">
        <v>0</v>
      </c>
      <c r="R108" s="66">
        <v>0</v>
      </c>
      <c r="S108" s="66">
        <v>0</v>
      </c>
      <c r="T108" s="137">
        <v>0</v>
      </c>
      <c r="U108" s="138">
        <v>0</v>
      </c>
      <c r="V108" s="66">
        <v>0</v>
      </c>
      <c r="W108" s="66">
        <v>0</v>
      </c>
      <c r="X108" s="66">
        <v>0</v>
      </c>
      <c r="Y108" s="137">
        <v>0</v>
      </c>
      <c r="Z108" s="138">
        <v>0</v>
      </c>
      <c r="AA108" s="66">
        <v>0</v>
      </c>
      <c r="AB108" s="66">
        <v>0</v>
      </c>
      <c r="AC108" s="66">
        <v>0</v>
      </c>
      <c r="AD108" s="137">
        <v>0</v>
      </c>
      <c r="AE108" s="138">
        <v>0</v>
      </c>
      <c r="AF108" s="66">
        <v>0</v>
      </c>
      <c r="AG108" s="66">
        <v>0</v>
      </c>
      <c r="AH108" s="66">
        <v>0</v>
      </c>
      <c r="AI108" s="137">
        <v>0</v>
      </c>
      <c r="AJ108" s="138">
        <v>0</v>
      </c>
      <c r="AK108" s="66">
        <v>0</v>
      </c>
      <c r="AL108" s="66">
        <v>0</v>
      </c>
      <c r="AM108" s="66">
        <v>0</v>
      </c>
      <c r="AN108" s="137">
        <v>0</v>
      </c>
      <c r="AO108" s="138">
        <v>0</v>
      </c>
      <c r="AP108" s="66">
        <v>0</v>
      </c>
      <c r="AQ108" s="66">
        <v>0</v>
      </c>
      <c r="AR108" s="66">
        <v>0</v>
      </c>
      <c r="AS108" s="137">
        <v>0</v>
      </c>
      <c r="AT108" s="138">
        <v>0</v>
      </c>
      <c r="AU108" s="66">
        <v>0</v>
      </c>
      <c r="AV108" s="66">
        <v>0</v>
      </c>
      <c r="AW108" s="66">
        <v>0</v>
      </c>
      <c r="AX108" s="137">
        <v>0</v>
      </c>
      <c r="AY108" s="138">
        <v>0</v>
      </c>
      <c r="AZ108" s="66">
        <v>0</v>
      </c>
      <c r="BA108" s="66">
        <v>0</v>
      </c>
      <c r="BB108" s="66">
        <v>0</v>
      </c>
      <c r="BC108" s="139">
        <v>0</v>
      </c>
      <c r="BD108" s="138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7"/>
      <c r="B109" s="424" t="s">
        <v>29</v>
      </c>
      <c r="C109" s="424"/>
      <c r="D109" s="424"/>
      <c r="E109" s="424" t="s">
        <v>29</v>
      </c>
      <c r="F109" s="424"/>
      <c r="G109" s="424"/>
      <c r="H109" s="424"/>
      <c r="I109" s="424"/>
      <c r="J109" s="424"/>
      <c r="K109" s="66">
        <v>0</v>
      </c>
      <c r="L109" s="66">
        <v>0</v>
      </c>
      <c r="M109" s="66">
        <v>0</v>
      </c>
      <c r="N109" s="66">
        <v>0</v>
      </c>
      <c r="O109" s="137">
        <v>0</v>
      </c>
      <c r="P109" s="138">
        <v>0</v>
      </c>
      <c r="Q109" s="66">
        <v>0</v>
      </c>
      <c r="R109" s="66">
        <v>0</v>
      </c>
      <c r="S109" s="66">
        <v>0</v>
      </c>
      <c r="T109" s="137">
        <v>0</v>
      </c>
      <c r="U109" s="138">
        <v>0</v>
      </c>
      <c r="V109" s="66">
        <v>0</v>
      </c>
      <c r="W109" s="66">
        <v>0</v>
      </c>
      <c r="X109" s="66">
        <v>0</v>
      </c>
      <c r="Y109" s="137">
        <v>0</v>
      </c>
      <c r="Z109" s="138">
        <v>0</v>
      </c>
      <c r="AA109" s="66">
        <v>0</v>
      </c>
      <c r="AB109" s="66">
        <v>0</v>
      </c>
      <c r="AC109" s="66">
        <v>0</v>
      </c>
      <c r="AD109" s="137">
        <v>0</v>
      </c>
      <c r="AE109" s="138">
        <v>0</v>
      </c>
      <c r="AF109" s="66">
        <v>0</v>
      </c>
      <c r="AG109" s="66">
        <v>0</v>
      </c>
      <c r="AH109" s="66">
        <v>0</v>
      </c>
      <c r="AI109" s="137">
        <v>0</v>
      </c>
      <c r="AJ109" s="138">
        <v>0</v>
      </c>
      <c r="AK109" s="66">
        <v>0</v>
      </c>
      <c r="AL109" s="66">
        <v>0</v>
      </c>
      <c r="AM109" s="66">
        <v>0</v>
      </c>
      <c r="AN109" s="137">
        <v>0</v>
      </c>
      <c r="AO109" s="138">
        <v>0</v>
      </c>
      <c r="AP109" s="66">
        <v>0</v>
      </c>
      <c r="AQ109" s="66">
        <v>0</v>
      </c>
      <c r="AR109" s="66">
        <v>0</v>
      </c>
      <c r="AS109" s="137">
        <v>0</v>
      </c>
      <c r="AT109" s="138">
        <v>0</v>
      </c>
      <c r="AU109" s="66">
        <v>0</v>
      </c>
      <c r="AV109" s="66">
        <v>0</v>
      </c>
      <c r="AW109" s="66">
        <v>0</v>
      </c>
      <c r="AX109" s="137">
        <v>0</v>
      </c>
      <c r="AY109" s="138">
        <v>0</v>
      </c>
      <c r="AZ109" s="66">
        <v>0</v>
      </c>
      <c r="BA109" s="66">
        <v>0</v>
      </c>
      <c r="BB109" s="66">
        <v>0</v>
      </c>
      <c r="BC109" s="139">
        <v>0</v>
      </c>
      <c r="BD109" s="138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7"/>
      <c r="B110" s="424" t="s">
        <v>29</v>
      </c>
      <c r="C110" s="424"/>
      <c r="D110" s="424"/>
      <c r="E110" s="424"/>
      <c r="F110" s="424"/>
      <c r="G110" s="424"/>
      <c r="H110" s="424" t="s">
        <v>29</v>
      </c>
      <c r="I110" s="424"/>
      <c r="J110" s="424"/>
      <c r="K110" s="66">
        <v>0</v>
      </c>
      <c r="L110" s="66">
        <v>0</v>
      </c>
      <c r="M110" s="66">
        <v>0</v>
      </c>
      <c r="N110" s="66">
        <v>0</v>
      </c>
      <c r="O110" s="137">
        <v>0</v>
      </c>
      <c r="P110" s="138">
        <v>0</v>
      </c>
      <c r="Q110" s="66">
        <v>0</v>
      </c>
      <c r="R110" s="66">
        <v>0</v>
      </c>
      <c r="S110" s="66">
        <v>0</v>
      </c>
      <c r="T110" s="137">
        <v>0</v>
      </c>
      <c r="U110" s="138">
        <v>0</v>
      </c>
      <c r="V110" s="66">
        <v>0</v>
      </c>
      <c r="W110" s="66">
        <v>0</v>
      </c>
      <c r="X110" s="66">
        <v>0</v>
      </c>
      <c r="Y110" s="137">
        <v>0</v>
      </c>
      <c r="Z110" s="138">
        <v>0</v>
      </c>
      <c r="AA110" s="66">
        <v>0</v>
      </c>
      <c r="AB110" s="66">
        <v>0</v>
      </c>
      <c r="AC110" s="66">
        <v>0</v>
      </c>
      <c r="AD110" s="137">
        <v>0</v>
      </c>
      <c r="AE110" s="138">
        <v>0</v>
      </c>
      <c r="AF110" s="66">
        <v>0</v>
      </c>
      <c r="AG110" s="66">
        <v>0</v>
      </c>
      <c r="AH110" s="66">
        <v>0</v>
      </c>
      <c r="AI110" s="137">
        <v>0</v>
      </c>
      <c r="AJ110" s="138">
        <v>0</v>
      </c>
      <c r="AK110" s="66">
        <v>0</v>
      </c>
      <c r="AL110" s="66">
        <v>0</v>
      </c>
      <c r="AM110" s="66">
        <v>0</v>
      </c>
      <c r="AN110" s="137">
        <v>0</v>
      </c>
      <c r="AO110" s="138">
        <v>0</v>
      </c>
      <c r="AP110" s="66">
        <v>0</v>
      </c>
      <c r="AQ110" s="66">
        <v>0</v>
      </c>
      <c r="AR110" s="66">
        <v>0</v>
      </c>
      <c r="AS110" s="137">
        <v>0</v>
      </c>
      <c r="AT110" s="138">
        <v>0</v>
      </c>
      <c r="AU110" s="66">
        <v>0</v>
      </c>
      <c r="AV110" s="66">
        <v>0</v>
      </c>
      <c r="AW110" s="66">
        <v>0</v>
      </c>
      <c r="AX110" s="137">
        <v>0</v>
      </c>
      <c r="AY110" s="138">
        <v>0</v>
      </c>
      <c r="AZ110" s="66">
        <v>0</v>
      </c>
      <c r="BA110" s="66">
        <v>0</v>
      </c>
      <c r="BB110" s="66">
        <v>0</v>
      </c>
      <c r="BC110" s="139">
        <v>0</v>
      </c>
      <c r="BD110" s="138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29</v>
      </c>
      <c r="F111" s="424"/>
      <c r="G111" s="424"/>
      <c r="H111" s="424" t="s">
        <v>29</v>
      </c>
      <c r="I111" s="424"/>
      <c r="J111" s="424"/>
      <c r="K111" s="66">
        <v>0</v>
      </c>
      <c r="L111" s="66">
        <v>0</v>
      </c>
      <c r="M111" s="66">
        <v>0</v>
      </c>
      <c r="N111" s="66">
        <v>0</v>
      </c>
      <c r="O111" s="137">
        <v>0</v>
      </c>
      <c r="P111" s="138">
        <v>0</v>
      </c>
      <c r="Q111" s="66">
        <v>0</v>
      </c>
      <c r="R111" s="66">
        <v>0</v>
      </c>
      <c r="S111" s="66">
        <v>0</v>
      </c>
      <c r="T111" s="137">
        <v>0</v>
      </c>
      <c r="U111" s="138">
        <v>0</v>
      </c>
      <c r="V111" s="66">
        <v>0</v>
      </c>
      <c r="W111" s="66">
        <v>0</v>
      </c>
      <c r="X111" s="66">
        <v>0</v>
      </c>
      <c r="Y111" s="137">
        <v>0</v>
      </c>
      <c r="Z111" s="138">
        <v>0</v>
      </c>
      <c r="AA111" s="66">
        <v>0</v>
      </c>
      <c r="AB111" s="66">
        <v>0</v>
      </c>
      <c r="AC111" s="66">
        <v>0</v>
      </c>
      <c r="AD111" s="137">
        <v>0</v>
      </c>
      <c r="AE111" s="138">
        <v>0</v>
      </c>
      <c r="AF111" s="66">
        <v>0</v>
      </c>
      <c r="AG111" s="66">
        <v>0</v>
      </c>
      <c r="AH111" s="66">
        <v>0</v>
      </c>
      <c r="AI111" s="137">
        <v>0</v>
      </c>
      <c r="AJ111" s="138">
        <v>0</v>
      </c>
      <c r="AK111" s="66">
        <v>0</v>
      </c>
      <c r="AL111" s="66">
        <v>0</v>
      </c>
      <c r="AM111" s="66">
        <v>0</v>
      </c>
      <c r="AN111" s="137">
        <v>0</v>
      </c>
      <c r="AO111" s="138">
        <v>0</v>
      </c>
      <c r="AP111" s="66">
        <v>0</v>
      </c>
      <c r="AQ111" s="66">
        <v>0</v>
      </c>
      <c r="AR111" s="66">
        <v>0</v>
      </c>
      <c r="AS111" s="137">
        <v>0</v>
      </c>
      <c r="AT111" s="138">
        <v>0</v>
      </c>
      <c r="AU111" s="66">
        <v>0</v>
      </c>
      <c r="AV111" s="66">
        <v>0</v>
      </c>
      <c r="AW111" s="66">
        <v>0</v>
      </c>
      <c r="AX111" s="137">
        <v>0</v>
      </c>
      <c r="AY111" s="138">
        <v>0</v>
      </c>
      <c r="AZ111" s="66">
        <v>0</v>
      </c>
      <c r="BA111" s="66">
        <v>0</v>
      </c>
      <c r="BB111" s="66">
        <v>0</v>
      </c>
      <c r="BC111" s="139">
        <v>0</v>
      </c>
      <c r="BD111" s="138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8"/>
      <c r="B112" s="424" t="s">
        <v>29</v>
      </c>
      <c r="C112" s="424"/>
      <c r="D112" s="424"/>
      <c r="E112" s="424" t="s">
        <v>29</v>
      </c>
      <c r="F112" s="424"/>
      <c r="G112" s="424"/>
      <c r="H112" s="424" t="s">
        <v>29</v>
      </c>
      <c r="I112" s="424"/>
      <c r="J112" s="424"/>
      <c r="K112" s="66">
        <v>0</v>
      </c>
      <c r="L112" s="66">
        <v>0</v>
      </c>
      <c r="M112" s="66">
        <v>0</v>
      </c>
      <c r="N112" s="66">
        <v>0</v>
      </c>
      <c r="O112" s="137">
        <v>0</v>
      </c>
      <c r="P112" s="138">
        <v>0</v>
      </c>
      <c r="Q112" s="66">
        <v>0</v>
      </c>
      <c r="R112" s="66">
        <v>0</v>
      </c>
      <c r="S112" s="66">
        <v>0</v>
      </c>
      <c r="T112" s="137">
        <v>0</v>
      </c>
      <c r="U112" s="138">
        <v>0</v>
      </c>
      <c r="V112" s="66">
        <v>0</v>
      </c>
      <c r="W112" s="66">
        <v>0</v>
      </c>
      <c r="X112" s="66">
        <v>0</v>
      </c>
      <c r="Y112" s="137">
        <v>0</v>
      </c>
      <c r="Z112" s="138">
        <v>0</v>
      </c>
      <c r="AA112" s="66">
        <v>0</v>
      </c>
      <c r="AB112" s="66">
        <v>0</v>
      </c>
      <c r="AC112" s="66">
        <v>0</v>
      </c>
      <c r="AD112" s="137">
        <v>0</v>
      </c>
      <c r="AE112" s="138">
        <v>0</v>
      </c>
      <c r="AF112" s="66">
        <v>0</v>
      </c>
      <c r="AG112" s="66">
        <v>0</v>
      </c>
      <c r="AH112" s="66">
        <v>0</v>
      </c>
      <c r="AI112" s="137">
        <v>0</v>
      </c>
      <c r="AJ112" s="138">
        <v>0</v>
      </c>
      <c r="AK112" s="66">
        <v>0</v>
      </c>
      <c r="AL112" s="66">
        <v>0</v>
      </c>
      <c r="AM112" s="66">
        <v>0</v>
      </c>
      <c r="AN112" s="137">
        <v>0</v>
      </c>
      <c r="AO112" s="138">
        <v>0</v>
      </c>
      <c r="AP112" s="66">
        <v>0</v>
      </c>
      <c r="AQ112" s="66">
        <v>0</v>
      </c>
      <c r="AR112" s="66">
        <v>0</v>
      </c>
      <c r="AS112" s="137">
        <v>0</v>
      </c>
      <c r="AT112" s="138">
        <v>0</v>
      </c>
      <c r="AU112" s="66">
        <v>0</v>
      </c>
      <c r="AV112" s="66">
        <v>0</v>
      </c>
      <c r="AW112" s="66">
        <v>0</v>
      </c>
      <c r="AX112" s="137">
        <v>0</v>
      </c>
      <c r="AY112" s="138">
        <v>0</v>
      </c>
      <c r="AZ112" s="66">
        <v>0</v>
      </c>
      <c r="BA112" s="66">
        <v>0</v>
      </c>
      <c r="BB112" s="66">
        <v>0</v>
      </c>
      <c r="BC112" s="139">
        <v>0</v>
      </c>
      <c r="BD112" s="138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6">
        <v>1</v>
      </c>
      <c r="L114" s="418" t="s">
        <v>54</v>
      </c>
      <c r="M114" s="419"/>
      <c r="N114" s="419"/>
      <c r="O114" s="420"/>
      <c r="P114" s="151">
        <v>2</v>
      </c>
      <c r="Q114" s="418" t="s">
        <v>55</v>
      </c>
      <c r="R114" s="419"/>
      <c r="S114" s="419"/>
      <c r="T114" s="420"/>
      <c r="U114" s="151">
        <v>3</v>
      </c>
      <c r="V114" s="418" t="s">
        <v>56</v>
      </c>
      <c r="W114" s="419"/>
      <c r="X114" s="419"/>
      <c r="Y114" s="420"/>
      <c r="Z114" s="151">
        <v>4</v>
      </c>
      <c r="AA114" s="418" t="s">
        <v>57</v>
      </c>
      <c r="AB114" s="419"/>
      <c r="AC114" s="419"/>
      <c r="AD114" s="420"/>
      <c r="AE114" s="151">
        <v>5</v>
      </c>
      <c r="AF114" s="418" t="s">
        <v>58</v>
      </c>
      <c r="AG114" s="419"/>
      <c r="AH114" s="419"/>
      <c r="AI114" s="420"/>
      <c r="AJ114" s="151">
        <v>6</v>
      </c>
      <c r="AK114" s="418" t="s">
        <v>134</v>
      </c>
      <c r="AL114" s="419"/>
      <c r="AM114" s="419"/>
      <c r="AN114" s="420"/>
      <c r="AO114" s="151">
        <v>7</v>
      </c>
      <c r="AP114" s="418" t="s">
        <v>135</v>
      </c>
      <c r="AQ114" s="419"/>
      <c r="AR114" s="419"/>
      <c r="AS114" s="420"/>
      <c r="AT114" s="151">
        <v>8</v>
      </c>
      <c r="AU114" s="418" t="s">
        <v>61</v>
      </c>
      <c r="AV114" s="419"/>
      <c r="AW114" s="419"/>
      <c r="AX114" s="420"/>
      <c r="AY114" s="15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9" t="s">
        <v>125</v>
      </c>
      <c r="L115" s="129" t="s">
        <v>127</v>
      </c>
      <c r="M115" s="129" t="s">
        <v>139</v>
      </c>
      <c r="N115" s="129" t="s">
        <v>126</v>
      </c>
      <c r="O115" s="130" t="s">
        <v>128</v>
      </c>
      <c r="P115" s="131" t="s">
        <v>125</v>
      </c>
      <c r="Q115" s="129" t="s">
        <v>127</v>
      </c>
      <c r="R115" s="129" t="s">
        <v>139</v>
      </c>
      <c r="S115" s="129" t="s">
        <v>126</v>
      </c>
      <c r="T115" s="130" t="s">
        <v>128</v>
      </c>
      <c r="U115" s="131" t="s">
        <v>125</v>
      </c>
      <c r="V115" s="129" t="s">
        <v>127</v>
      </c>
      <c r="W115" s="129" t="s">
        <v>139</v>
      </c>
      <c r="X115" s="129" t="s">
        <v>126</v>
      </c>
      <c r="Y115" s="130" t="s">
        <v>128</v>
      </c>
      <c r="Z115" s="131" t="s">
        <v>125</v>
      </c>
      <c r="AA115" s="129" t="s">
        <v>127</v>
      </c>
      <c r="AB115" s="129" t="s">
        <v>139</v>
      </c>
      <c r="AC115" s="129" t="s">
        <v>126</v>
      </c>
      <c r="AD115" s="130" t="s">
        <v>128</v>
      </c>
      <c r="AE115" s="131" t="s">
        <v>125</v>
      </c>
      <c r="AF115" s="129" t="s">
        <v>127</v>
      </c>
      <c r="AG115" s="129" t="s">
        <v>139</v>
      </c>
      <c r="AH115" s="129" t="s">
        <v>126</v>
      </c>
      <c r="AI115" s="130" t="s">
        <v>128</v>
      </c>
      <c r="AJ115" s="131" t="s">
        <v>125</v>
      </c>
      <c r="AK115" s="129" t="s">
        <v>127</v>
      </c>
      <c r="AL115" s="129" t="s">
        <v>139</v>
      </c>
      <c r="AM115" s="129" t="s">
        <v>126</v>
      </c>
      <c r="AN115" s="130" t="s">
        <v>128</v>
      </c>
      <c r="AO115" s="131" t="s">
        <v>125</v>
      </c>
      <c r="AP115" s="129" t="s">
        <v>127</v>
      </c>
      <c r="AQ115" s="129" t="s">
        <v>139</v>
      </c>
      <c r="AR115" s="129" t="s">
        <v>126</v>
      </c>
      <c r="AS115" s="130" t="s">
        <v>128</v>
      </c>
      <c r="AT115" s="131" t="s">
        <v>125</v>
      </c>
      <c r="AU115" s="129" t="s">
        <v>127</v>
      </c>
      <c r="AV115" s="129" t="s">
        <v>139</v>
      </c>
      <c r="AW115" s="129" t="s">
        <v>126</v>
      </c>
      <c r="AX115" s="130" t="s">
        <v>128</v>
      </c>
      <c r="AY115" s="131" t="s">
        <v>125</v>
      </c>
      <c r="AZ115" s="129" t="s">
        <v>127</v>
      </c>
      <c r="BA115" s="129" t="s">
        <v>139</v>
      </c>
      <c r="BB115" s="129" t="s">
        <v>126</v>
      </c>
      <c r="BC115" s="132" t="s">
        <v>128</v>
      </c>
      <c r="BD115" s="131" t="s">
        <v>125</v>
      </c>
      <c r="BE115" s="129" t="s">
        <v>127</v>
      </c>
      <c r="BF115" s="129" t="s">
        <v>139</v>
      </c>
      <c r="BG115" s="129" t="s">
        <v>126</v>
      </c>
      <c r="BH115" s="129" t="s">
        <v>128</v>
      </c>
    </row>
    <row r="116" spans="1:60" ht="12.95" customHeight="1" thickTop="1" x14ac:dyDescent="0.15">
      <c r="A116" s="427"/>
      <c r="B116" s="429" t="s">
        <v>29</v>
      </c>
      <c r="C116" s="429"/>
      <c r="D116" s="429"/>
      <c r="E116" s="429"/>
      <c r="F116" s="429"/>
      <c r="G116" s="429"/>
      <c r="H116" s="429"/>
      <c r="I116" s="429"/>
      <c r="J116" s="429"/>
      <c r="K116" s="80">
        <v>0</v>
      </c>
      <c r="L116" s="80">
        <v>0</v>
      </c>
      <c r="M116" s="80">
        <v>0</v>
      </c>
      <c r="N116" s="80">
        <v>0</v>
      </c>
      <c r="O116" s="133">
        <v>0</v>
      </c>
      <c r="P116" s="134">
        <v>0</v>
      </c>
      <c r="Q116" s="80">
        <v>0</v>
      </c>
      <c r="R116" s="80">
        <v>0</v>
      </c>
      <c r="S116" s="80">
        <v>0</v>
      </c>
      <c r="T116" s="133">
        <v>0</v>
      </c>
      <c r="U116" s="134">
        <v>0</v>
      </c>
      <c r="V116" s="80">
        <v>0</v>
      </c>
      <c r="W116" s="80">
        <v>0</v>
      </c>
      <c r="X116" s="80">
        <v>0</v>
      </c>
      <c r="Y116" s="133">
        <v>0</v>
      </c>
      <c r="Z116" s="134">
        <v>0</v>
      </c>
      <c r="AA116" s="80">
        <v>0</v>
      </c>
      <c r="AB116" s="80">
        <v>0</v>
      </c>
      <c r="AC116" s="80">
        <v>0</v>
      </c>
      <c r="AD116" s="133">
        <v>0</v>
      </c>
      <c r="AE116" s="134">
        <v>0</v>
      </c>
      <c r="AF116" s="80">
        <v>0</v>
      </c>
      <c r="AG116" s="80">
        <v>0</v>
      </c>
      <c r="AH116" s="80">
        <v>0</v>
      </c>
      <c r="AI116" s="133">
        <v>0</v>
      </c>
      <c r="AJ116" s="134">
        <v>0</v>
      </c>
      <c r="AK116" s="80">
        <v>0</v>
      </c>
      <c r="AL116" s="80">
        <v>0</v>
      </c>
      <c r="AM116" s="80">
        <v>0</v>
      </c>
      <c r="AN116" s="133">
        <v>0</v>
      </c>
      <c r="AO116" s="134">
        <v>0</v>
      </c>
      <c r="AP116" s="80">
        <v>0</v>
      </c>
      <c r="AQ116" s="80">
        <v>0</v>
      </c>
      <c r="AR116" s="80">
        <v>0</v>
      </c>
      <c r="AS116" s="133">
        <v>0</v>
      </c>
      <c r="AT116" s="134">
        <v>0</v>
      </c>
      <c r="AU116" s="80">
        <v>0</v>
      </c>
      <c r="AV116" s="80">
        <v>0</v>
      </c>
      <c r="AW116" s="80">
        <v>0</v>
      </c>
      <c r="AX116" s="133">
        <v>0</v>
      </c>
      <c r="AY116" s="134">
        <v>0</v>
      </c>
      <c r="AZ116" s="80">
        <v>0</v>
      </c>
      <c r="BA116" s="80">
        <v>0</v>
      </c>
      <c r="BB116" s="80">
        <v>0</v>
      </c>
      <c r="BC116" s="135">
        <v>0</v>
      </c>
      <c r="BD116" s="134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29</v>
      </c>
      <c r="F117" s="424"/>
      <c r="G117" s="424"/>
      <c r="H117" s="424"/>
      <c r="I117" s="424"/>
      <c r="J117" s="424"/>
      <c r="K117" s="66">
        <v>0</v>
      </c>
      <c r="L117" s="136">
        <v>0</v>
      </c>
      <c r="M117" s="66">
        <v>0</v>
      </c>
      <c r="N117" s="66">
        <v>0</v>
      </c>
      <c r="O117" s="137">
        <v>0</v>
      </c>
      <c r="P117" s="138">
        <v>0</v>
      </c>
      <c r="Q117" s="66">
        <v>0</v>
      </c>
      <c r="R117" s="66">
        <v>0</v>
      </c>
      <c r="S117" s="66">
        <v>0</v>
      </c>
      <c r="T117" s="137">
        <v>0</v>
      </c>
      <c r="U117" s="138">
        <v>0</v>
      </c>
      <c r="V117" s="66">
        <v>0</v>
      </c>
      <c r="W117" s="66">
        <v>0</v>
      </c>
      <c r="X117" s="66">
        <v>0</v>
      </c>
      <c r="Y117" s="137">
        <v>0</v>
      </c>
      <c r="Z117" s="138">
        <v>0</v>
      </c>
      <c r="AA117" s="66">
        <v>0</v>
      </c>
      <c r="AB117" s="66">
        <v>0</v>
      </c>
      <c r="AC117" s="66">
        <v>0</v>
      </c>
      <c r="AD117" s="137">
        <v>0</v>
      </c>
      <c r="AE117" s="138">
        <v>0</v>
      </c>
      <c r="AF117" s="66">
        <v>0</v>
      </c>
      <c r="AG117" s="66">
        <v>0</v>
      </c>
      <c r="AH117" s="66">
        <v>0</v>
      </c>
      <c r="AI117" s="137">
        <v>0</v>
      </c>
      <c r="AJ117" s="138">
        <v>0</v>
      </c>
      <c r="AK117" s="66">
        <v>0</v>
      </c>
      <c r="AL117" s="66">
        <v>0</v>
      </c>
      <c r="AM117" s="66">
        <v>0</v>
      </c>
      <c r="AN117" s="137">
        <v>0</v>
      </c>
      <c r="AO117" s="138">
        <v>0</v>
      </c>
      <c r="AP117" s="66">
        <v>0</v>
      </c>
      <c r="AQ117" s="66">
        <v>0</v>
      </c>
      <c r="AR117" s="66">
        <v>0</v>
      </c>
      <c r="AS117" s="137">
        <v>0</v>
      </c>
      <c r="AT117" s="138">
        <v>0</v>
      </c>
      <c r="AU117" s="66">
        <v>0</v>
      </c>
      <c r="AV117" s="66">
        <v>0</v>
      </c>
      <c r="AW117" s="66">
        <v>0</v>
      </c>
      <c r="AX117" s="137">
        <v>0</v>
      </c>
      <c r="AY117" s="138">
        <v>0</v>
      </c>
      <c r="AZ117" s="66">
        <v>0</v>
      </c>
      <c r="BA117" s="66">
        <v>0</v>
      </c>
      <c r="BB117" s="66">
        <v>0</v>
      </c>
      <c r="BC117" s="139">
        <v>0</v>
      </c>
      <c r="BD117" s="138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29</v>
      </c>
      <c r="I118" s="424"/>
      <c r="J118" s="424"/>
      <c r="K118" s="66">
        <v>0</v>
      </c>
      <c r="L118" s="66">
        <v>0</v>
      </c>
      <c r="M118" s="66">
        <v>0</v>
      </c>
      <c r="N118" s="66">
        <v>0</v>
      </c>
      <c r="O118" s="137">
        <v>0</v>
      </c>
      <c r="P118" s="138">
        <v>0</v>
      </c>
      <c r="Q118" s="66">
        <v>0</v>
      </c>
      <c r="R118" s="66">
        <v>0</v>
      </c>
      <c r="S118" s="66">
        <v>0</v>
      </c>
      <c r="T118" s="137">
        <v>0</v>
      </c>
      <c r="U118" s="138">
        <v>0</v>
      </c>
      <c r="V118" s="66">
        <v>0</v>
      </c>
      <c r="W118" s="66">
        <v>0</v>
      </c>
      <c r="X118" s="66">
        <v>0</v>
      </c>
      <c r="Y118" s="137">
        <v>0</v>
      </c>
      <c r="Z118" s="138">
        <v>0</v>
      </c>
      <c r="AA118" s="66">
        <v>0</v>
      </c>
      <c r="AB118" s="66">
        <v>0</v>
      </c>
      <c r="AC118" s="66">
        <v>0</v>
      </c>
      <c r="AD118" s="137">
        <v>0</v>
      </c>
      <c r="AE118" s="138">
        <v>0</v>
      </c>
      <c r="AF118" s="66">
        <v>0</v>
      </c>
      <c r="AG118" s="66">
        <v>0</v>
      </c>
      <c r="AH118" s="66">
        <v>0</v>
      </c>
      <c r="AI118" s="137">
        <v>0</v>
      </c>
      <c r="AJ118" s="138">
        <v>0</v>
      </c>
      <c r="AK118" s="66">
        <v>0</v>
      </c>
      <c r="AL118" s="66">
        <v>0</v>
      </c>
      <c r="AM118" s="66">
        <v>0</v>
      </c>
      <c r="AN118" s="137">
        <v>0</v>
      </c>
      <c r="AO118" s="138">
        <v>0</v>
      </c>
      <c r="AP118" s="66">
        <v>0</v>
      </c>
      <c r="AQ118" s="66">
        <v>0</v>
      </c>
      <c r="AR118" s="66">
        <v>0</v>
      </c>
      <c r="AS118" s="137">
        <v>0</v>
      </c>
      <c r="AT118" s="138">
        <v>0</v>
      </c>
      <c r="AU118" s="66">
        <v>0</v>
      </c>
      <c r="AV118" s="66">
        <v>0</v>
      </c>
      <c r="AW118" s="66">
        <v>0</v>
      </c>
      <c r="AX118" s="137">
        <v>0</v>
      </c>
      <c r="AY118" s="138">
        <v>0</v>
      </c>
      <c r="AZ118" s="66">
        <v>0</v>
      </c>
      <c r="BA118" s="66">
        <v>0</v>
      </c>
      <c r="BB118" s="66">
        <v>0</v>
      </c>
      <c r="BC118" s="139">
        <v>0</v>
      </c>
      <c r="BD118" s="138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7"/>
      <c r="B119" s="424" t="s">
        <v>29</v>
      </c>
      <c r="C119" s="424"/>
      <c r="D119" s="424"/>
      <c r="E119" s="424" t="s">
        <v>29</v>
      </c>
      <c r="F119" s="424"/>
      <c r="G119" s="424"/>
      <c r="H119" s="424"/>
      <c r="I119" s="424"/>
      <c r="J119" s="424"/>
      <c r="K119" s="66">
        <v>0</v>
      </c>
      <c r="L119" s="66">
        <v>0</v>
      </c>
      <c r="M119" s="66">
        <v>0</v>
      </c>
      <c r="N119" s="66">
        <v>0</v>
      </c>
      <c r="O119" s="137">
        <v>0</v>
      </c>
      <c r="P119" s="138">
        <v>0</v>
      </c>
      <c r="Q119" s="66">
        <v>0</v>
      </c>
      <c r="R119" s="66">
        <v>0</v>
      </c>
      <c r="S119" s="66">
        <v>0</v>
      </c>
      <c r="T119" s="137">
        <v>0</v>
      </c>
      <c r="U119" s="138">
        <v>0</v>
      </c>
      <c r="V119" s="66">
        <v>0</v>
      </c>
      <c r="W119" s="66">
        <v>0</v>
      </c>
      <c r="X119" s="66">
        <v>0</v>
      </c>
      <c r="Y119" s="137">
        <v>0</v>
      </c>
      <c r="Z119" s="138">
        <v>0</v>
      </c>
      <c r="AA119" s="66">
        <v>0</v>
      </c>
      <c r="AB119" s="66">
        <v>0</v>
      </c>
      <c r="AC119" s="66">
        <v>0</v>
      </c>
      <c r="AD119" s="137">
        <v>0</v>
      </c>
      <c r="AE119" s="138">
        <v>0</v>
      </c>
      <c r="AF119" s="66">
        <v>0</v>
      </c>
      <c r="AG119" s="66">
        <v>0</v>
      </c>
      <c r="AH119" s="66">
        <v>0</v>
      </c>
      <c r="AI119" s="137">
        <v>0</v>
      </c>
      <c r="AJ119" s="138">
        <v>0</v>
      </c>
      <c r="AK119" s="66">
        <v>0</v>
      </c>
      <c r="AL119" s="66">
        <v>0</v>
      </c>
      <c r="AM119" s="66">
        <v>0</v>
      </c>
      <c r="AN119" s="137">
        <v>0</v>
      </c>
      <c r="AO119" s="138">
        <v>0</v>
      </c>
      <c r="AP119" s="66">
        <v>0</v>
      </c>
      <c r="AQ119" s="66">
        <v>0</v>
      </c>
      <c r="AR119" s="66">
        <v>0</v>
      </c>
      <c r="AS119" s="137">
        <v>0</v>
      </c>
      <c r="AT119" s="138">
        <v>0</v>
      </c>
      <c r="AU119" s="66">
        <v>0</v>
      </c>
      <c r="AV119" s="66">
        <v>0</v>
      </c>
      <c r="AW119" s="66">
        <v>0</v>
      </c>
      <c r="AX119" s="137">
        <v>0</v>
      </c>
      <c r="AY119" s="138">
        <v>0</v>
      </c>
      <c r="AZ119" s="66">
        <v>0</v>
      </c>
      <c r="BA119" s="66">
        <v>0</v>
      </c>
      <c r="BB119" s="66">
        <v>0</v>
      </c>
      <c r="BC119" s="139">
        <v>0</v>
      </c>
      <c r="BD119" s="138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7"/>
      <c r="B120" s="424" t="s">
        <v>29</v>
      </c>
      <c r="C120" s="424"/>
      <c r="D120" s="424"/>
      <c r="E120" s="424"/>
      <c r="F120" s="424"/>
      <c r="G120" s="424"/>
      <c r="H120" s="424" t="s">
        <v>29</v>
      </c>
      <c r="I120" s="424"/>
      <c r="J120" s="424"/>
      <c r="K120" s="66">
        <v>0</v>
      </c>
      <c r="L120" s="66">
        <v>0</v>
      </c>
      <c r="M120" s="66">
        <v>0</v>
      </c>
      <c r="N120" s="66">
        <v>0</v>
      </c>
      <c r="O120" s="137">
        <v>0</v>
      </c>
      <c r="P120" s="138">
        <v>0</v>
      </c>
      <c r="Q120" s="66">
        <v>0</v>
      </c>
      <c r="R120" s="66">
        <v>0</v>
      </c>
      <c r="S120" s="66">
        <v>0</v>
      </c>
      <c r="T120" s="137">
        <v>0</v>
      </c>
      <c r="U120" s="138">
        <v>0</v>
      </c>
      <c r="V120" s="66">
        <v>0</v>
      </c>
      <c r="W120" s="66">
        <v>0</v>
      </c>
      <c r="X120" s="66">
        <v>0</v>
      </c>
      <c r="Y120" s="137">
        <v>0</v>
      </c>
      <c r="Z120" s="138">
        <v>0</v>
      </c>
      <c r="AA120" s="66">
        <v>0</v>
      </c>
      <c r="AB120" s="66">
        <v>0</v>
      </c>
      <c r="AC120" s="66">
        <v>0</v>
      </c>
      <c r="AD120" s="137">
        <v>0</v>
      </c>
      <c r="AE120" s="138">
        <v>0</v>
      </c>
      <c r="AF120" s="66">
        <v>0</v>
      </c>
      <c r="AG120" s="66">
        <v>0</v>
      </c>
      <c r="AH120" s="66">
        <v>0</v>
      </c>
      <c r="AI120" s="137">
        <v>0</v>
      </c>
      <c r="AJ120" s="138">
        <v>0</v>
      </c>
      <c r="AK120" s="66">
        <v>0</v>
      </c>
      <c r="AL120" s="66">
        <v>0</v>
      </c>
      <c r="AM120" s="66">
        <v>0</v>
      </c>
      <c r="AN120" s="137">
        <v>0</v>
      </c>
      <c r="AO120" s="138">
        <v>0</v>
      </c>
      <c r="AP120" s="66">
        <v>0</v>
      </c>
      <c r="AQ120" s="66">
        <v>0</v>
      </c>
      <c r="AR120" s="66">
        <v>0</v>
      </c>
      <c r="AS120" s="137">
        <v>0</v>
      </c>
      <c r="AT120" s="138">
        <v>0</v>
      </c>
      <c r="AU120" s="66">
        <v>0</v>
      </c>
      <c r="AV120" s="66">
        <v>0</v>
      </c>
      <c r="AW120" s="66">
        <v>0</v>
      </c>
      <c r="AX120" s="137">
        <v>0</v>
      </c>
      <c r="AY120" s="138">
        <v>0</v>
      </c>
      <c r="AZ120" s="66">
        <v>0</v>
      </c>
      <c r="BA120" s="66">
        <v>0</v>
      </c>
      <c r="BB120" s="66">
        <v>0</v>
      </c>
      <c r="BC120" s="139">
        <v>0</v>
      </c>
      <c r="BD120" s="138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29</v>
      </c>
      <c r="F121" s="424"/>
      <c r="G121" s="424"/>
      <c r="H121" s="424" t="s">
        <v>29</v>
      </c>
      <c r="I121" s="424"/>
      <c r="J121" s="424"/>
      <c r="K121" s="66">
        <v>0</v>
      </c>
      <c r="L121" s="66">
        <v>0</v>
      </c>
      <c r="M121" s="66">
        <v>0</v>
      </c>
      <c r="N121" s="66">
        <v>0</v>
      </c>
      <c r="O121" s="137">
        <v>0</v>
      </c>
      <c r="P121" s="138">
        <v>0</v>
      </c>
      <c r="Q121" s="66">
        <v>0</v>
      </c>
      <c r="R121" s="66">
        <v>0</v>
      </c>
      <c r="S121" s="66">
        <v>0</v>
      </c>
      <c r="T121" s="137">
        <v>0</v>
      </c>
      <c r="U121" s="138">
        <v>0</v>
      </c>
      <c r="V121" s="66">
        <v>0</v>
      </c>
      <c r="W121" s="66">
        <v>0</v>
      </c>
      <c r="X121" s="66">
        <v>0</v>
      </c>
      <c r="Y121" s="137">
        <v>0</v>
      </c>
      <c r="Z121" s="138">
        <v>0</v>
      </c>
      <c r="AA121" s="66">
        <v>0</v>
      </c>
      <c r="AB121" s="66">
        <v>0</v>
      </c>
      <c r="AC121" s="66">
        <v>0</v>
      </c>
      <c r="AD121" s="137">
        <v>0</v>
      </c>
      <c r="AE121" s="138">
        <v>0</v>
      </c>
      <c r="AF121" s="66">
        <v>0</v>
      </c>
      <c r="AG121" s="66">
        <v>0</v>
      </c>
      <c r="AH121" s="66">
        <v>0</v>
      </c>
      <c r="AI121" s="137">
        <v>0</v>
      </c>
      <c r="AJ121" s="138">
        <v>0</v>
      </c>
      <c r="AK121" s="66">
        <v>0</v>
      </c>
      <c r="AL121" s="66">
        <v>0</v>
      </c>
      <c r="AM121" s="66">
        <v>0</v>
      </c>
      <c r="AN121" s="137">
        <v>0</v>
      </c>
      <c r="AO121" s="138">
        <v>0</v>
      </c>
      <c r="AP121" s="66">
        <v>0</v>
      </c>
      <c r="AQ121" s="66">
        <v>0</v>
      </c>
      <c r="AR121" s="66">
        <v>0</v>
      </c>
      <c r="AS121" s="137">
        <v>0</v>
      </c>
      <c r="AT121" s="138">
        <v>0</v>
      </c>
      <c r="AU121" s="66">
        <v>0</v>
      </c>
      <c r="AV121" s="66">
        <v>0</v>
      </c>
      <c r="AW121" s="66">
        <v>0</v>
      </c>
      <c r="AX121" s="137">
        <v>0</v>
      </c>
      <c r="AY121" s="138">
        <v>0</v>
      </c>
      <c r="AZ121" s="66">
        <v>0</v>
      </c>
      <c r="BA121" s="66">
        <v>0</v>
      </c>
      <c r="BB121" s="66">
        <v>0</v>
      </c>
      <c r="BC121" s="139">
        <v>0</v>
      </c>
      <c r="BD121" s="138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8"/>
      <c r="B122" s="424" t="s">
        <v>29</v>
      </c>
      <c r="C122" s="424"/>
      <c r="D122" s="424"/>
      <c r="E122" s="424" t="s">
        <v>29</v>
      </c>
      <c r="F122" s="424"/>
      <c r="G122" s="424"/>
      <c r="H122" s="424" t="s">
        <v>29</v>
      </c>
      <c r="I122" s="424"/>
      <c r="J122" s="424"/>
      <c r="K122" s="66">
        <v>0</v>
      </c>
      <c r="L122" s="66">
        <v>0</v>
      </c>
      <c r="M122" s="66">
        <v>0</v>
      </c>
      <c r="N122" s="66">
        <v>0</v>
      </c>
      <c r="O122" s="137">
        <v>0</v>
      </c>
      <c r="P122" s="138">
        <v>0</v>
      </c>
      <c r="Q122" s="66">
        <v>0</v>
      </c>
      <c r="R122" s="66">
        <v>0</v>
      </c>
      <c r="S122" s="66">
        <v>0</v>
      </c>
      <c r="T122" s="137">
        <v>0</v>
      </c>
      <c r="U122" s="138">
        <v>0</v>
      </c>
      <c r="V122" s="66">
        <v>0</v>
      </c>
      <c r="W122" s="66">
        <v>0</v>
      </c>
      <c r="X122" s="66">
        <v>0</v>
      </c>
      <c r="Y122" s="137">
        <v>0</v>
      </c>
      <c r="Z122" s="138">
        <v>0</v>
      </c>
      <c r="AA122" s="66">
        <v>0</v>
      </c>
      <c r="AB122" s="66">
        <v>0</v>
      </c>
      <c r="AC122" s="66">
        <v>0</v>
      </c>
      <c r="AD122" s="137">
        <v>0</v>
      </c>
      <c r="AE122" s="138">
        <v>0</v>
      </c>
      <c r="AF122" s="66">
        <v>0</v>
      </c>
      <c r="AG122" s="66">
        <v>0</v>
      </c>
      <c r="AH122" s="66">
        <v>0</v>
      </c>
      <c r="AI122" s="137">
        <v>0</v>
      </c>
      <c r="AJ122" s="138">
        <v>0</v>
      </c>
      <c r="AK122" s="66">
        <v>0</v>
      </c>
      <c r="AL122" s="66">
        <v>0</v>
      </c>
      <c r="AM122" s="66">
        <v>0</v>
      </c>
      <c r="AN122" s="137">
        <v>0</v>
      </c>
      <c r="AO122" s="138">
        <v>0</v>
      </c>
      <c r="AP122" s="66">
        <v>0</v>
      </c>
      <c r="AQ122" s="66">
        <v>0</v>
      </c>
      <c r="AR122" s="66">
        <v>0</v>
      </c>
      <c r="AS122" s="137">
        <v>0</v>
      </c>
      <c r="AT122" s="138">
        <v>0</v>
      </c>
      <c r="AU122" s="66">
        <v>0</v>
      </c>
      <c r="AV122" s="66">
        <v>0</v>
      </c>
      <c r="AW122" s="66">
        <v>0</v>
      </c>
      <c r="AX122" s="137">
        <v>0</v>
      </c>
      <c r="AY122" s="138">
        <v>0</v>
      </c>
      <c r="AZ122" s="66">
        <v>0</v>
      </c>
      <c r="BA122" s="66">
        <v>0</v>
      </c>
      <c r="BB122" s="66">
        <v>0</v>
      </c>
      <c r="BC122" s="139">
        <v>0</v>
      </c>
      <c r="BD122" s="138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5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4" t="s">
        <v>46</v>
      </c>
      <c r="B2" s="289" t="str">
        <f>ローデータ!B2</f>
        <v>北区</v>
      </c>
      <c r="C2" s="291"/>
      <c r="D2" s="291"/>
      <c r="E2" s="290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67" t="s">
        <v>47</v>
      </c>
      <c r="B3" s="147" t="s">
        <v>3</v>
      </c>
      <c r="C3" s="147" t="s">
        <v>4</v>
      </c>
      <c r="D3" s="147" t="s">
        <v>5</v>
      </c>
      <c r="E3" s="147" t="s">
        <v>8</v>
      </c>
      <c r="G3" s="304"/>
      <c r="H3" s="304"/>
      <c r="K3" s="304"/>
      <c r="L3" s="304"/>
    </row>
    <row r="4" spans="1:19" ht="14.1" customHeight="1" x14ac:dyDescent="0.15">
      <c r="A4" s="268"/>
      <c r="B4" s="149" t="str">
        <f>ローデータ!B4</f>
        <v>令和2年</v>
      </c>
      <c r="C4" s="121">
        <f>ローデータ!C4</f>
        <v>1</v>
      </c>
      <c r="D4" s="121">
        <f>ローデータ!D4</f>
        <v>27</v>
      </c>
      <c r="E4" s="121" t="str">
        <f>ローデータ!E4</f>
        <v>月</v>
      </c>
      <c r="G4" s="145">
        <v>10</v>
      </c>
      <c r="H4" s="147" t="s">
        <v>53</v>
      </c>
      <c r="K4" s="300">
        <f>COUNTIFS(ローデータ!B12:B1011,1,ローデータ!G12:G1011,$G$4)</f>
        <v>37</v>
      </c>
      <c r="L4" s="30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3">
        <v>1</v>
      </c>
      <c r="B7" s="34" t="s">
        <v>155</v>
      </c>
    </row>
    <row r="8" spans="1:19" ht="14.1" customHeight="1" x14ac:dyDescent="0.15">
      <c r="A8" s="231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67" t="s">
        <v>50</v>
      </c>
    </row>
    <row r="9" spans="1:19" ht="14.1" customHeight="1" x14ac:dyDescent="0.15">
      <c r="A9" s="233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68"/>
    </row>
    <row r="10" spans="1:19" ht="14.1" customHeight="1" x14ac:dyDescent="0.15">
      <c r="A10" s="14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7</v>
      </c>
      <c r="D10" s="56">
        <f>COUNTIFS(ローデータ!$B$12:$B$1011,1,ローデータ!$G$12:$G$1011,$G$4,ローデータ!$H$12:$H$1011,D8)</f>
        <v>10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3</v>
      </c>
      <c r="G10" s="56">
        <f>COUNTIFS(ローデータ!$B$12:$B$1011,1,ローデータ!$G$12:$G$1011,$G$4,ローデータ!$H$12:$H$1011,G8)</f>
        <v>3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6</v>
      </c>
      <c r="J10" s="56">
        <f>COUNTIFS(ローデータ!$B$12:$B$1011,1,ローデータ!$G$12:$G$1011,$G$4,ローデータ!$H$12:$H$1011,J8)</f>
        <v>1</v>
      </c>
      <c r="K10" s="56">
        <f>SUM(B10:J10)</f>
        <v>37</v>
      </c>
    </row>
    <row r="11" spans="1:19" ht="14.1" customHeight="1" x14ac:dyDescent="0.15">
      <c r="A11" s="152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3">
        <v>2</v>
      </c>
      <c r="B12" t="s">
        <v>207</v>
      </c>
    </row>
    <row r="13" spans="1:19" ht="14.1" customHeight="1" x14ac:dyDescent="0.15">
      <c r="A13" s="153">
        <v>2.1</v>
      </c>
      <c r="B13" s="34" t="s">
        <v>156</v>
      </c>
      <c r="F13" s="153">
        <v>2.2000000000000002</v>
      </c>
      <c r="G13" s="34" t="s">
        <v>231</v>
      </c>
    </row>
    <row r="14" spans="1:19" ht="14.1" customHeight="1" x14ac:dyDescent="0.15">
      <c r="A14" s="231"/>
      <c r="B14" s="144">
        <v>1</v>
      </c>
      <c r="C14" s="144">
        <v>2</v>
      </c>
      <c r="D14" s="267" t="s">
        <v>50</v>
      </c>
      <c r="F14" s="231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50" t="s">
        <v>50</v>
      </c>
    </row>
    <row r="15" spans="1:19" ht="14.1" customHeight="1" x14ac:dyDescent="0.15">
      <c r="A15" s="233"/>
      <c r="B15" s="147" t="s">
        <v>63</v>
      </c>
      <c r="C15" s="147" t="s">
        <v>64</v>
      </c>
      <c r="D15" s="268"/>
      <c r="F15" s="232"/>
      <c r="G15" s="278" t="s">
        <v>95</v>
      </c>
      <c r="H15" s="248" t="s">
        <v>76</v>
      </c>
      <c r="I15" s="248" t="s">
        <v>77</v>
      </c>
      <c r="J15" s="278" t="s">
        <v>110</v>
      </c>
      <c r="K15" s="248" t="s">
        <v>78</v>
      </c>
      <c r="L15" s="248" t="s">
        <v>79</v>
      </c>
      <c r="M15" s="248" t="s">
        <v>80</v>
      </c>
      <c r="N15" s="248" t="s">
        <v>81</v>
      </c>
      <c r="O15" s="248" t="s">
        <v>82</v>
      </c>
      <c r="P15" s="273" t="s">
        <v>111</v>
      </c>
      <c r="Q15" s="248" t="s">
        <v>83</v>
      </c>
      <c r="R15" s="292"/>
    </row>
    <row r="16" spans="1:19" ht="14.1" customHeight="1" x14ac:dyDescent="0.15">
      <c r="A16" s="14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37</v>
      </c>
      <c r="D16" s="56">
        <f>SUM(B16:C16)</f>
        <v>37</v>
      </c>
      <c r="F16" s="232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92"/>
    </row>
    <row r="17" spans="1:19" ht="14.1" customHeight="1" x14ac:dyDescent="0.15">
      <c r="A17" s="152"/>
      <c r="B17" s="9"/>
      <c r="C17" s="9"/>
      <c r="D17" s="9"/>
      <c r="F17" s="233"/>
      <c r="G17" s="282"/>
      <c r="H17" s="249"/>
      <c r="I17" s="249"/>
      <c r="J17" s="282"/>
      <c r="K17" s="249"/>
      <c r="L17" s="249"/>
      <c r="M17" s="249"/>
      <c r="N17" s="249"/>
      <c r="O17" s="249"/>
      <c r="P17" s="274"/>
      <c r="Q17" s="249"/>
      <c r="R17" s="251"/>
    </row>
    <row r="18" spans="1:19" ht="14.1" customHeight="1" x14ac:dyDescent="0.15">
      <c r="A18"/>
      <c r="F18" s="143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1"/>
      <c r="B21" s="293">
        <v>1</v>
      </c>
      <c r="C21" s="242"/>
      <c r="D21" s="293">
        <v>2</v>
      </c>
      <c r="E21" s="242"/>
      <c r="F21" s="293">
        <v>3</v>
      </c>
      <c r="G21" s="241"/>
      <c r="H21" s="242"/>
      <c r="I21" s="26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301" t="s">
        <v>72</v>
      </c>
      <c r="C22" s="302"/>
      <c r="D22" s="301" t="s">
        <v>74</v>
      </c>
      <c r="E22" s="302"/>
      <c r="F22" s="301" t="s">
        <v>84</v>
      </c>
      <c r="G22" s="303"/>
      <c r="H22" s="302"/>
      <c r="I22" s="26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8" t="s">
        <v>51</v>
      </c>
      <c r="B23" s="289">
        <f>COUNTIFS(ローデータ!$B$12:$B$1011,1,ローデータ!$G$12:$G$1011,$G$4,ローデータ!$K$12:$K$1011,B21)</f>
        <v>25</v>
      </c>
      <c r="C23" s="290"/>
      <c r="D23" s="289">
        <f>COUNTIFS(ローデータ!$B$12:$B$1011,1,ローデータ!$G$12:$G$1011,$G$4,ローデータ!$K$12:$K$1011,D21)</f>
        <v>8</v>
      </c>
      <c r="E23" s="290"/>
      <c r="F23" s="289">
        <f>COUNTIFS(ローデータ!$B$12:$B$1011,1,ローデータ!$G$12:$G$1011,$G$4,ローデータ!$K$12:$K$1011,F21)</f>
        <v>4</v>
      </c>
      <c r="G23" s="291"/>
      <c r="H23" s="290"/>
      <c r="I23" s="56">
        <f>SUM(B23:H23)</f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3">
        <v>3.1</v>
      </c>
      <c r="B25" s="40" t="s">
        <v>167</v>
      </c>
    </row>
    <row r="26" spans="1:19" ht="14.1" customHeight="1" x14ac:dyDescent="0.15">
      <c r="A26" s="153" t="s">
        <v>89</v>
      </c>
      <c r="B26" s="34" t="s">
        <v>158</v>
      </c>
      <c r="I26" s="152" t="s">
        <v>159</v>
      </c>
      <c r="J26" s="39" t="s">
        <v>164</v>
      </c>
    </row>
    <row r="27" spans="1:19" ht="14.1" customHeight="1" x14ac:dyDescent="0.15">
      <c r="A27" s="231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50" t="s">
        <v>50</v>
      </c>
      <c r="I27" s="269"/>
      <c r="J27" s="285" t="s">
        <v>96</v>
      </c>
      <c r="K27" s="287" t="s">
        <v>97</v>
      </c>
      <c r="L27" s="283" t="s">
        <v>98</v>
      </c>
      <c r="M27" s="287" t="s">
        <v>99</v>
      </c>
      <c r="N27" s="283" t="s">
        <v>100</v>
      </c>
      <c r="O27" s="277" t="s">
        <v>50</v>
      </c>
    </row>
    <row r="28" spans="1:19" ht="14.1" customHeight="1" x14ac:dyDescent="0.15">
      <c r="A28" s="232"/>
      <c r="B28" s="248" t="s">
        <v>65</v>
      </c>
      <c r="C28" s="248" t="s">
        <v>66</v>
      </c>
      <c r="D28" s="278" t="s">
        <v>101</v>
      </c>
      <c r="E28" s="280" t="s">
        <v>102</v>
      </c>
      <c r="F28" s="281" t="s">
        <v>103</v>
      </c>
      <c r="G28" s="292"/>
      <c r="H28" s="39"/>
      <c r="I28" s="270"/>
      <c r="J28" s="286"/>
      <c r="K28" s="288"/>
      <c r="L28" s="284"/>
      <c r="M28" s="288"/>
      <c r="N28" s="284"/>
      <c r="O28" s="277"/>
    </row>
    <row r="29" spans="1:19" ht="14.1" customHeight="1" x14ac:dyDescent="0.15">
      <c r="A29" s="233"/>
      <c r="B29" s="249"/>
      <c r="C29" s="249"/>
      <c r="D29" s="279"/>
      <c r="E29" s="244"/>
      <c r="F29" s="282"/>
      <c r="G29" s="251"/>
      <c r="H29" s="39"/>
      <c r="I29" s="148" t="s">
        <v>51</v>
      </c>
      <c r="J29" s="86">
        <f>SUMIFS(ローデータ!M12:M1011,ローデータ!$B$12:$B$1011,1,ローデータ!$G$12:$G$1011,$G$4,ローデータ!$K$12:$K$1011,$B$21)</f>
        <v>4</v>
      </c>
      <c r="K29" s="86">
        <f>SUMIFS(ローデータ!N12:N1011,ローデータ!$B$12:$B$1011,1,ローデータ!$G$12:$G$1011,$G$4,ローデータ!$K$12:$K$1011,$B$21)</f>
        <v>18</v>
      </c>
      <c r="L29" s="86">
        <f>SUMIFS(ローデータ!O12:O1011,ローデータ!$B$12:$B$1011,1,ローデータ!$G$12:$G$1011,$G$4,ローデータ!$K$12:$K$1011,$B$21)</f>
        <v>4</v>
      </c>
      <c r="M29" s="86">
        <f>SUMIFS(ローデータ!P12:P1011,ローデータ!$B$12:$B$1011,1,ローデータ!$G$12:$G$1011,$G$4,ローデータ!$K$12:$K$1011,$B$21)</f>
        <v>7</v>
      </c>
      <c r="N29" s="86">
        <f>SUMIFS(ローデータ!Q12:Q1011,ローデータ!$B$12:$B$1011,1,ローデータ!$G$12:$G$1011,$G$4,ローデータ!$K$12:$K$1011,$B$21)</f>
        <v>0</v>
      </c>
      <c r="O29" s="86">
        <f>SUM(J29:N29)</f>
        <v>33</v>
      </c>
    </row>
    <row r="30" spans="1:19" ht="14.1" customHeight="1" x14ac:dyDescent="0.15">
      <c r="A30" s="148" t="s">
        <v>51</v>
      </c>
      <c r="B30" s="56">
        <f>COUNTIFS(ローデータ!$B$12:$B$1011,1,ローデータ!$G$12:$G$1011,$G$4,ローデータ!$K$12:$K$1011,$B$21,ローデータ!$L$12:$L$1011,B27)</f>
        <v>22</v>
      </c>
      <c r="C30" s="56">
        <f>COUNTIFS(ローデータ!$B$12:$B$1011,1,ローデータ!$G$12:$G$1011,$G$4,ローデータ!$K$12:$K$1011,$B$21,ローデータ!$L$12:$L$1011,C27)</f>
        <v>2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25</v>
      </c>
    </row>
    <row r="31" spans="1:19" ht="14.1" customHeight="1" x14ac:dyDescent="0.15">
      <c r="A31" s="152"/>
      <c r="B31" s="9"/>
      <c r="C31" s="9"/>
      <c r="D31" s="9"/>
      <c r="E31" s="9"/>
      <c r="F31" s="9"/>
      <c r="G31" s="9"/>
    </row>
    <row r="32" spans="1:19" ht="14.1" customHeight="1" x14ac:dyDescent="0.15">
      <c r="A32" s="153">
        <v>3.2</v>
      </c>
      <c r="B32" s="77" t="s">
        <v>232</v>
      </c>
      <c r="H32" s="9"/>
      <c r="J32" s="152"/>
      <c r="K32" s="57"/>
      <c r="L32" s="57"/>
      <c r="M32" s="57"/>
      <c r="N32" s="57"/>
      <c r="O32" s="57"/>
      <c r="P32" s="57"/>
    </row>
    <row r="33" spans="1:17" ht="14.1" customHeight="1" x14ac:dyDescent="0.15">
      <c r="A33" s="153" t="s">
        <v>90</v>
      </c>
      <c r="B33" s="34" t="s">
        <v>160</v>
      </c>
      <c r="I33" s="153" t="s">
        <v>161</v>
      </c>
      <c r="J33" s="40" t="s">
        <v>88</v>
      </c>
    </row>
    <row r="34" spans="1:17" ht="14.1" customHeight="1" x14ac:dyDescent="0.15">
      <c r="A34" s="231"/>
      <c r="B34" s="144">
        <v>1</v>
      </c>
      <c r="C34" s="144">
        <v>2</v>
      </c>
      <c r="D34" s="144">
        <v>3</v>
      </c>
      <c r="E34" s="267" t="s">
        <v>50</v>
      </c>
      <c r="F34" s="39"/>
      <c r="I34" s="269"/>
      <c r="J34" s="271" t="s">
        <v>104</v>
      </c>
      <c r="K34" s="229" t="s">
        <v>105</v>
      </c>
      <c r="L34" s="229" t="s">
        <v>98</v>
      </c>
      <c r="M34" s="229" t="s">
        <v>106</v>
      </c>
      <c r="N34" s="245" t="s">
        <v>107</v>
      </c>
      <c r="O34" s="229" t="s">
        <v>36</v>
      </c>
      <c r="P34" s="245" t="s">
        <v>30</v>
      </c>
      <c r="Q34" s="250" t="s">
        <v>50</v>
      </c>
    </row>
    <row r="35" spans="1:17" ht="14.1" customHeight="1" x14ac:dyDescent="0.15">
      <c r="A35" s="233"/>
      <c r="B35" s="147" t="s">
        <v>67</v>
      </c>
      <c r="C35" s="147" t="s">
        <v>66</v>
      </c>
      <c r="D35" s="147" t="s">
        <v>68</v>
      </c>
      <c r="E35" s="268"/>
      <c r="G35" s="39"/>
      <c r="I35" s="270"/>
      <c r="J35" s="272"/>
      <c r="K35" s="230"/>
      <c r="L35" s="230"/>
      <c r="M35" s="230"/>
      <c r="N35" s="246"/>
      <c r="O35" s="230"/>
      <c r="P35" s="246"/>
      <c r="Q35" s="251"/>
    </row>
    <row r="36" spans="1:17" ht="14.1" customHeight="1" x14ac:dyDescent="0.15">
      <c r="A36" s="148" t="s">
        <v>51</v>
      </c>
      <c r="B36" s="56">
        <f>COUNTIFS(ローデータ!$B$12:$B$1011,1,ローデータ!$G$12:$G$1011,$G$4,ローデータ!$K$12:$K$1011,$D$21,ローデータ!$S$12:$S$1011,B34)</f>
        <v>8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8</v>
      </c>
      <c r="I36" s="14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2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5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8</v>
      </c>
    </row>
    <row r="37" spans="1:17" ht="14.1" customHeight="1" x14ac:dyDescent="0.15">
      <c r="A37"/>
    </row>
    <row r="38" spans="1:17" ht="14.1" customHeight="1" x14ac:dyDescent="0.15">
      <c r="A38" s="153">
        <v>3.3</v>
      </c>
      <c r="B38" s="78" t="s">
        <v>170</v>
      </c>
    </row>
    <row r="39" spans="1:17" ht="14.1" customHeight="1" x14ac:dyDescent="0.15">
      <c r="A39" s="153" t="s">
        <v>91</v>
      </c>
      <c r="B39" s="40" t="s">
        <v>162</v>
      </c>
    </row>
    <row r="40" spans="1:17" ht="14.1" customHeight="1" x14ac:dyDescent="0.15">
      <c r="A40" s="252"/>
      <c r="B40" s="255" t="s">
        <v>16</v>
      </c>
      <c r="C40" s="256"/>
      <c r="D40" s="256"/>
      <c r="E40" s="256"/>
      <c r="F40" s="257"/>
      <c r="G40" s="258" t="s">
        <v>50</v>
      </c>
      <c r="H40" s="261" t="s">
        <v>13</v>
      </c>
      <c r="I40" s="262"/>
      <c r="J40" s="263"/>
      <c r="K40" s="264" t="s">
        <v>50</v>
      </c>
    </row>
    <row r="41" spans="1:17" ht="14.1" customHeight="1" x14ac:dyDescent="0.15">
      <c r="A41" s="253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59"/>
      <c r="H41" s="64">
        <v>1</v>
      </c>
      <c r="I41" s="63">
        <v>2</v>
      </c>
      <c r="J41" s="63">
        <v>3</v>
      </c>
      <c r="K41" s="265"/>
      <c r="M41" s="39"/>
      <c r="N41" s="39"/>
      <c r="O41" s="39"/>
      <c r="P41" s="39"/>
    </row>
    <row r="42" spans="1:17" ht="14.1" customHeight="1" x14ac:dyDescent="0.15">
      <c r="A42" s="253"/>
      <c r="B42" s="248" t="s">
        <v>65</v>
      </c>
      <c r="C42" s="248" t="s">
        <v>66</v>
      </c>
      <c r="D42" s="273" t="s">
        <v>101</v>
      </c>
      <c r="E42" s="275" t="s">
        <v>102</v>
      </c>
      <c r="F42" s="225" t="s">
        <v>103</v>
      </c>
      <c r="G42" s="259"/>
      <c r="H42" s="227" t="s">
        <v>67</v>
      </c>
      <c r="I42" s="247" t="s">
        <v>66</v>
      </c>
      <c r="J42" s="247" t="s">
        <v>68</v>
      </c>
      <c r="K42" s="265"/>
      <c r="M42" s="39"/>
      <c r="N42" s="39"/>
      <c r="O42" s="39"/>
      <c r="P42" s="39"/>
    </row>
    <row r="43" spans="1:17" ht="14.1" customHeight="1" x14ac:dyDescent="0.15">
      <c r="A43" s="254"/>
      <c r="B43" s="249"/>
      <c r="C43" s="249"/>
      <c r="D43" s="274"/>
      <c r="E43" s="276"/>
      <c r="F43" s="226"/>
      <c r="G43" s="260"/>
      <c r="H43" s="228"/>
      <c r="I43" s="226"/>
      <c r="J43" s="226"/>
      <c r="K43" s="266"/>
      <c r="M43" s="39"/>
      <c r="N43" s="39"/>
      <c r="O43" s="39"/>
      <c r="P43" s="39"/>
    </row>
    <row r="44" spans="1:17" ht="14.1" customHeight="1" x14ac:dyDescent="0.15">
      <c r="A44" s="148" t="s">
        <v>51</v>
      </c>
      <c r="B44" s="86">
        <f>COUNTIFS(ローデータ!$B$12:$B$1011,1,ローデータ!$G$12:$G$1011,$G$4,ローデータ!$K$12:$K$1011,$F$21,ローデータ!$L$12:$L$1011,B41)</f>
        <v>4</v>
      </c>
      <c r="C44" s="86">
        <f>COUNTIFS(ローデータ!$B$12:$B$1011,1,ローデータ!$G$12:$G$1011,$G$4,ローデータ!$K$12:$K$1011,$F$21,ローデータ!$L$12:$L$1011,C41)</f>
        <v>0</v>
      </c>
      <c r="D44" s="86">
        <f>COUNTIFS(ローデータ!$B$12:$B$1011,1,ローデータ!$G$12:$G$1011,$G$4,ローデータ!$K$12:$K$1011,$F$21,ローデータ!$L$12:$L$1011,D41)</f>
        <v>0</v>
      </c>
      <c r="E44" s="86">
        <f>COUNTIFS(ローデータ!$B$12:$B$1011,1,ローデータ!$G$12:$G$1011,$G$4,ローデータ!$K$12:$K$1011,$F$21,ローデータ!$L$12:$L$1011,E41)</f>
        <v>0</v>
      </c>
      <c r="F44" s="86">
        <f>COUNTIFS(ローデータ!$B$12:$B$1011,1,ローデータ!$G$12:$G$1011,$G$4,ローデータ!$K$12:$K$1011,$F$21,ローデータ!$L$12:$L$1011,F41)</f>
        <v>0</v>
      </c>
      <c r="G44" s="87">
        <f>SUM(B44:F44)</f>
        <v>4</v>
      </c>
      <c r="H44" s="89">
        <f>COUNTIFS(ローデータ!$B$12:$B$1011,1,ローデータ!$G$12:$G$1011,$G$4,ローデータ!$K$12:$K$1011,$F$21,ローデータ!$S$12:$S$1011,H41)</f>
        <v>4</v>
      </c>
      <c r="I44" s="90">
        <f>COUNTIFS(ローデータ!$B$12:$B$1011,1,ローデータ!$G$12:$G$1011,$G$4,ローデータ!$K$12:$K$1011,$F$21,ローデータ!$S$12:$S$1011,I41)</f>
        <v>0</v>
      </c>
      <c r="J44" s="90">
        <f>COUNTIFS(ローデータ!$B$12:$B$1011,1,ローデータ!$G$12:$G$1011,$G$4,ローデータ!$K$12:$K$1011,$F$21,ローデータ!$S$12:$S$1011,J41)</f>
        <v>0</v>
      </c>
      <c r="K44" s="90">
        <f>SUM(H44:J44)</f>
        <v>4</v>
      </c>
    </row>
    <row r="45" spans="1:17" ht="14.1" customHeight="1" x14ac:dyDescent="0.15">
      <c r="C45" s="152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3" t="s">
        <v>92</v>
      </c>
      <c r="B46" s="40" t="s">
        <v>163</v>
      </c>
      <c r="D46" s="152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1"/>
      <c r="B47" s="234" t="s">
        <v>165</v>
      </c>
      <c r="C47" s="235"/>
      <c r="D47" s="235"/>
      <c r="E47" s="235"/>
      <c r="F47" s="236"/>
      <c r="G47" s="237" t="s">
        <v>50</v>
      </c>
      <c r="H47" s="240" t="s">
        <v>71</v>
      </c>
      <c r="I47" s="241"/>
      <c r="J47" s="241"/>
      <c r="K47" s="241"/>
      <c r="L47" s="241"/>
      <c r="M47" s="241"/>
      <c r="N47" s="242"/>
      <c r="O47" s="212" t="s">
        <v>50</v>
      </c>
    </row>
    <row r="48" spans="1:17" ht="14.1" customHeight="1" x14ac:dyDescent="0.15">
      <c r="A48" s="232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38"/>
      <c r="H48" s="221" t="s">
        <v>104</v>
      </c>
      <c r="I48" s="223" t="s">
        <v>105</v>
      </c>
      <c r="J48" s="223" t="s">
        <v>98</v>
      </c>
      <c r="K48" s="223" t="s">
        <v>106</v>
      </c>
      <c r="L48" s="243" t="s">
        <v>107</v>
      </c>
      <c r="M48" s="223" t="s">
        <v>36</v>
      </c>
      <c r="N48" s="243" t="s">
        <v>30</v>
      </c>
      <c r="O48" s="213"/>
    </row>
    <row r="49" spans="1:15" ht="14.1" customHeight="1" x14ac:dyDescent="0.15">
      <c r="A49" s="233"/>
      <c r="B49" s="216"/>
      <c r="C49" s="218"/>
      <c r="D49" s="220"/>
      <c r="E49" s="218"/>
      <c r="F49" s="220"/>
      <c r="G49" s="239"/>
      <c r="H49" s="222"/>
      <c r="I49" s="224"/>
      <c r="J49" s="224"/>
      <c r="K49" s="224"/>
      <c r="L49" s="244"/>
      <c r="M49" s="224"/>
      <c r="N49" s="244"/>
      <c r="O49" s="214"/>
    </row>
    <row r="50" spans="1:15" ht="14.1" customHeight="1" x14ac:dyDescent="0.15">
      <c r="A50" s="148" t="s">
        <v>51</v>
      </c>
      <c r="B50" s="91">
        <f>SUMIFS(ローデータ!M12:M1011,ローデータ!$B$12:$B$1011,1,ローデータ!$G$12:$G$1011,$G$4,ローデータ!$K$12:$K$1011,$F$21)</f>
        <v>0</v>
      </c>
      <c r="C50" s="91">
        <f>SUMIFS(ローデータ!N12:N1011,ローデータ!$B$12:$B$1011,1,ローデータ!$G$12:$G$1011,$G$4,ローデータ!$K$12:$K$1011,$F$21)</f>
        <v>5</v>
      </c>
      <c r="D50" s="91">
        <f>SUMIFS(ローデータ!O12:O1011,ローデータ!$B$12:$B$1011,1,ローデータ!$G$12:$G$1011,$G$4,ローデータ!$K$12:$K$1011,$F$21)</f>
        <v>4</v>
      </c>
      <c r="E50" s="92">
        <f>SUMIFS(ローデータ!P12:P1011,ローデータ!$B$12:$B$1011,1,ローデータ!$G$12:$G$1011,$G$4,ローデータ!$K$12:$K$1011,$F$21)</f>
        <v>0</v>
      </c>
      <c r="F50" s="91">
        <f>SUMIFS(ローデータ!Q12:Q1011,ローデータ!$B$12:$B$1011,1,ローデータ!$G$12:$G$1011,$G$4,ローデータ!$K$12:$K$1011,$F$21)</f>
        <v>0</v>
      </c>
      <c r="G50" s="93">
        <f>SUM(B50:F50)</f>
        <v>9</v>
      </c>
      <c r="H50" s="94">
        <f>SUMIFS(ローデータ!T12:T1011,ローデータ!$B$12:$B$1011,1,ローデータ!$G$12:$G$1011,$G$4,ローデータ!$K$12:$K$1011,$F$21)</f>
        <v>0</v>
      </c>
      <c r="I50" s="91">
        <f>SUMIFS(ローデータ!U12:U1011,ローデータ!$B$12:$B$1011,1,ローデータ!$G$12:$G$1011,$G$4,ローデータ!$K$12:$K$1011,$F$21)</f>
        <v>2</v>
      </c>
      <c r="J50" s="91">
        <f>SUMIFS(ローデータ!V12:V1011,ローデータ!$B$12:$B$1011,1,ローデータ!$G$12:$G$1011,$G$4,ローデータ!$K$12:$K$1011,$F$21)</f>
        <v>3</v>
      </c>
      <c r="K50" s="91">
        <f>SUMIFS(ローデータ!W12:W1011,ローデータ!$B$12:$B$1011,1,ローデータ!$G$12:$G$1011,$G$4,ローデータ!$K$12:$K$1011,$F$21)</f>
        <v>0</v>
      </c>
      <c r="L50" s="91">
        <f>SUMIFS(ローデータ!X12:X1011,ローデータ!$B$12:$B$1011,1,ローデータ!$G$12:$G$1011,$G$4,ローデータ!$K$12:$K$1011,$F$21)</f>
        <v>0</v>
      </c>
      <c r="M50" s="91">
        <f>SUMIFS(ローデータ!Y12:Y1011,ローデータ!$B$12:$B$1011,1,ローデータ!$G$12:$G$1011,$G$4,ローデータ!$K$12:$K$1011,$F$21)</f>
        <v>0</v>
      </c>
      <c r="N50" s="91">
        <f>SUMIFS(ローデータ!Z12:Z1011,ローデータ!$B$12:$B$1011,1,ローデータ!$G$12:$G$1011,$G$4,ローデータ!$K$12:$K$1011,$F$21)</f>
        <v>0</v>
      </c>
      <c r="O50" s="95">
        <f>SUM(H50:N50)</f>
        <v>5</v>
      </c>
    </row>
    <row r="51" spans="1:15" ht="14.1" customHeight="1" x14ac:dyDescent="0.15">
      <c r="A51" s="152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3"/>
    </row>
    <row r="53" spans="1:15" ht="14.1" customHeight="1" x14ac:dyDescent="0.15">
      <c r="A53" s="153">
        <v>1</v>
      </c>
      <c r="B53" t="s">
        <v>209</v>
      </c>
    </row>
    <row r="54" spans="1:15" ht="14.1" customHeight="1" x14ac:dyDescent="0.15">
      <c r="A54" s="313"/>
      <c r="B54" s="314"/>
      <c r="C54" s="69" t="s">
        <v>85</v>
      </c>
      <c r="D54" s="319" t="s">
        <v>86</v>
      </c>
      <c r="E54" s="262"/>
      <c r="F54" s="262"/>
      <c r="G54" s="262"/>
      <c r="H54" s="262"/>
      <c r="I54" s="262"/>
      <c r="J54" s="262"/>
      <c r="K54" s="262"/>
      <c r="L54" s="262"/>
      <c r="M54" s="262"/>
      <c r="N54" s="320"/>
      <c r="O54" s="264" t="s">
        <v>50</v>
      </c>
    </row>
    <row r="55" spans="1:15" ht="14.1" customHeight="1" x14ac:dyDescent="0.15">
      <c r="A55" s="315"/>
      <c r="B55" s="316"/>
      <c r="C55" s="267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5">
        <v>11</v>
      </c>
      <c r="O55" s="265"/>
    </row>
    <row r="56" spans="1:15" ht="14.1" customHeight="1" x14ac:dyDescent="0.15">
      <c r="A56" s="315"/>
      <c r="B56" s="316"/>
      <c r="C56" s="321"/>
      <c r="D56" s="278" t="s">
        <v>95</v>
      </c>
      <c r="E56" s="248" t="s">
        <v>76</v>
      </c>
      <c r="F56" s="248" t="s">
        <v>77</v>
      </c>
      <c r="G56" s="278" t="s">
        <v>110</v>
      </c>
      <c r="H56" s="248" t="s">
        <v>78</v>
      </c>
      <c r="I56" s="248" t="s">
        <v>79</v>
      </c>
      <c r="J56" s="248" t="s">
        <v>80</v>
      </c>
      <c r="K56" s="248" t="s">
        <v>81</v>
      </c>
      <c r="L56" s="248" t="s">
        <v>82</v>
      </c>
      <c r="M56" s="273" t="s">
        <v>111</v>
      </c>
      <c r="N56" s="308" t="s">
        <v>83</v>
      </c>
      <c r="O56" s="265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65"/>
    </row>
    <row r="58" spans="1:15" ht="14.1" customHeight="1" x14ac:dyDescent="0.15">
      <c r="A58" s="317"/>
      <c r="B58" s="318"/>
      <c r="C58" s="268"/>
      <c r="D58" s="282"/>
      <c r="E58" s="249"/>
      <c r="F58" s="249"/>
      <c r="G58" s="282"/>
      <c r="H58" s="249"/>
      <c r="I58" s="249"/>
      <c r="J58" s="249"/>
      <c r="K58" s="249"/>
      <c r="L58" s="249"/>
      <c r="M58" s="274"/>
      <c r="N58" s="310"/>
      <c r="O58" s="266"/>
    </row>
    <row r="59" spans="1:15" ht="14.1" customHeight="1" x14ac:dyDescent="0.15">
      <c r="A59" s="14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6">
        <f>COUNTIFS(ローデータ!$B$12:$B$1011,1,ローデータ!$G$12:$G$1011,$G$4,ローデータ!$I$12:$I$1011,$B$14,ローデータ!$J$12:$J$1011,N55,ローデータ!$H$12:$H$1011,$A$59)</f>
        <v>0</v>
      </c>
      <c r="O59" s="95">
        <f t="shared" ref="O59:O68" si="0">SUM(C59:N59)</f>
        <v>0</v>
      </c>
    </row>
    <row r="60" spans="1:15" ht="14.1" customHeight="1" x14ac:dyDescent="0.15">
      <c r="A60" s="14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7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6">
        <f>COUNTIFS(ローデータ!$B$12:$B$1011,1,ローデータ!$G$12:$G$1011,$G$4,ローデータ!$I$12:$I$1011,$B$14,ローデータ!$J$12:$J$1011,N55,ローデータ!$H$12:$H$1011,$A$60)</f>
        <v>0</v>
      </c>
      <c r="O60" s="95">
        <f t="shared" si="0"/>
        <v>7</v>
      </c>
    </row>
    <row r="61" spans="1:15" ht="14.1" customHeight="1" x14ac:dyDescent="0.15">
      <c r="A61" s="14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6">
        <f>COUNTIFS(ローデータ!$B$12:$B$1011,1,ローデータ!$G$12:$G$1011,$G$4,ローデータ!$I$12:$I$1011,$B$14,ローデータ!$J$12:$J$1011,N55,ローデータ!$H$12:$H$1011,$A$61)</f>
        <v>0</v>
      </c>
      <c r="O61" s="95">
        <f t="shared" si="0"/>
        <v>10</v>
      </c>
    </row>
    <row r="62" spans="1:15" ht="14.1" customHeight="1" x14ac:dyDescent="0.15">
      <c r="A62" s="14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6">
        <f>COUNTIFS(ローデータ!$B$12:$B$1011,1,ローデータ!$G$12:$G$1011,$G$4,ローデータ!$I$12:$I$1011,$B$14,ローデータ!$J$12:$J$1011,N55,ローデータ!$H$12:$H$1011,$A$62)</f>
        <v>0</v>
      </c>
      <c r="O62" s="95">
        <f t="shared" si="0"/>
        <v>6</v>
      </c>
    </row>
    <row r="63" spans="1:15" ht="14.1" customHeight="1" x14ac:dyDescent="0.15">
      <c r="A63" s="14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6">
        <f>COUNTIFS(ローデータ!$B$12:$B$1011,1,ローデータ!$G$12:$G$1011,$G$4,ローデータ!$I$12:$I$1011,$B$14,ローデータ!$J$12:$J$1011,N55,ローデータ!$H$12:$H$1011,$A$63)</f>
        <v>0</v>
      </c>
      <c r="O63" s="95">
        <f t="shared" si="0"/>
        <v>3</v>
      </c>
    </row>
    <row r="64" spans="1:15" ht="14.1" customHeight="1" x14ac:dyDescent="0.15">
      <c r="A64" s="14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3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6">
        <f>COUNTIFS(ローデータ!$B$12:$B$1011,1,ローデータ!$G$12:$G$1011,$G$4,ローデータ!$I$12:$I$1011,$B$14,ローデータ!$J$12:$J$1011,N55,ローデータ!$H$12:$H$1011,$A$64)</f>
        <v>0</v>
      </c>
      <c r="O64" s="95">
        <f t="shared" si="0"/>
        <v>3</v>
      </c>
    </row>
    <row r="65" spans="1:15" ht="14.1" customHeight="1" x14ac:dyDescent="0.15">
      <c r="A65" s="14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6">
        <f>COUNTIFS(ローデータ!$B$12:$B$1011,1,ローデータ!$G$12:$G$1011,$G$4,ローデータ!$I$12:$I$1011,$B$14,ローデータ!$J$12:$J$1011,N55,ローデータ!$H$12:$H$1011,$A$65)</f>
        <v>0</v>
      </c>
      <c r="O65" s="95">
        <f t="shared" si="0"/>
        <v>1</v>
      </c>
    </row>
    <row r="66" spans="1:15" ht="14.1" customHeight="1" x14ac:dyDescent="0.15">
      <c r="A66" s="14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6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6">
        <f>COUNTIFS(ローデータ!$B$12:$B$1011,1,ローデータ!$G$12:$G$1011,$G$4,ローデータ!$I$12:$I$1011,$B$14,ローデータ!$J$12:$J$1011,N55,ローデータ!$H$12:$H$1011,$A$66)</f>
        <v>0</v>
      </c>
      <c r="O66" s="95">
        <f t="shared" si="0"/>
        <v>6</v>
      </c>
    </row>
    <row r="67" spans="1:15" ht="14.1" customHeight="1" thickBot="1" x14ac:dyDescent="0.2">
      <c r="A67" s="142">
        <v>9</v>
      </c>
      <c r="B67" s="68" t="s">
        <v>62</v>
      </c>
      <c r="C67" s="97">
        <f>COUNTIFS(ローデータ!$B$12:$B$1011,1,ローデータ!$G$12:$G$1011,$G$4,ローデータ!$I$12:$I$1011,$C$14,ローデータ!$H$12:$H$1011,A67)</f>
        <v>1</v>
      </c>
      <c r="D67" s="97">
        <f>COUNTIFS(ローデータ!$B$12:$B$1011,1,ローデータ!$G$12:$G$1011,$G$4,ローデータ!$I$12:$I$1011,$B$14,ローデータ!$J$12:$J$1011,D55,ローデータ!$H$12:$H$1011,$A$67)</f>
        <v>0</v>
      </c>
      <c r="E67" s="97">
        <f>COUNTIFS(ローデータ!$B$12:$B$1011,1,ローデータ!$G$12:$G$1011,$G$4,ローデータ!$I$12:$I$1011,$B$14,ローデータ!$J$12:$J$1011,E55,ローデータ!$H$12:$H$1011,$A$67)</f>
        <v>0</v>
      </c>
      <c r="F67" s="97">
        <f>COUNTIFS(ローデータ!$B$12:$B$1011,1,ローデータ!$G$12:$G$1011,$G$4,ローデータ!$I$12:$I$1011,$B$14,ローデータ!$J$12:$J$1011,F55,ローデータ!$H$12:$H$1011,$A$67)</f>
        <v>0</v>
      </c>
      <c r="G67" s="97">
        <f>COUNTIFS(ローデータ!$B$12:$B$1011,1,ローデータ!$G$12:$G$1011,$G$4,ローデータ!$I$12:$I$1011,$B$14,ローデータ!$J$12:$J$1011,G55,ローデータ!$H$12:$H$1011,$A$67)</f>
        <v>0</v>
      </c>
      <c r="H67" s="97">
        <f>COUNTIFS(ローデータ!$B$12:$B$1011,1,ローデータ!$G$12:$G$1011,$G$4,ローデータ!$I$12:$I$1011,$B$14,ローデータ!$J$12:$J$1011,H55,ローデータ!$H$12:$H$1011,$A$67)</f>
        <v>0</v>
      </c>
      <c r="I67" s="97">
        <f>COUNTIFS(ローデータ!$B$12:$B$1011,1,ローデータ!$G$12:$G$1011,$G$4,ローデータ!$I$12:$I$1011,$B$14,ローデータ!$J$12:$J$1011,I55,ローデータ!$H$12:$H$1011,$A$67)</f>
        <v>0</v>
      </c>
      <c r="J67" s="97">
        <f>COUNTIFS(ローデータ!$B$12:$B$1011,1,ローデータ!$G$12:$G$1011,$G$4,ローデータ!$I$12:$I$1011,$B$14,ローデータ!$J$12:$J$1011,J55,ローデータ!$H$12:$H$1011,$A$67)</f>
        <v>0</v>
      </c>
      <c r="K67" s="97">
        <f>COUNTIFS(ローデータ!$B$12:$B$1011,1,ローデータ!$G$12:$G$1011,$G$4,ローデータ!$I$12:$I$1011,$B$14,ローデータ!$J$12:$J$1011,K55,ローデータ!$H$12:$H$1011,$A$67)</f>
        <v>0</v>
      </c>
      <c r="L67" s="97">
        <f>COUNTIFS(ローデータ!$B$12:$B$1011,1,ローデータ!$G$12:$G$1011,$G$4,ローデータ!$I$12:$I$1011,$B$14,ローデータ!$J$12:$J$1011,L55,ローデータ!$H$12:$H$1011,$A$67)</f>
        <v>0</v>
      </c>
      <c r="M67" s="97">
        <f>COUNTIFS(ローデータ!$B$12:$B$1011,1,ローデータ!$G$12:$G$1011,$G$4,ローデータ!$I$12:$I$1011,$B$14,ローデータ!$J$12:$J$1011,M55,ローデータ!$H$12:$H$1011,$A$67)</f>
        <v>0</v>
      </c>
      <c r="N67" s="98">
        <f>COUNTIFS(ローデータ!$B$12:$B$1011,1,ローデータ!$G$12:$G$1011,$G$4,ローデータ!$I$12:$I$1011,$B$14,ローデータ!$J$12:$J$1011,N55,ローデータ!$H$12:$H$1011,$A$67)</f>
        <v>0</v>
      </c>
      <c r="O67" s="99">
        <f t="shared" si="0"/>
        <v>1</v>
      </c>
    </row>
    <row r="68" spans="1:15" ht="14.1" customHeight="1" thickTop="1" x14ac:dyDescent="0.15">
      <c r="A68" s="311" t="s">
        <v>50</v>
      </c>
      <c r="B68" s="312"/>
      <c r="C68" s="100">
        <f>SUM(C59:C67)</f>
        <v>37</v>
      </c>
      <c r="D68" s="100">
        <f t="shared" ref="D68:M68" si="1">SUM(D59:D67)</f>
        <v>0</v>
      </c>
      <c r="E68" s="100">
        <f t="shared" si="1"/>
        <v>0</v>
      </c>
      <c r="F68" s="100">
        <f t="shared" si="1"/>
        <v>0</v>
      </c>
      <c r="G68" s="100">
        <f t="shared" si="1"/>
        <v>0</v>
      </c>
      <c r="H68" s="100">
        <f t="shared" si="1"/>
        <v>0</v>
      </c>
      <c r="I68" s="100">
        <f t="shared" si="1"/>
        <v>0</v>
      </c>
      <c r="J68" s="100">
        <f t="shared" si="1"/>
        <v>0</v>
      </c>
      <c r="K68" s="100">
        <f t="shared" si="1"/>
        <v>0</v>
      </c>
      <c r="L68" s="100">
        <f t="shared" si="1"/>
        <v>0</v>
      </c>
      <c r="M68" s="100">
        <f t="shared" si="1"/>
        <v>0</v>
      </c>
      <c r="N68" s="101">
        <f>SUM(N59:N67)</f>
        <v>0</v>
      </c>
      <c r="O68" s="102">
        <f t="shared" si="0"/>
        <v>37</v>
      </c>
    </row>
    <row r="69" spans="1:15" ht="14.1" customHeight="1" x14ac:dyDescent="0.15">
      <c r="B69" s="34"/>
    </row>
    <row r="70" spans="1:15" ht="14.1" customHeight="1" x14ac:dyDescent="0.15">
      <c r="A70" s="153">
        <v>2</v>
      </c>
      <c r="B70" t="s">
        <v>210</v>
      </c>
    </row>
    <row r="71" spans="1:15" ht="14.1" customHeight="1" x14ac:dyDescent="0.15">
      <c r="A71" s="153">
        <v>2.1</v>
      </c>
      <c r="B71" t="s">
        <v>168</v>
      </c>
    </row>
    <row r="72" spans="1:15" ht="14.1" customHeight="1" x14ac:dyDescent="0.15">
      <c r="A72" s="313"/>
      <c r="B72" s="314"/>
      <c r="C72" s="322" t="s">
        <v>25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3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48">
        <v>1</v>
      </c>
      <c r="B75" s="50" t="s">
        <v>54</v>
      </c>
      <c r="C75" s="289">
        <f>COUNTIFS(ローデータ!$B$12:$B$1011,1,ローデータ!$G$12:$G$1011,$G$4,ローデータ!$H$12:$H$1011,$A$75,ローデータ!$K$12:$K$1011,C73)</f>
        <v>0</v>
      </c>
      <c r="D75" s="290"/>
      <c r="E75" s="289">
        <f>COUNTIFS(ローデータ!$B$12:$B$1011,1,ローデータ!$G$12:$G$1011,$G$4,ローデータ!$H$12:$H$1011,$A$75,ローデータ!$K$12:$K$1011,E73)</f>
        <v>0</v>
      </c>
      <c r="F75" s="290"/>
      <c r="G75" s="289">
        <f>COUNTIFS(ローデータ!$B$12:$B$1011,1,ローデータ!$G$12:$G$1011,$G$4,ローデータ!$H$12:$H$1011,$A$75,ローデータ!$K$12:$K$1011,G73)</f>
        <v>0</v>
      </c>
      <c r="H75" s="291"/>
      <c r="I75" s="291"/>
      <c r="J75" s="104">
        <f t="shared" ref="J75:J84" si="2">SUM(C75:I75)</f>
        <v>0</v>
      </c>
    </row>
    <row r="76" spans="1:15" ht="14.1" customHeight="1" x14ac:dyDescent="0.15">
      <c r="A76" s="148">
        <v>2</v>
      </c>
      <c r="B76" s="50" t="s">
        <v>55</v>
      </c>
      <c r="C76" s="289">
        <f>COUNTIFS(ローデータ!$B$12:$B$1011,1,ローデータ!$G$12:$G$1011,$G$4,ローデータ!$H$12:$H$1011,$A$76,ローデータ!$K$12:$K$1011,C73)</f>
        <v>4</v>
      </c>
      <c r="D76" s="290"/>
      <c r="E76" s="289">
        <f>COUNTIFS(ローデータ!$B$12:$B$1011,1,ローデータ!$G$12:$G$1011,$G$4,ローデータ!$H$12:$H$1011,$A$76,ローデータ!$K$12:$K$1011,E73)</f>
        <v>1</v>
      </c>
      <c r="F76" s="290"/>
      <c r="G76" s="289">
        <f>COUNTIFS(ローデータ!$B$12:$B$1011,1,ローデータ!$G$12:$G$1011,$G$4,ローデータ!$H$12:$H$1011,$A$76,ローデータ!$K$12:$K$1011,G73)</f>
        <v>2</v>
      </c>
      <c r="H76" s="291"/>
      <c r="I76" s="291"/>
      <c r="J76" s="104">
        <f t="shared" si="2"/>
        <v>7</v>
      </c>
    </row>
    <row r="77" spans="1:15" ht="14.1" customHeight="1" x14ac:dyDescent="0.15">
      <c r="A77" s="148">
        <v>3</v>
      </c>
      <c r="B77" s="50" t="s">
        <v>56</v>
      </c>
      <c r="C77" s="289">
        <f>COUNTIFS(ローデータ!$B$12:$B$1011,1,ローデータ!$G$12:$G$1011,$G$4,ローデータ!$H$12:$H$1011,$A$77,ローデータ!$K$12:$K$1011,C73)</f>
        <v>7</v>
      </c>
      <c r="D77" s="290"/>
      <c r="E77" s="289">
        <f>COUNTIFS(ローデータ!$B$12:$B$1011,1,ローデータ!$G$12:$G$1011,$G$4,ローデータ!$H$12:$H$1011,$A$77,ローデータ!$K$12:$K$1011,E73)</f>
        <v>3</v>
      </c>
      <c r="F77" s="290"/>
      <c r="G77" s="289">
        <f>COUNTIFS(ローデータ!$B$12:$B$1011,1,ローデータ!$G$12:$G$1011,$G$4,ローデータ!$H$12:$H$1011,$A$77,ローデータ!$K$12:$K$1011,G73)</f>
        <v>0</v>
      </c>
      <c r="H77" s="291"/>
      <c r="I77" s="291"/>
      <c r="J77" s="104">
        <f t="shared" si="2"/>
        <v>10</v>
      </c>
    </row>
    <row r="78" spans="1:15" ht="14.1" customHeight="1" x14ac:dyDescent="0.15">
      <c r="A78" s="148">
        <v>4</v>
      </c>
      <c r="B78" s="50" t="s">
        <v>57</v>
      </c>
      <c r="C78" s="289">
        <f>COUNTIFS(ローデータ!$B$12:$B$1011,1,ローデータ!$G$12:$G$1011,$G$4,ローデータ!$H$12:$H$1011,$A$78,ローデータ!$K$12:$K$1011,C73)</f>
        <v>3</v>
      </c>
      <c r="D78" s="290"/>
      <c r="E78" s="289">
        <f>COUNTIFS(ローデータ!$B$12:$B$1011,1,ローデータ!$G$12:$G$1011,$G$4,ローデータ!$H$12:$H$1011,$A$78,ローデータ!$K$12:$K$1011,E73)</f>
        <v>3</v>
      </c>
      <c r="F78" s="290"/>
      <c r="G78" s="289">
        <f>COUNTIFS(ローデータ!$B$12:$B$1011,1,ローデータ!$G$12:$G$1011,$G$4,ローデータ!$H$12:$H$1011,$A$78,ローデータ!$K$12:$K$1011,G73)</f>
        <v>0</v>
      </c>
      <c r="H78" s="291"/>
      <c r="I78" s="291"/>
      <c r="J78" s="104">
        <f t="shared" si="2"/>
        <v>6</v>
      </c>
    </row>
    <row r="79" spans="1:15" ht="14.1" customHeight="1" x14ac:dyDescent="0.15">
      <c r="A79" s="148">
        <v>5</v>
      </c>
      <c r="B79" s="50" t="s">
        <v>58</v>
      </c>
      <c r="C79" s="289">
        <f>COUNTIFS(ローデータ!$B$12:$B$1011,1,ローデータ!$G$12:$G$1011,$G$4,ローデータ!$H$12:$H$1011,$A$79,ローデータ!$K$12:$K$1011,C73)</f>
        <v>2</v>
      </c>
      <c r="D79" s="290"/>
      <c r="E79" s="289">
        <f>COUNTIFS(ローデータ!$B$12:$B$1011,1,ローデータ!$G$12:$G$1011,$G$4,ローデータ!$H$12:$H$1011,$A$79,ローデータ!$K$12:$K$1011,E73)</f>
        <v>0</v>
      </c>
      <c r="F79" s="290"/>
      <c r="G79" s="289">
        <f>COUNTIFS(ローデータ!$B$12:$B$1011,1,ローデータ!$G$12:$G$1011,$G$4,ローデータ!$H$12:$H$1011,$A$79,ローデータ!$K$12:$K$1011,G73)</f>
        <v>1</v>
      </c>
      <c r="H79" s="291"/>
      <c r="I79" s="291"/>
      <c r="J79" s="104">
        <f t="shared" si="2"/>
        <v>3</v>
      </c>
    </row>
    <row r="80" spans="1:15" ht="14.1" customHeight="1" x14ac:dyDescent="0.15">
      <c r="A80" s="148">
        <v>6</v>
      </c>
      <c r="B80" s="50" t="s">
        <v>59</v>
      </c>
      <c r="C80" s="289">
        <f>COUNTIFS(ローデータ!$B$12:$B$1011,1,ローデータ!$G$12:$G$1011,$G$4,ローデータ!$H$12:$H$1011,$A$80,ローデータ!$K$12:$K$1011,C73)</f>
        <v>3</v>
      </c>
      <c r="D80" s="290"/>
      <c r="E80" s="289">
        <f>COUNTIFS(ローデータ!$B$12:$B$1011,1,ローデータ!$G$12:$G$1011,$G$4,ローデータ!$H$12:$H$1011,$A$80,ローデータ!$K$12:$K$1011,E73)</f>
        <v>0</v>
      </c>
      <c r="F80" s="290"/>
      <c r="G80" s="289">
        <f>COUNTIFS(ローデータ!$B$12:$B$1011,1,ローデータ!$G$12:$G$1011,$G$4,ローデータ!$H$12:$H$1011,$A$80,ローデータ!$K$12:$K$1011,G73)</f>
        <v>0</v>
      </c>
      <c r="H80" s="291"/>
      <c r="I80" s="291"/>
      <c r="J80" s="104">
        <f t="shared" si="2"/>
        <v>3</v>
      </c>
    </row>
    <row r="81" spans="1:17" ht="14.1" customHeight="1" x14ac:dyDescent="0.15">
      <c r="A81" s="148">
        <v>7</v>
      </c>
      <c r="B81" s="50" t="s">
        <v>60</v>
      </c>
      <c r="C81" s="289">
        <f>COUNTIFS(ローデータ!$B$12:$B$1011,1,ローデータ!$G$12:$G$1011,$G$4,ローデータ!$H$12:$H$1011,$A$81,ローデータ!$K$12:$K$1011,C73)</f>
        <v>1</v>
      </c>
      <c r="D81" s="290"/>
      <c r="E81" s="289">
        <f>COUNTIFS(ローデータ!$B$12:$B$1011,1,ローデータ!$G$12:$G$1011,$G$4,ローデータ!$H$12:$H$1011,$A$81,ローデータ!$K$12:$K$1011,E73)</f>
        <v>0</v>
      </c>
      <c r="F81" s="290"/>
      <c r="G81" s="289">
        <f>COUNTIFS(ローデータ!$B$12:$B$1011,1,ローデータ!$G$12:$G$1011,$G$4,ローデータ!$H$12:$H$1011,$A$81,ローデータ!$K$12:$K$1011,G73)</f>
        <v>0</v>
      </c>
      <c r="H81" s="291"/>
      <c r="I81" s="291"/>
      <c r="J81" s="104">
        <f t="shared" si="2"/>
        <v>1</v>
      </c>
    </row>
    <row r="82" spans="1:17" ht="14.1" customHeight="1" x14ac:dyDescent="0.15">
      <c r="A82" s="148">
        <v>8</v>
      </c>
      <c r="B82" s="50" t="s">
        <v>61</v>
      </c>
      <c r="C82" s="289">
        <f>COUNTIFS(ローデータ!$B$12:$B$1011,1,ローデータ!$G$12:$G$1011,$G$4,ローデータ!$H$12:$H$1011,$A$82,ローデータ!$K$12:$K$1011,C73)</f>
        <v>4</v>
      </c>
      <c r="D82" s="290"/>
      <c r="E82" s="289">
        <f>COUNTIFS(ローデータ!$B$12:$B$1011,1,ローデータ!$G$12:$G$1011,$G$4,ローデータ!$H$12:$H$1011,$A$82,ローデータ!$K$12:$K$1011,E73)</f>
        <v>1</v>
      </c>
      <c r="F82" s="290"/>
      <c r="G82" s="289">
        <f>COUNTIFS(ローデータ!$B$12:$B$1011,1,ローデータ!$G$12:$G$1011,$G$4,ローデータ!$H$12:$H$1011,$A$82,ローデータ!$K$12:$K$1011,G73)</f>
        <v>1</v>
      </c>
      <c r="H82" s="291"/>
      <c r="I82" s="291"/>
      <c r="J82" s="104">
        <f t="shared" si="2"/>
        <v>6</v>
      </c>
    </row>
    <row r="83" spans="1:17" ht="14.1" customHeight="1" thickBot="1" x14ac:dyDescent="0.2">
      <c r="A83" s="142">
        <v>9</v>
      </c>
      <c r="B83" s="68" t="s">
        <v>62</v>
      </c>
      <c r="C83" s="329">
        <f>COUNTIFS(ローデータ!$B$12:$B$1011,1,ローデータ!$G$12:$G$1011,$G$4,ローデータ!$H$12:$H$1011,$A$83,ローデータ!$K$12:$K$1011,C73)</f>
        <v>1</v>
      </c>
      <c r="D83" s="330"/>
      <c r="E83" s="329">
        <f>COUNTIFS(ローデータ!$B$12:$B$1011,1,ローデータ!$G$12:$G$1011,$G$4,ローデータ!$H$12:$H$1011,$A$83,ローデータ!$K$12:$K$1011,E73)</f>
        <v>0</v>
      </c>
      <c r="F83" s="330"/>
      <c r="G83" s="331">
        <f>COUNTIFS(ローデータ!$B$12:$B$1011,1,ローデータ!$G$12:$G$1011,$G$4,ローデータ!$H$12:$H$1011,$A$83,ローデータ!$K$12:$K$1011,G73)</f>
        <v>0</v>
      </c>
      <c r="H83" s="331"/>
      <c r="I83" s="329"/>
      <c r="J83" s="105">
        <f t="shared" si="2"/>
        <v>1</v>
      </c>
    </row>
    <row r="84" spans="1:17" ht="14.1" customHeight="1" thickTop="1" x14ac:dyDescent="0.15">
      <c r="A84" s="311" t="s">
        <v>50</v>
      </c>
      <c r="B84" s="312"/>
      <c r="C84" s="332">
        <f>SUM(C75:D83)</f>
        <v>25</v>
      </c>
      <c r="D84" s="333"/>
      <c r="E84" s="332">
        <f>SUM(E75:F83)</f>
        <v>8</v>
      </c>
      <c r="F84" s="333"/>
      <c r="G84" s="334">
        <f>SUM(G75:I83)</f>
        <v>4</v>
      </c>
      <c r="H84" s="334"/>
      <c r="I84" s="332"/>
      <c r="J84" s="106">
        <f t="shared" si="2"/>
        <v>37</v>
      </c>
    </row>
    <row r="85" spans="1:17" ht="14.1" customHeight="1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9"/>
    </row>
    <row r="86" spans="1:17" ht="14.1" customHeight="1" x14ac:dyDescent="0.15">
      <c r="A86" s="79">
        <v>2.2000000000000002</v>
      </c>
      <c r="B86" s="34" t="s">
        <v>169</v>
      </c>
      <c r="C86" s="152"/>
      <c r="D86" s="152"/>
      <c r="E86" s="9"/>
      <c r="F86" s="9"/>
      <c r="G86" s="9"/>
    </row>
    <row r="87" spans="1:17" ht="14.1" customHeight="1" x14ac:dyDescent="0.15">
      <c r="A87" s="79" t="s">
        <v>172</v>
      </c>
      <c r="B87" s="34" t="s">
        <v>211</v>
      </c>
      <c r="C87" s="152"/>
      <c r="D87" s="152"/>
      <c r="E87" s="9"/>
      <c r="F87" s="9"/>
      <c r="G87" s="9"/>
    </row>
    <row r="88" spans="1:17" ht="14.1" customHeight="1" x14ac:dyDescent="0.15">
      <c r="A88" s="79" t="s">
        <v>171</v>
      </c>
      <c r="B88" s="40" t="s">
        <v>112</v>
      </c>
      <c r="D88" s="152"/>
      <c r="E88" s="9"/>
      <c r="F88" s="9"/>
      <c r="G88" s="9"/>
      <c r="H88" s="9"/>
      <c r="J88" s="153" t="s">
        <v>173</v>
      </c>
      <c r="K88" s="34" t="s">
        <v>213</v>
      </c>
    </row>
    <row r="89" spans="1:17" ht="14.1" customHeight="1" x14ac:dyDescent="0.15">
      <c r="A89" s="313"/>
      <c r="B89" s="314"/>
      <c r="C89" s="319" t="s">
        <v>166</v>
      </c>
      <c r="D89" s="262"/>
      <c r="E89" s="262"/>
      <c r="F89" s="262"/>
      <c r="G89" s="263"/>
      <c r="H89" s="264" t="s">
        <v>50</v>
      </c>
      <c r="J89" s="335"/>
      <c r="K89" s="336"/>
      <c r="L89" s="293" t="s">
        <v>113</v>
      </c>
      <c r="M89" s="241"/>
      <c r="N89" s="241"/>
      <c r="O89" s="241"/>
      <c r="P89" s="242"/>
      <c r="Q89" s="267" t="s">
        <v>50</v>
      </c>
    </row>
    <row r="90" spans="1:17" ht="14.1" customHeight="1" x14ac:dyDescent="0.15">
      <c r="A90" s="315"/>
      <c r="B90" s="316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65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8" t="s">
        <v>65</v>
      </c>
      <c r="D91" s="248" t="s">
        <v>66</v>
      </c>
      <c r="E91" s="278" t="s">
        <v>101</v>
      </c>
      <c r="F91" s="280" t="s">
        <v>102</v>
      </c>
      <c r="G91" s="348" t="s">
        <v>103</v>
      </c>
      <c r="H91" s="265"/>
      <c r="J91" s="339"/>
      <c r="K91" s="340"/>
      <c r="L91" s="216"/>
      <c r="M91" s="218"/>
      <c r="N91" s="220"/>
      <c r="O91" s="218"/>
      <c r="P91" s="220"/>
      <c r="Q91" s="268"/>
    </row>
    <row r="92" spans="1:17" ht="14.1" customHeight="1" x14ac:dyDescent="0.15">
      <c r="A92" s="317"/>
      <c r="B92" s="318"/>
      <c r="C92" s="249"/>
      <c r="D92" s="249"/>
      <c r="E92" s="346"/>
      <c r="F92" s="347"/>
      <c r="G92" s="249"/>
      <c r="H92" s="266"/>
      <c r="J92" s="148">
        <v>1</v>
      </c>
      <c r="K92" s="50" t="s">
        <v>54</v>
      </c>
      <c r="L92" s="88">
        <f>SUMIFS(ローデータ!$M$12:$M$1011,ローデータ!$B$12:$B$1011,1,ローデータ!$G$12:$G$1011,$G$4,ローデータ!$K$12:$K$1011,$B$21,ローデータ!$H$12:$H$1011,J92)</f>
        <v>0</v>
      </c>
      <c r="M92" s="88">
        <f>SUMIFS(ローデータ!$N$12:$N$1011,ローデータ!$B$12:$B$1011,1,ローデータ!$G$12:$G$1011,$G$4,ローデータ!$K$12:$K$1011,$B$21,ローデータ!$H$12:$H$1011,J92)</f>
        <v>0</v>
      </c>
      <c r="N92" s="88">
        <f>SUMIFS(ローデータ!$O$12:$O$1011,ローデータ!$B$12:$B$1011,1,ローデータ!$G$12:$G$1011,$G$4,ローデータ!$K$12:$K$1011,$B$21,ローデータ!$H$12:$H$1011,J92)</f>
        <v>0</v>
      </c>
      <c r="O92" s="88">
        <f>SUMIFS(ローデータ!$P$12:$P$1011,ローデータ!$B$12:$B$1011,1,ローデータ!$G$12:$G$1011,$G$4,ローデータ!$K$12:$K$1011,$B$21,ローデータ!$H$12:$H$1011,J92)</f>
        <v>0</v>
      </c>
      <c r="P92" s="108">
        <f>SUMIFS(ローデータ!$Q$12:$Q$1011,ローデータ!$B$12:$B$1011,1,ローデータ!$G$12:$G$1011,$G$4,ローデータ!$K$12:$K$1011,$B$21,ローデータ!$H$12:$H$1011,J92)</f>
        <v>0</v>
      </c>
      <c r="Q92" s="103">
        <f t="shared" ref="Q92:Q101" si="3">SUM(L92:P92)</f>
        <v>0</v>
      </c>
    </row>
    <row r="93" spans="1:17" ht="14.1" customHeight="1" x14ac:dyDescent="0.15">
      <c r="A93" s="14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7">
        <f t="shared" ref="H93:H102" si="4">SUM(C93:G93)</f>
        <v>0</v>
      </c>
      <c r="J93" s="148">
        <v>2</v>
      </c>
      <c r="K93" s="50" t="s">
        <v>55</v>
      </c>
      <c r="L93" s="88">
        <f>SUMIFS(ローデータ!$M$12:$M$1011,ローデータ!$B$12:$B$1011,1,ローデータ!$G$12:$G$1011,$G$4,ローデータ!$K$12:$K$1011,$B$21,ローデータ!$H$12:$H$1011,J93)</f>
        <v>0</v>
      </c>
      <c r="M93" s="88">
        <f>SUMIFS(ローデータ!$N$12:$N$1011,ローデータ!$B$12:$B$1011,1,ローデータ!$G$12:$G$1011,$G$4,ローデータ!$K$12:$K$1011,$B$21,ローデータ!$H$12:$H$1011,J93)</f>
        <v>4</v>
      </c>
      <c r="N93" s="88">
        <f>SUMIFS(ローデータ!$O$12:$O$1011,ローデータ!$B$12:$B$1011,1,ローデータ!$G$12:$G$1011,$G$4,ローデータ!$K$12:$K$1011,$B$21,ローデータ!$H$12:$H$1011,J93)</f>
        <v>1</v>
      </c>
      <c r="O93" s="88">
        <f>SUMIFS(ローデータ!$P$12:$P$1011,ローデータ!$B$12:$B$1011,1,ローデータ!$G$12:$G$1011,$G$4,ローデータ!$K$12:$K$1011,$B$21,ローデータ!$H$12:$H$1011,J93)</f>
        <v>0</v>
      </c>
      <c r="P93" s="108">
        <f>SUMIFS(ローデータ!$Q$12:$Q$1011,ローデータ!$B$12:$B$1011,1,ローデータ!$G$12:$G$1011,$G$4,ローデータ!$K$12:$K$1011,$B$21,ローデータ!$H$12:$H$1011,J93)</f>
        <v>0</v>
      </c>
      <c r="Q93" s="103">
        <f t="shared" si="3"/>
        <v>5</v>
      </c>
    </row>
    <row r="94" spans="1:17" ht="14.1" customHeight="1" x14ac:dyDescent="0.15">
      <c r="A94" s="14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4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4</v>
      </c>
      <c r="J94" s="148">
        <v>3</v>
      </c>
      <c r="K94" s="50" t="s">
        <v>56</v>
      </c>
      <c r="L94" s="103">
        <f>SUMIFS(ローデータ!$M$12:$M$1011,ローデータ!$B$12:$B$1011,1,ローデータ!$G$12:$G$1011,$G$4,ローデータ!$K$12:$K$1011,$B$21,ローデータ!$H$12:$H$1011,J94)</f>
        <v>1</v>
      </c>
      <c r="M94" s="88">
        <f>SUMIFS(ローデータ!$N$12:$N$1011,ローデータ!$B$12:$B$1011,1,ローデータ!$G$12:$G$1011,$G$4,ローデータ!$K$12:$K$1011,$B$21,ローデータ!$H$12:$H$1011,J94)</f>
        <v>6</v>
      </c>
      <c r="N94" s="88">
        <f>SUMIFS(ローデータ!$O$12:$O$1011,ローデータ!$B$12:$B$1011,1,ローデータ!$G$12:$G$1011,$G$4,ローデータ!$K$12:$K$1011,$B$21,ローデータ!$H$12:$H$1011,J94)</f>
        <v>0</v>
      </c>
      <c r="O94" s="88">
        <f>SUMIFS(ローデータ!$P$12:$P$1011,ローデータ!$B$12:$B$1011,1,ローデータ!$G$12:$G$1011,$G$4,ローデータ!$K$12:$K$1011,$B$21,ローデータ!$H$12:$H$1011,J94)</f>
        <v>3</v>
      </c>
      <c r="P94" s="108">
        <f>SUMIFS(ローデータ!$Q$12:$Q$1011,ローデータ!$B$12:$B$1011,1,ローデータ!$G$12:$G$1011,$G$4,ローデータ!$K$12:$K$1011,$B$21,ローデータ!$H$12:$H$1011,J94)</f>
        <v>0</v>
      </c>
      <c r="Q94" s="103">
        <f t="shared" si="3"/>
        <v>10</v>
      </c>
    </row>
    <row r="95" spans="1:17" ht="14.1" customHeight="1" x14ac:dyDescent="0.15">
      <c r="A95" s="14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5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1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7</v>
      </c>
      <c r="J95" s="148">
        <v>4</v>
      </c>
      <c r="K95" s="50" t="s">
        <v>57</v>
      </c>
      <c r="L95" s="103">
        <f>SUMIFS(ローデータ!$M$12:$M$1011,ローデータ!$B$12:$B$1011,1,ローデータ!$G$12:$G$1011,$G$4,ローデータ!$K$12:$K$1011,$B$21,ローデータ!$H$12:$H$1011,J95)</f>
        <v>0</v>
      </c>
      <c r="M95" s="88">
        <f>SUMIFS(ローデータ!$N$12:$N$1011,ローデータ!$B$12:$B$1011,1,ローデータ!$G$12:$G$1011,$G$4,ローデータ!$K$12:$K$1011,$B$21,ローデータ!$H$12:$H$1011,J95)</f>
        <v>2</v>
      </c>
      <c r="N95" s="88">
        <f>SUMIFS(ローデータ!$O$12:$O$1011,ローデータ!$B$12:$B$1011,1,ローデータ!$G$12:$G$1011,$G$4,ローデータ!$K$12:$K$1011,$B$21,ローデータ!$H$12:$H$1011,J95)</f>
        <v>1</v>
      </c>
      <c r="O95" s="88">
        <f>SUMIFS(ローデータ!$P$12:$P$1011,ローデータ!$B$12:$B$1011,1,ローデータ!$G$12:$G$1011,$G$4,ローデータ!$K$12:$K$1011,$B$21,ローデータ!$H$12:$H$1011,J95)</f>
        <v>3</v>
      </c>
      <c r="P95" s="108">
        <f>SUMIFS(ローデータ!$Q$12:$Q$1011,ローデータ!$B$12:$B$1011,1,ローデータ!$G$12:$G$1011,$G$4,ローデータ!$K$12:$K$1011,$B$21,ローデータ!$H$12:$H$1011,J95)</f>
        <v>0</v>
      </c>
      <c r="Q95" s="103">
        <f t="shared" si="3"/>
        <v>6</v>
      </c>
    </row>
    <row r="96" spans="1:17" ht="14.1" customHeight="1" x14ac:dyDescent="0.15">
      <c r="A96" s="14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3</v>
      </c>
      <c r="J96" s="148">
        <v>5</v>
      </c>
      <c r="K96" s="50" t="s">
        <v>58</v>
      </c>
      <c r="L96" s="103">
        <f>SUMIFS(ローデータ!$M$12:$M$1011,ローデータ!$B$12:$B$1011,1,ローデータ!$G$12:$G$1011,$G$4,ローデータ!$K$12:$K$1011,$B$21,ローデータ!$H$12:$H$1011,J96)</f>
        <v>0</v>
      </c>
      <c r="M96" s="88">
        <f>SUMIFS(ローデータ!$N$12:$N$1011,ローデータ!$B$12:$B$1011,1,ローデータ!$G$12:$G$1011,$G$4,ローデータ!$K$12:$K$1011,$B$21,ローデータ!$H$12:$H$1011,J96)</f>
        <v>1</v>
      </c>
      <c r="N96" s="88">
        <f>SUMIFS(ローデータ!$O$12:$O$1011,ローデータ!$B$12:$B$1011,1,ローデータ!$G$12:$G$1011,$G$4,ローデータ!$K$12:$K$1011,$B$21,ローデータ!$H$12:$H$1011,J96)</f>
        <v>1</v>
      </c>
      <c r="O96" s="88">
        <f>SUMIFS(ローデータ!$P$12:$P$1011,ローデータ!$B$12:$B$1011,1,ローデータ!$G$12:$G$1011,$G$4,ローデータ!$K$12:$K$1011,$B$21,ローデータ!$H$12:$H$1011,J96)</f>
        <v>0</v>
      </c>
      <c r="P96" s="108">
        <f>SUMIFS(ローデータ!$Q$12:$Q$1011,ローデータ!$B$12:$B$1011,1,ローデータ!$G$12:$G$1011,$G$4,ローデータ!$K$12:$K$1011,$B$21,ローデータ!$H$12:$H$1011,J96)</f>
        <v>0</v>
      </c>
      <c r="Q96" s="103">
        <f t="shared" si="3"/>
        <v>2</v>
      </c>
    </row>
    <row r="97" spans="1:17" ht="14.1" customHeight="1" x14ac:dyDescent="0.15">
      <c r="A97" s="14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8">
        <v>6</v>
      </c>
      <c r="K97" s="50" t="s">
        <v>59</v>
      </c>
      <c r="L97" s="103">
        <f>SUMIFS(ローデータ!$M$12:$M$1011,ローデータ!$B$12:$B$1011,1,ローデータ!$G$12:$G$1011,$G$4,ローデータ!$K$12:$K$1011,$B$21,ローデータ!$H$12:$H$1011,J97)</f>
        <v>1</v>
      </c>
      <c r="M97" s="88">
        <f>SUMIFS(ローデータ!$N$12:$N$1011,ローデータ!$B$12:$B$1011,1,ローデータ!$G$12:$G$1011,$G$4,ローデータ!$K$12:$K$1011,$B$21,ローデータ!$H$12:$H$1011,J97)</f>
        <v>2</v>
      </c>
      <c r="N97" s="88">
        <f>SUMIFS(ローデータ!$O$12:$O$1011,ローデータ!$B$12:$B$1011,1,ローデータ!$G$12:$G$1011,$G$4,ローデータ!$K$12:$K$1011,$B$21,ローデータ!$H$12:$H$1011,J97)</f>
        <v>0</v>
      </c>
      <c r="O97" s="88">
        <f>SUMIFS(ローデータ!$P$12:$P$1011,ローデータ!$B$12:$B$1011,1,ローデータ!$G$12:$G$1011,$G$4,ローデータ!$K$12:$K$1011,$B$21,ローデータ!$H$12:$H$1011,J97)</f>
        <v>0</v>
      </c>
      <c r="P97" s="108">
        <f>SUMIFS(ローデータ!$Q$12:$Q$1011,ローデータ!$B$12:$B$1011,1,ローデータ!$G$12:$G$1011,$G$4,ローデータ!$K$12:$K$1011,$B$21,ローデータ!$H$12:$H$1011,J97)</f>
        <v>0</v>
      </c>
      <c r="Q97" s="103">
        <f t="shared" si="3"/>
        <v>3</v>
      </c>
    </row>
    <row r="98" spans="1:17" ht="14.1" customHeight="1" x14ac:dyDescent="0.15">
      <c r="A98" s="14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8">
        <v>7</v>
      </c>
      <c r="K98" s="50" t="s">
        <v>60</v>
      </c>
      <c r="L98" s="103">
        <f>SUMIFS(ローデータ!$M$12:$M$1011,ローデータ!$B$12:$B$1011,1,ローデータ!$G$12:$G$1011,$G$4,ローデータ!$K$12:$K$1011,$B$21,ローデータ!$H$12:$H$1011,J98)</f>
        <v>0</v>
      </c>
      <c r="M98" s="88">
        <f>SUMIFS(ローデータ!$N$12:$N$1011,ローデータ!$B$12:$B$1011,1,ローデータ!$G$12:$G$1011,$G$4,ローデータ!$K$12:$K$1011,$B$21,ローデータ!$H$12:$H$1011,J98)</f>
        <v>1</v>
      </c>
      <c r="N98" s="88">
        <f>SUMIFS(ローデータ!$O$12:$O$1011,ローデータ!$B$12:$B$1011,1,ローデータ!$G$12:$G$1011,$G$4,ローデータ!$K$12:$K$1011,$B$21,ローデータ!$H$12:$H$1011,J98)</f>
        <v>0</v>
      </c>
      <c r="O98" s="88">
        <f>SUMIFS(ローデータ!$P$12:$P$1011,ローデータ!$B$12:$B$1011,1,ローデータ!$G$12:$G$1011,$G$4,ローデータ!$K$12:$K$1011,$B$21,ローデータ!$H$12:$H$1011,J98)</f>
        <v>0</v>
      </c>
      <c r="P98" s="108">
        <f>SUMIFS(ローデータ!$Q$12:$Q$1011,ローデータ!$B$12:$B$1011,1,ローデータ!$G$12:$G$1011,$G$4,ローデータ!$K$12:$K$1011,$B$21,ローデータ!$H$12:$H$1011,J98)</f>
        <v>0</v>
      </c>
      <c r="Q98" s="103">
        <f t="shared" si="3"/>
        <v>1</v>
      </c>
    </row>
    <row r="99" spans="1:17" ht="14.1" customHeight="1" x14ac:dyDescent="0.15">
      <c r="A99" s="14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8">
        <v>8</v>
      </c>
      <c r="K99" s="50" t="s">
        <v>61</v>
      </c>
      <c r="L99" s="103">
        <f>SUMIFS(ローデータ!$M$12:$M$1011,ローデータ!$B$12:$B$1011,1,ローデータ!$G$12:$G$1011,$G$4,ローデータ!$K$12:$K$1011,$B$21,ローデータ!$H$12:$H$1011,J99)</f>
        <v>1</v>
      </c>
      <c r="M99" s="88">
        <f>SUMIFS(ローデータ!$N$12:$N$1011,ローデータ!$B$12:$B$1011,1,ローデータ!$G$12:$G$1011,$G$4,ローデータ!$K$12:$K$1011,$B$21,ローデータ!$H$12:$H$1011,J99)</f>
        <v>1</v>
      </c>
      <c r="N99" s="88">
        <f>SUMIFS(ローデータ!$O$12:$O$1011,ローデータ!$B$12:$B$1011,1,ローデータ!$G$12:$G$1011,$G$4,ローデータ!$K$12:$K$1011,$B$21,ローデータ!$H$12:$H$1011,J99)</f>
        <v>1</v>
      </c>
      <c r="O99" s="88">
        <f>SUMIFS(ローデータ!$P$12:$P$1011,ローデータ!$B$12:$B$1011,1,ローデータ!$G$12:$G$1011,$G$4,ローデータ!$K$12:$K$1011,$B$21,ローデータ!$H$12:$H$1011,J99)</f>
        <v>1</v>
      </c>
      <c r="P99" s="108">
        <f>SUMIFS(ローデータ!$Q$12:$Q$1011,ローデータ!$B$12:$B$1011,1,ローデータ!$G$12:$G$1011,$G$4,ローデータ!$K$12:$K$1011,$B$21,ローデータ!$H$12:$H$1011,J99)</f>
        <v>0</v>
      </c>
      <c r="Q99" s="103">
        <f t="shared" si="3"/>
        <v>4</v>
      </c>
    </row>
    <row r="100" spans="1:17" ht="14.1" customHeight="1" x14ac:dyDescent="0.15">
      <c r="A100" s="14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4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4</v>
      </c>
      <c r="J100" s="142">
        <v>9</v>
      </c>
      <c r="K100" s="68" t="s">
        <v>62</v>
      </c>
      <c r="L100" s="103">
        <f>SUMIFS(ローデータ!$M$12:$M$1011,ローデータ!$B$12:$B$1011,1,ローデータ!$G$12:$G$1011,$G$4,ローデータ!$K$12:$K$1011,$B$21,ローデータ!$H$12:$H$1011,J100)</f>
        <v>1</v>
      </c>
      <c r="M100" s="88">
        <f>SUMIFS(ローデータ!$N$12:$N$1011,ローデータ!$B$12:$B$1011,1,ローデータ!$G$12:$G$1011,$G$4,ローデータ!$K$12:$K$1011,$B$21,ローデータ!$H$12:$H$1011,J100)</f>
        <v>1</v>
      </c>
      <c r="N100" s="88">
        <f>SUMIFS(ローデータ!$O$12:$O$1011,ローデータ!$B$12:$B$1011,1,ローデータ!$G$12:$G$1011,$G$4,ローデータ!$K$12:$K$1011,$B$21,ローデータ!$H$12:$H$1011,J100)</f>
        <v>0</v>
      </c>
      <c r="O100" s="88">
        <f>SUMIFS(ローデータ!$P$12:$P$1011,ローデータ!$B$12:$B$1011,1,ローデータ!$G$12:$G$1011,$G$4,ローデータ!$K$12:$K$1011,$B$21,ローデータ!$H$12:$H$1011,J100)</f>
        <v>0</v>
      </c>
      <c r="P100" s="108">
        <f>SUMIFS(ローデータ!$Q$12:$Q$1011,ローデータ!$B$12:$B$1011,1,ローデータ!$G$12:$G$1011,$G$4,ローデータ!$K$12:$K$1011,$B$21,ローデータ!$H$12:$H$1011,J100)</f>
        <v>0</v>
      </c>
      <c r="Q100" s="103">
        <f t="shared" si="3"/>
        <v>2</v>
      </c>
    </row>
    <row r="101" spans="1:17" ht="14.1" customHeight="1" x14ac:dyDescent="0.15">
      <c r="A101" s="142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40" t="s">
        <v>50</v>
      </c>
      <c r="K101" s="141"/>
      <c r="L101" s="103">
        <f>SUM(L92:L100)</f>
        <v>4</v>
      </c>
      <c r="M101" s="103">
        <f>SUM(M92:M100)</f>
        <v>18</v>
      </c>
      <c r="N101" s="103">
        <f>SUM(N92:N100)</f>
        <v>4</v>
      </c>
      <c r="O101" s="103">
        <f>SUM(O92:O100)</f>
        <v>7</v>
      </c>
      <c r="P101" s="103">
        <f>SUM(P92:P100)</f>
        <v>0</v>
      </c>
      <c r="Q101" s="103">
        <f t="shared" si="3"/>
        <v>33</v>
      </c>
    </row>
    <row r="102" spans="1:17" ht="14.1" customHeight="1" x14ac:dyDescent="0.15">
      <c r="A102" s="140" t="s">
        <v>50</v>
      </c>
      <c r="B102" s="141"/>
      <c r="C102" s="56">
        <f>SUM(C93:C101)</f>
        <v>22</v>
      </c>
      <c r="D102" s="56">
        <f>SUM(D93:D101)</f>
        <v>2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3" t="s">
        <v>174</v>
      </c>
      <c r="B104" s="34" t="s">
        <v>214</v>
      </c>
      <c r="L104" s="34"/>
    </row>
    <row r="105" spans="1:17" ht="14.1" customHeight="1" x14ac:dyDescent="0.15">
      <c r="A105" s="153" t="s">
        <v>175</v>
      </c>
      <c r="B105" s="40" t="s">
        <v>114</v>
      </c>
      <c r="C105" s="152"/>
      <c r="D105" s="9"/>
      <c r="E105" s="9"/>
      <c r="F105" s="9"/>
      <c r="G105" s="9"/>
      <c r="I105" s="153" t="s">
        <v>177</v>
      </c>
      <c r="J105" s="40" t="s">
        <v>88</v>
      </c>
      <c r="K105" s="152"/>
      <c r="L105" s="34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64" t="s">
        <v>50</v>
      </c>
      <c r="G106" s="81"/>
      <c r="H106" s="335"/>
      <c r="I106" s="336"/>
      <c r="J106" s="293" t="s">
        <v>88</v>
      </c>
      <c r="K106" s="241"/>
      <c r="L106" s="241"/>
      <c r="M106" s="241"/>
      <c r="N106" s="241"/>
      <c r="O106" s="241"/>
      <c r="P106" s="242"/>
      <c r="Q106" s="296" t="s">
        <v>50</v>
      </c>
    </row>
    <row r="107" spans="1:17" ht="14.1" customHeight="1" x14ac:dyDescent="0.15">
      <c r="A107" s="315"/>
      <c r="B107" s="316"/>
      <c r="C107" s="144">
        <v>1</v>
      </c>
      <c r="D107" s="144">
        <v>2</v>
      </c>
      <c r="E107" s="144">
        <v>3</v>
      </c>
      <c r="F107" s="265"/>
      <c r="G107" s="78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43" t="s">
        <v>107</v>
      </c>
      <c r="O107" s="223" t="s">
        <v>36</v>
      </c>
      <c r="P107" s="243" t="s">
        <v>30</v>
      </c>
      <c r="Q107" s="344"/>
    </row>
    <row r="108" spans="1:17" ht="14.1" customHeight="1" x14ac:dyDescent="0.15">
      <c r="A108" s="317"/>
      <c r="B108" s="318"/>
      <c r="C108" s="147" t="s">
        <v>67</v>
      </c>
      <c r="D108" s="147" t="s">
        <v>66</v>
      </c>
      <c r="E108" s="147" t="s">
        <v>68</v>
      </c>
      <c r="F108" s="266"/>
      <c r="G108" s="78"/>
      <c r="H108" s="339"/>
      <c r="I108" s="340"/>
      <c r="J108" s="224"/>
      <c r="K108" s="224"/>
      <c r="L108" s="224"/>
      <c r="M108" s="224"/>
      <c r="N108" s="244"/>
      <c r="O108" s="224"/>
      <c r="P108" s="244"/>
      <c r="Q108" s="299"/>
    </row>
    <row r="109" spans="1:17" ht="14.1" customHeight="1" x14ac:dyDescent="0.15">
      <c r="A109" s="72">
        <v>1</v>
      </c>
      <c r="B109" s="50" t="s">
        <v>54</v>
      </c>
      <c r="C109" s="109">
        <f>COUNTIFS(ローデータ!$B$12:$B$1011,1,ローデータ!$G$12:$G$1011,$G$4,ローデータ!$K$12:$K$1011,$D$21,ローデータ!$S$12:$S$1011,$C$107,ローデータ!$H$12:$H$1011,A109)</f>
        <v>0</v>
      </c>
      <c r="D109" s="109">
        <f>COUNTIFS(ローデータ!$B$12:$B$1011,1,ローデータ!$G$12:$G$1011,$G$4,ローデータ!$K$12:$K$1011,$D$21,ローデータ!$S$12:$S$1011,$D$107,ローデータ!$H$12:$H$1011,A109)</f>
        <v>0</v>
      </c>
      <c r="E109" s="109">
        <f>COUNTIFS(ローデータ!$B$12:$B$1011,1,ローデータ!$G$12:$G$1011,$G$4,ローデータ!$K$12:$K$1011,$D$21,ローデータ!$S$12:$S$1011,$E$107,ローデータ!$H$12:$H$1011,A109)</f>
        <v>0</v>
      </c>
      <c r="F109" s="110">
        <f>SUM(C109:E109)</f>
        <v>0</v>
      </c>
      <c r="G109" s="78"/>
      <c r="H109" s="72">
        <v>1</v>
      </c>
      <c r="I109" s="50" t="s">
        <v>54</v>
      </c>
      <c r="J109" s="109">
        <f>SUMIFS(ローデータ!$T$12:$T$1011,ローデータ!$B$12:$B$1011,1,ローデータ!$G$12:$G$1011,$G$4,ローデータ!$K$12:$K$1011,$D$21,ローデータ!$H$12:$H$1011,H109)</f>
        <v>0</v>
      </c>
      <c r="K109" s="109">
        <f>SUMIFS(ローデータ!$U$12:$U$1011,ローデータ!$B$12:$B$1011,1,ローデータ!$G$12:$G$1011,$G$4,ローデータ!$K$12:$K$1011,$D$21,ローデータ!$H$12:$H$1011,H109)</f>
        <v>0</v>
      </c>
      <c r="L109" s="109">
        <f>SUMIFS(ローデータ!$V$12:$V$1011,ローデータ!$B$12:$B$1011,1,ローデータ!$G$12:$G$1011,$G$4,ローデータ!$K$12:$K$1011,$D$21,ローデータ!$H$12:$H$1011,H109)</f>
        <v>0</v>
      </c>
      <c r="M109" s="109">
        <f>SUMIFS(ローデータ!$W$12:$W$1011,ローデータ!$B$12:$B$1011,1,ローデータ!$G$12:$G$1011,$G$4,ローデータ!$K$12:$K$1011,$D$21,ローデータ!$H$12:$H$1011,H109)</f>
        <v>0</v>
      </c>
      <c r="N109" s="109">
        <f>SUMIFS(ローデータ!$X$12:$X$1011,ローデータ!$B$12:$B$1011,1,ローデータ!$G$12:$G$1011,$G$4,ローデータ!$K$12:$K$1011,$D$21,ローデータ!$H$12:$H$1011,H109)</f>
        <v>0</v>
      </c>
      <c r="O109" s="109">
        <f>SUMIFS(ローデータ!$Y$12:$Y$1011,ローデータ!$B$12:$B$1011,1,ローデータ!$G$12:$G$1011,$G$4,ローデータ!$K$12:$K$1011,$D$21,ローデータ!$H$12:$H$1011,H109)</f>
        <v>0</v>
      </c>
      <c r="P109" s="109">
        <f>SUMIFS(ローデータ!$Z$12:$Z$1011,ローデータ!$B$12:$B$1011,1,ローデータ!$G$12:$G$1011,$G$4,ローデータ!$K$12:$K$1011,$D$21,ローデータ!$H$12:$H$1011,H109)</f>
        <v>0</v>
      </c>
      <c r="Q109" s="111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9">
        <f>COUNTIFS(ローデータ!$B$12:$B$1011,1,ローデータ!$G$12:$G$1011,$G$4,ローデータ!$K$12:$K$1011,$D$21,ローデータ!$S$12:$S$1011,$C$107,ローデータ!$H$12:$H$1011,A110)</f>
        <v>1</v>
      </c>
      <c r="D110" s="109">
        <f>COUNTIFS(ローデータ!$B$12:$B$1011,1,ローデータ!$G$12:$G$1011,$G$4,ローデータ!$K$12:$K$1011,$D$21,ローデータ!$S$12:$S$1011,$D$107,ローデータ!$H$12:$H$1011,A110)</f>
        <v>0</v>
      </c>
      <c r="E110" s="109">
        <f>COUNTIFS(ローデータ!$B$12:$B$1011,1,ローデータ!$G$12:$G$1011,$G$4,ローデータ!$K$12:$K$1011,$D$21,ローデータ!$S$12:$S$1011,$E$107,ローデータ!$H$12:$H$1011,A110)</f>
        <v>0</v>
      </c>
      <c r="F110" s="110">
        <f t="shared" ref="F110:F117" si="6">SUM(C110:E110)</f>
        <v>1</v>
      </c>
      <c r="G110" s="78"/>
      <c r="H110" s="72">
        <v>2</v>
      </c>
      <c r="I110" s="50" t="s">
        <v>55</v>
      </c>
      <c r="J110" s="109">
        <f>SUMIFS(ローデータ!$T$12:$T$1011,ローデータ!$B$12:$B$1011,1,ローデータ!$G$12:$G$1011,$G$4,ローデータ!$K$12:$K$1011,$D$21,ローデータ!$H$12:$H$1011,H110)</f>
        <v>0</v>
      </c>
      <c r="K110" s="109">
        <f>SUMIFS(ローデータ!$U$12:$U$1011,ローデータ!$B$12:$B$1011,1,ローデータ!$G$12:$G$1011,$G$4,ローデータ!$K$12:$K$1011,$D$21,ローデータ!$H$12:$H$1011,H110)</f>
        <v>0</v>
      </c>
      <c r="L110" s="109">
        <f>SUMIFS(ローデータ!$V$12:$V$1011,ローデータ!$B$12:$B$1011,1,ローデータ!$G$12:$G$1011,$G$4,ローデータ!$K$12:$K$1011,$D$21,ローデータ!$H$12:$H$1011,H110)</f>
        <v>0</v>
      </c>
      <c r="M110" s="109">
        <f>SUMIFS(ローデータ!$W$12:$W$1011,ローデータ!$B$12:$B$1011,1,ローデータ!$G$12:$G$1011,$G$4,ローデータ!$K$12:$K$1011,$D$21,ローデータ!$H$12:$H$1011,H110)</f>
        <v>0</v>
      </c>
      <c r="N110" s="109">
        <f>SUMIFS(ローデータ!$X$12:$X$1011,ローデータ!$B$12:$B$1011,1,ローデータ!$G$12:$G$1011,$G$4,ローデータ!$K$12:$K$1011,$D$21,ローデータ!$H$12:$H$1011,H110)</f>
        <v>0</v>
      </c>
      <c r="O110" s="109">
        <f>SUMIFS(ローデータ!$Y$12:$Y$1011,ローデータ!$B$12:$B$1011,1,ローデータ!$G$12:$G$1011,$G$4,ローデータ!$K$12:$K$1011,$D$21,ローデータ!$H$12:$H$1011,H110)</f>
        <v>1</v>
      </c>
      <c r="P110" s="109">
        <f>SUMIFS(ローデータ!$Z$12:$Z$1011,ローデータ!$B$12:$B$1011,1,ローデータ!$G$12:$G$1011,$G$4,ローデータ!$K$12:$K$1011,$D$21,ローデータ!$H$12:$H$1011,H110)</f>
        <v>0</v>
      </c>
      <c r="Q110" s="111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9">
        <f>COUNTIFS(ローデータ!$B$12:$B$1011,1,ローデータ!$G$12:$G$1011,$G$4,ローデータ!$K$12:$K$1011,$D$21,ローデータ!$S$12:$S$1011,$C$107,ローデータ!$H$12:$H$1011,A111)</f>
        <v>3</v>
      </c>
      <c r="D111" s="109">
        <f>COUNTIFS(ローデータ!$B$12:$B$1011,1,ローデータ!$G$12:$G$1011,$G$4,ローデータ!$K$12:$K$1011,$D$21,ローデータ!$S$12:$S$1011,$D$107,ローデータ!$H$12:$H$1011,A111)</f>
        <v>0</v>
      </c>
      <c r="E111" s="109">
        <f>COUNTIFS(ローデータ!$B$12:$B$1011,1,ローデータ!$G$12:$G$1011,$G$4,ローデータ!$K$12:$K$1011,$D$21,ローデータ!$S$12:$S$1011,$E$107,ローデータ!$H$12:$H$1011,A111)</f>
        <v>0</v>
      </c>
      <c r="F111" s="110">
        <f t="shared" si="6"/>
        <v>3</v>
      </c>
      <c r="G111" s="78"/>
      <c r="H111" s="72">
        <v>3</v>
      </c>
      <c r="I111" s="50" t="s">
        <v>56</v>
      </c>
      <c r="J111" s="109">
        <f>SUMIFS(ローデータ!$T$12:$T$1011,ローデータ!$B$12:$B$1011,1,ローデータ!$G$12:$G$1011,$G$4,ローデータ!$K$12:$K$1011,$D$21,ローデータ!$H$12:$H$1011,H111)</f>
        <v>0</v>
      </c>
      <c r="K111" s="109">
        <f>SUMIFS(ローデータ!$U$12:$U$1011,ローデータ!$B$12:$B$1011,1,ローデータ!$G$12:$G$1011,$G$4,ローデータ!$K$12:$K$1011,$D$21,ローデータ!$H$12:$H$1011,H111)</f>
        <v>1</v>
      </c>
      <c r="L111" s="109">
        <f>SUMIFS(ローデータ!$V$12:$V$1011,ローデータ!$B$12:$B$1011,1,ローデータ!$G$12:$G$1011,$G$4,ローデータ!$K$12:$K$1011,$D$21,ローデータ!$H$12:$H$1011,H111)</f>
        <v>0</v>
      </c>
      <c r="M111" s="109">
        <f>SUMIFS(ローデータ!$W$12:$W$1011,ローデータ!$B$12:$B$1011,1,ローデータ!$G$12:$G$1011,$G$4,ローデータ!$K$12:$K$1011,$D$21,ローデータ!$H$12:$H$1011,H111)</f>
        <v>0</v>
      </c>
      <c r="N111" s="109">
        <f>SUMIFS(ローデータ!$X$12:$X$1011,ローデータ!$B$12:$B$1011,1,ローデータ!$G$12:$G$1011,$G$4,ローデータ!$K$12:$K$1011,$D$21,ローデータ!$H$12:$H$1011,H111)</f>
        <v>2</v>
      </c>
      <c r="O111" s="109">
        <f>SUMIFS(ローデータ!$Y$12:$Y$1011,ローデータ!$B$12:$B$1011,1,ローデータ!$G$12:$G$1011,$G$4,ローデータ!$K$12:$K$1011,$D$21,ローデータ!$H$12:$H$1011,H111)</f>
        <v>0</v>
      </c>
      <c r="P111" s="109">
        <f>SUMIFS(ローデータ!$Z$12:$Z$1011,ローデータ!$B$12:$B$1011,1,ローデータ!$G$12:$G$1011,$G$4,ローデータ!$K$12:$K$1011,$D$21,ローデータ!$H$12:$H$1011,H111)</f>
        <v>0</v>
      </c>
      <c r="Q111" s="111">
        <f t="shared" si="5"/>
        <v>3</v>
      </c>
    </row>
    <row r="112" spans="1:17" ht="14.1" customHeight="1" x14ac:dyDescent="0.15">
      <c r="A112" s="72">
        <v>4</v>
      </c>
      <c r="B112" s="50" t="s">
        <v>57</v>
      </c>
      <c r="C112" s="109">
        <f>COUNTIFS(ローデータ!$B$12:$B$1011,1,ローデータ!$G$12:$G$1011,$G$4,ローデータ!$K$12:$K$1011,$D$21,ローデータ!$S$12:$S$1011,$C$107,ローデータ!$H$12:$H$1011,A112)</f>
        <v>3</v>
      </c>
      <c r="D112" s="109">
        <f>COUNTIFS(ローデータ!$B$12:$B$1011,1,ローデータ!$G$12:$G$1011,$G$4,ローデータ!$K$12:$K$1011,$D$21,ローデータ!$S$12:$S$1011,$D$107,ローデータ!$H$12:$H$1011,A112)</f>
        <v>0</v>
      </c>
      <c r="E112" s="109">
        <f>COUNTIFS(ローデータ!$B$12:$B$1011,1,ローデータ!$G$12:$G$1011,$G$4,ローデータ!$K$12:$K$1011,$D$21,ローデータ!$S$12:$S$1011,$E$107,ローデータ!$H$12:$H$1011,A112)</f>
        <v>0</v>
      </c>
      <c r="F112" s="110">
        <f t="shared" si="6"/>
        <v>3</v>
      </c>
      <c r="G112" s="78"/>
      <c r="H112" s="72">
        <v>4</v>
      </c>
      <c r="I112" s="50" t="s">
        <v>57</v>
      </c>
      <c r="J112" s="109">
        <f>SUMIFS(ローデータ!$T$12:$T$1011,ローデータ!$B$12:$B$1011,1,ローデータ!$G$12:$G$1011,$G$4,ローデータ!$K$12:$K$1011,$D$21,ローデータ!$H$12:$H$1011,H112)</f>
        <v>0</v>
      </c>
      <c r="K112" s="109">
        <f>SUMIFS(ローデータ!$U$12:$U$1011,ローデータ!$B$12:$B$1011,1,ローデータ!$G$12:$G$1011,$G$4,ローデータ!$K$12:$K$1011,$D$21,ローデータ!$H$12:$H$1011,H112)</f>
        <v>1</v>
      </c>
      <c r="L112" s="109">
        <f>SUMIFS(ローデータ!$V$12:$V$1011,ローデータ!$B$12:$B$1011,1,ローデータ!$G$12:$G$1011,$G$4,ローデータ!$K$12:$K$1011,$D$21,ローデータ!$H$12:$H$1011,H112)</f>
        <v>0</v>
      </c>
      <c r="M112" s="109">
        <f>SUMIFS(ローデータ!$W$12:$W$1011,ローデータ!$B$12:$B$1011,1,ローデータ!$G$12:$G$1011,$G$4,ローデータ!$K$12:$K$1011,$D$21,ローデータ!$H$12:$H$1011,H112)</f>
        <v>0</v>
      </c>
      <c r="N112" s="109">
        <f>SUMIFS(ローデータ!$X$12:$X$1011,ローデータ!$B$12:$B$1011,1,ローデータ!$G$12:$G$1011,$G$4,ローデータ!$K$12:$K$1011,$D$21,ローデータ!$H$12:$H$1011,H112)</f>
        <v>2</v>
      </c>
      <c r="O112" s="109">
        <f>SUMIFS(ローデータ!$Y$12:$Y$1011,ローデータ!$B$12:$B$1011,1,ローデータ!$G$12:$G$1011,$G$4,ローデータ!$K$12:$K$1011,$D$21,ローデータ!$H$12:$H$1011,H112)</f>
        <v>0</v>
      </c>
      <c r="P112" s="109">
        <f>SUMIFS(ローデータ!$Z$12:$Z$1011,ローデータ!$B$12:$B$1011,1,ローデータ!$G$12:$G$1011,$G$4,ローデータ!$K$12:$K$1011,$D$21,ローデータ!$H$12:$H$1011,H112)</f>
        <v>0</v>
      </c>
      <c r="Q112" s="111">
        <f t="shared" si="5"/>
        <v>3</v>
      </c>
    </row>
    <row r="113" spans="1:17" ht="14.1" customHeight="1" x14ac:dyDescent="0.15">
      <c r="A113" s="72">
        <v>5</v>
      </c>
      <c r="B113" s="50" t="s">
        <v>58</v>
      </c>
      <c r="C113" s="109">
        <f>COUNTIFS(ローデータ!$B$12:$B$1011,1,ローデータ!$G$12:$G$1011,$G$4,ローデータ!$K$12:$K$1011,$D$21,ローデータ!$S$12:$S$1011,$C$107,ローデータ!$H$12:$H$1011,A113)</f>
        <v>0</v>
      </c>
      <c r="D113" s="109">
        <f>COUNTIFS(ローデータ!$B$12:$B$1011,1,ローデータ!$G$12:$G$1011,$G$4,ローデータ!$K$12:$K$1011,$D$21,ローデータ!$S$12:$S$1011,$D$107,ローデータ!$H$12:$H$1011,A113)</f>
        <v>0</v>
      </c>
      <c r="E113" s="109">
        <f>COUNTIFS(ローデータ!$B$12:$B$1011,1,ローデータ!$G$12:$G$1011,$G$4,ローデータ!$K$12:$K$1011,$D$21,ローデータ!$S$12:$S$1011,$E$107,ローデータ!$H$12:$H$1011,A113)</f>
        <v>0</v>
      </c>
      <c r="F113" s="110">
        <f t="shared" si="6"/>
        <v>0</v>
      </c>
      <c r="G113" s="78"/>
      <c r="H113" s="72">
        <v>5</v>
      </c>
      <c r="I113" s="50" t="s">
        <v>58</v>
      </c>
      <c r="J113" s="109">
        <f>SUMIFS(ローデータ!$T$12:$T$1011,ローデータ!$B$12:$B$1011,1,ローデータ!$G$12:$G$1011,$G$4,ローデータ!$K$12:$K$1011,$D$21,ローデータ!$H$12:$H$1011,H113)</f>
        <v>0</v>
      </c>
      <c r="K113" s="109">
        <f>SUMIFS(ローデータ!$U$12:$U$1011,ローデータ!$B$12:$B$1011,1,ローデータ!$G$12:$G$1011,$G$4,ローデータ!$K$12:$K$1011,$D$21,ローデータ!$H$12:$H$1011,H113)</f>
        <v>0</v>
      </c>
      <c r="L113" s="109">
        <f>SUMIFS(ローデータ!$V$12:$V$1011,ローデータ!$B$12:$B$1011,1,ローデータ!$G$12:$G$1011,$G$4,ローデータ!$K$12:$K$1011,$D$21,ローデータ!$H$12:$H$1011,H113)</f>
        <v>0</v>
      </c>
      <c r="M113" s="109">
        <f>SUMIFS(ローデータ!$W$12:$W$1011,ローデータ!$B$12:$B$1011,1,ローデータ!$G$12:$G$1011,$G$4,ローデータ!$K$12:$K$1011,$D$21,ローデータ!$H$12:$H$1011,H113)</f>
        <v>0</v>
      </c>
      <c r="N113" s="109">
        <f>SUMIFS(ローデータ!$X$12:$X$1011,ローデータ!$B$12:$B$1011,1,ローデータ!$G$12:$G$1011,$G$4,ローデータ!$K$12:$K$1011,$D$21,ローデータ!$H$12:$H$1011,H113)</f>
        <v>0</v>
      </c>
      <c r="O113" s="109">
        <f>SUMIFS(ローデータ!$Y$12:$Y$1011,ローデータ!$B$12:$B$1011,1,ローデータ!$G$12:$G$1011,$G$4,ローデータ!$K$12:$K$1011,$D$21,ローデータ!$H$12:$H$1011,H113)</f>
        <v>0</v>
      </c>
      <c r="P113" s="109">
        <f>SUMIFS(ローデータ!$Z$12:$Z$1011,ローデータ!$B$12:$B$1011,1,ローデータ!$G$12:$G$1011,$G$4,ローデータ!$K$12:$K$1011,$D$21,ローデータ!$H$12:$H$1011,H113)</f>
        <v>0</v>
      </c>
      <c r="Q113" s="111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9">
        <f>COUNTIFS(ローデータ!$B$12:$B$1011,1,ローデータ!$G$12:$G$1011,$G$4,ローデータ!$K$12:$K$1011,$D$21,ローデータ!$S$12:$S$1011,$C$107,ローデータ!$H$12:$H$1011,A114)</f>
        <v>0</v>
      </c>
      <c r="D114" s="109">
        <f>COUNTIFS(ローデータ!$B$12:$B$1011,1,ローデータ!$G$12:$G$1011,$G$4,ローデータ!$K$12:$K$1011,$D$21,ローデータ!$S$12:$S$1011,$D$107,ローデータ!$H$12:$H$1011,A114)</f>
        <v>0</v>
      </c>
      <c r="E114" s="109">
        <f>COUNTIFS(ローデータ!$B$12:$B$1011,1,ローデータ!$G$12:$G$1011,$G$4,ローデータ!$K$12:$K$1011,$D$21,ローデータ!$S$12:$S$1011,$E$107,ローデータ!$H$12:$H$1011,A114)</f>
        <v>0</v>
      </c>
      <c r="F114" s="110">
        <f t="shared" si="6"/>
        <v>0</v>
      </c>
      <c r="G114" s="78"/>
      <c r="H114" s="72">
        <v>6</v>
      </c>
      <c r="I114" s="50" t="s">
        <v>59</v>
      </c>
      <c r="J114" s="109">
        <f>SUMIFS(ローデータ!$T$12:$T$1011,ローデータ!$B$12:$B$1011,1,ローデータ!$G$12:$G$1011,$G$4,ローデータ!$K$12:$K$1011,$D$21,ローデータ!$H$12:$H$1011,H114)</f>
        <v>0</v>
      </c>
      <c r="K114" s="109">
        <f>SUMIFS(ローデータ!$U$12:$U$1011,ローデータ!$B$12:$B$1011,1,ローデータ!$G$12:$G$1011,$G$4,ローデータ!$K$12:$K$1011,$D$21,ローデータ!$H$12:$H$1011,H114)</f>
        <v>0</v>
      </c>
      <c r="L114" s="109">
        <f>SUMIFS(ローデータ!$V$12:$V$1011,ローデータ!$B$12:$B$1011,1,ローデータ!$G$12:$G$1011,$G$4,ローデータ!$K$12:$K$1011,$D$21,ローデータ!$H$12:$H$1011,H114)</f>
        <v>0</v>
      </c>
      <c r="M114" s="109">
        <f>SUMIFS(ローデータ!$W$12:$W$1011,ローデータ!$B$12:$B$1011,1,ローデータ!$G$12:$G$1011,$G$4,ローデータ!$K$12:$K$1011,$D$21,ローデータ!$H$12:$H$1011,H114)</f>
        <v>0</v>
      </c>
      <c r="N114" s="109">
        <f>SUMIFS(ローデータ!$X$12:$X$1011,ローデータ!$B$12:$B$1011,1,ローデータ!$G$12:$G$1011,$G$4,ローデータ!$K$12:$K$1011,$D$21,ローデータ!$H$12:$H$1011,H114)</f>
        <v>0</v>
      </c>
      <c r="O114" s="109">
        <f>SUMIFS(ローデータ!$Y$12:$Y$1011,ローデータ!$B$12:$B$1011,1,ローデータ!$G$12:$G$1011,$G$4,ローデータ!$K$12:$K$1011,$D$21,ローデータ!$H$12:$H$1011,H114)</f>
        <v>0</v>
      </c>
      <c r="P114" s="109">
        <f>SUMIFS(ローデータ!$Z$12:$Z$1011,ローデータ!$B$12:$B$1011,1,ローデータ!$G$12:$G$1011,$G$4,ローデータ!$K$12:$K$1011,$D$21,ローデータ!$H$12:$H$1011,H114)</f>
        <v>0</v>
      </c>
      <c r="Q114" s="111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9">
        <f>COUNTIFS(ローデータ!$B$12:$B$1011,1,ローデータ!$G$12:$G$1011,$G$4,ローデータ!$K$12:$K$1011,$D$21,ローデータ!$S$12:$S$1011,$C$107,ローデータ!$H$12:$H$1011,A115)</f>
        <v>0</v>
      </c>
      <c r="D115" s="109">
        <f>COUNTIFS(ローデータ!$B$12:$B$1011,1,ローデータ!$G$12:$G$1011,$G$4,ローデータ!$K$12:$K$1011,$D$21,ローデータ!$S$12:$S$1011,$D$107,ローデータ!$H$12:$H$1011,A115)</f>
        <v>0</v>
      </c>
      <c r="E115" s="109">
        <f>COUNTIFS(ローデータ!$B$12:$B$1011,1,ローデータ!$G$12:$G$1011,$G$4,ローデータ!$K$12:$K$1011,$D$21,ローデータ!$S$12:$S$1011,$E$107,ローデータ!$H$12:$H$1011,A115)</f>
        <v>0</v>
      </c>
      <c r="F115" s="110">
        <f t="shared" si="6"/>
        <v>0</v>
      </c>
      <c r="G115" s="78"/>
      <c r="H115" s="72">
        <v>7</v>
      </c>
      <c r="I115" s="50" t="s">
        <v>60</v>
      </c>
      <c r="J115" s="109">
        <f>SUMIFS(ローデータ!$T$12:$T$1011,ローデータ!$B$12:$B$1011,1,ローデータ!$G$12:$G$1011,$G$4,ローデータ!$K$12:$K$1011,$D$21,ローデータ!$H$12:$H$1011,H115)</f>
        <v>0</v>
      </c>
      <c r="K115" s="109">
        <f>SUMIFS(ローデータ!$U$12:$U$1011,ローデータ!$B$12:$B$1011,1,ローデータ!$G$12:$G$1011,$G$4,ローデータ!$K$12:$K$1011,$D$21,ローデータ!$H$12:$H$1011,H115)</f>
        <v>0</v>
      </c>
      <c r="L115" s="109">
        <f>SUMIFS(ローデータ!$V$12:$V$1011,ローデータ!$B$12:$B$1011,1,ローデータ!$G$12:$G$1011,$G$4,ローデータ!$K$12:$K$1011,$D$21,ローデータ!$H$12:$H$1011,H115)</f>
        <v>0</v>
      </c>
      <c r="M115" s="109">
        <f>SUMIFS(ローデータ!$W$12:$W$1011,ローデータ!$B$12:$B$1011,1,ローデータ!$G$12:$G$1011,$G$4,ローデータ!$K$12:$K$1011,$D$21,ローデータ!$H$12:$H$1011,H115)</f>
        <v>0</v>
      </c>
      <c r="N115" s="109">
        <f>SUMIFS(ローデータ!$X$12:$X$1011,ローデータ!$B$12:$B$1011,1,ローデータ!$G$12:$G$1011,$G$4,ローデータ!$K$12:$K$1011,$D$21,ローデータ!$H$12:$H$1011,H115)</f>
        <v>0</v>
      </c>
      <c r="O115" s="109">
        <f>SUMIFS(ローデータ!$Y$12:$Y$1011,ローデータ!$B$12:$B$1011,1,ローデータ!$G$12:$G$1011,$G$4,ローデータ!$K$12:$K$1011,$D$21,ローデータ!$H$12:$H$1011,H115)</f>
        <v>0</v>
      </c>
      <c r="P115" s="109">
        <f>SUMIFS(ローデータ!$Z$12:$Z$1011,ローデータ!$B$12:$B$1011,1,ローデータ!$G$12:$G$1011,$G$4,ローデータ!$K$12:$K$1011,$D$21,ローデータ!$H$12:$H$1011,H115)</f>
        <v>0</v>
      </c>
      <c r="Q115" s="111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9">
        <f>COUNTIFS(ローデータ!$B$12:$B$1011,1,ローデータ!$G$12:$G$1011,$G$4,ローデータ!$K$12:$K$1011,$D$21,ローデータ!$S$12:$S$1011,$C$107,ローデータ!$H$12:$H$1011,A116)</f>
        <v>1</v>
      </c>
      <c r="D116" s="109">
        <f>COUNTIFS(ローデータ!$B$12:$B$1011,1,ローデータ!$G$12:$G$1011,$G$4,ローデータ!$K$12:$K$1011,$D$21,ローデータ!$S$12:$S$1011,$D$107,ローデータ!$H$12:$H$1011,A116)</f>
        <v>0</v>
      </c>
      <c r="E116" s="109">
        <f>COUNTIFS(ローデータ!$B$12:$B$1011,1,ローデータ!$G$12:$G$1011,$G$4,ローデータ!$K$12:$K$1011,$D$21,ローデータ!$S$12:$S$1011,$E$107,ローデータ!$H$12:$H$1011,A116)</f>
        <v>0</v>
      </c>
      <c r="F116" s="110">
        <f t="shared" si="6"/>
        <v>1</v>
      </c>
      <c r="G116" s="78"/>
      <c r="H116" s="72">
        <v>8</v>
      </c>
      <c r="I116" s="50" t="s">
        <v>61</v>
      </c>
      <c r="J116" s="109">
        <f>SUMIFS(ローデータ!$T$12:$T$1011,ローデータ!$B$12:$B$1011,1,ローデータ!$G$12:$G$1011,$G$4,ローデータ!$K$12:$K$1011,$D$21,ローデータ!$H$12:$H$1011,H116)</f>
        <v>0</v>
      </c>
      <c r="K116" s="109">
        <f>SUMIFS(ローデータ!$U$12:$U$1011,ローデータ!$B$12:$B$1011,1,ローデータ!$G$12:$G$1011,$G$4,ローデータ!$K$12:$K$1011,$D$21,ローデータ!$H$12:$H$1011,H116)</f>
        <v>0</v>
      </c>
      <c r="L116" s="109">
        <f>SUMIFS(ローデータ!$V$12:$V$1011,ローデータ!$B$12:$B$1011,1,ローデータ!$G$12:$G$1011,$G$4,ローデータ!$K$12:$K$1011,$D$21,ローデータ!$H$12:$H$1011,H116)</f>
        <v>0</v>
      </c>
      <c r="M116" s="109">
        <f>SUMIFS(ローデータ!$W$12:$W$1011,ローデータ!$B$12:$B$1011,1,ローデータ!$G$12:$G$1011,$G$4,ローデータ!$K$12:$K$1011,$D$21,ローデータ!$H$12:$H$1011,H116)</f>
        <v>0</v>
      </c>
      <c r="N116" s="109">
        <f>SUMIFS(ローデータ!$X$12:$X$1011,ローデータ!$B$12:$B$1011,1,ローデータ!$G$12:$G$1011,$G$4,ローデータ!$K$12:$K$1011,$D$21,ローデータ!$H$12:$H$1011,H116)</f>
        <v>1</v>
      </c>
      <c r="O116" s="109">
        <f>SUMIFS(ローデータ!$Y$12:$Y$1011,ローデータ!$B$12:$B$1011,1,ローデータ!$G$12:$G$1011,$G$4,ローデータ!$K$12:$K$1011,$D$21,ローデータ!$H$12:$H$1011,H116)</f>
        <v>0</v>
      </c>
      <c r="P116" s="109">
        <f>SUMIFS(ローデータ!$Z$12:$Z$1011,ローデータ!$B$12:$B$1011,1,ローデータ!$G$12:$G$1011,$G$4,ローデータ!$K$12:$K$1011,$D$21,ローデータ!$H$12:$H$1011,H116)</f>
        <v>0</v>
      </c>
      <c r="Q116" s="111">
        <f t="shared" si="5"/>
        <v>1</v>
      </c>
    </row>
    <row r="117" spans="1:17" ht="14.1" customHeight="1" x14ac:dyDescent="0.15">
      <c r="A117" s="82">
        <v>9</v>
      </c>
      <c r="B117" s="68" t="s">
        <v>62</v>
      </c>
      <c r="C117" s="109">
        <f>COUNTIFS(ローデータ!$B$12:$B$1011,1,ローデータ!$G$12:$G$1011,$G$4,ローデータ!$K$12:$K$1011,$D$21,ローデータ!$S$12:$S$1011,$C$107,ローデータ!$H$12:$H$1011,A117)</f>
        <v>0</v>
      </c>
      <c r="D117" s="109">
        <f>COUNTIFS(ローデータ!$B$12:$B$1011,1,ローデータ!$G$12:$G$1011,$G$4,ローデータ!$K$12:$K$1011,$D$21,ローデータ!$S$12:$S$1011,$D$107,ローデータ!$H$12:$H$1011,A117)</f>
        <v>0</v>
      </c>
      <c r="E117" s="109">
        <f>COUNTIFS(ローデータ!$B$12:$B$1011,1,ローデータ!$G$12:$G$1011,$G$4,ローデータ!$K$12:$K$1011,$D$21,ローデータ!$S$12:$S$1011,$E$107,ローデータ!$H$12:$H$1011,A117)</f>
        <v>0</v>
      </c>
      <c r="F117" s="110">
        <f t="shared" si="6"/>
        <v>0</v>
      </c>
      <c r="G117" s="78"/>
      <c r="H117" s="82">
        <v>9</v>
      </c>
      <c r="I117" s="68" t="s">
        <v>62</v>
      </c>
      <c r="J117" s="109">
        <f>SUMIFS(ローデータ!$T$12:$T$1011,ローデータ!$B$12:$B$1011,1,ローデータ!$G$12:$G$1011,$G$4,ローデータ!$K$12:$K$1011,$D$21,ローデータ!$H$12:$H$1011,H117)</f>
        <v>0</v>
      </c>
      <c r="K117" s="109">
        <f>SUMIFS(ローデータ!$U$12:$U$1011,ローデータ!$B$12:$B$1011,1,ローデータ!$G$12:$G$1011,$G$4,ローデータ!$K$12:$K$1011,$D$21,ローデータ!$H$12:$H$1011,H117)</f>
        <v>0</v>
      </c>
      <c r="L117" s="109">
        <f>SUMIFS(ローデータ!$V$12:$V$1011,ローデータ!$B$12:$B$1011,1,ローデータ!$G$12:$G$1011,$G$4,ローデータ!$K$12:$K$1011,$D$21,ローデータ!$H$12:$H$1011,H117)</f>
        <v>0</v>
      </c>
      <c r="M117" s="109">
        <f>SUMIFS(ローデータ!$W$12:$W$1011,ローデータ!$B$12:$B$1011,1,ローデータ!$G$12:$G$1011,$G$4,ローデータ!$K$12:$K$1011,$D$21,ローデータ!$H$12:$H$1011,H117)</f>
        <v>0</v>
      </c>
      <c r="N117" s="109">
        <f>SUMIFS(ローデータ!$X$12:$X$1011,ローデータ!$B$12:$B$1011,1,ローデータ!$G$12:$G$1011,$G$4,ローデータ!$K$12:$K$1011,$D$21,ローデータ!$H$12:$H$1011,H117)</f>
        <v>0</v>
      </c>
      <c r="O117" s="109">
        <f>SUMIFS(ローデータ!$Y$12:$Y$1011,ローデータ!$B$12:$B$1011,1,ローデータ!$G$12:$G$1011,$G$4,ローデータ!$K$12:$K$1011,$D$21,ローデータ!$H$12:$H$1011,H117)</f>
        <v>0</v>
      </c>
      <c r="P117" s="109">
        <f>SUMIFS(ローデータ!$Z$12:$Z$1011,ローデータ!$B$12:$B$1011,1,ローデータ!$G$12:$G$1011,$G$4,ローデータ!$K$12:$K$1011,$D$21,ローデータ!$H$12:$H$1011,H117)</f>
        <v>0</v>
      </c>
      <c r="Q117" s="111">
        <f t="shared" si="5"/>
        <v>0</v>
      </c>
    </row>
    <row r="118" spans="1:17" ht="14.1" customHeight="1" x14ac:dyDescent="0.15">
      <c r="A118" s="349" t="s">
        <v>50</v>
      </c>
      <c r="B118" s="350"/>
      <c r="C118" s="109">
        <f>SUM(C109:C117)</f>
        <v>8</v>
      </c>
      <c r="D118" s="109">
        <f t="shared" ref="D118:E118" si="7">SUM(D109:D117)</f>
        <v>0</v>
      </c>
      <c r="E118" s="109">
        <f t="shared" si="7"/>
        <v>0</v>
      </c>
      <c r="F118" s="109">
        <f>SUM(C118:E118)</f>
        <v>8</v>
      </c>
      <c r="G118" s="78"/>
      <c r="H118" s="349" t="s">
        <v>50</v>
      </c>
      <c r="I118" s="350"/>
      <c r="J118" s="109">
        <f t="shared" ref="J118:P118" si="8">SUM(J109:J117)</f>
        <v>0</v>
      </c>
      <c r="K118" s="109">
        <f t="shared" si="8"/>
        <v>2</v>
      </c>
      <c r="L118" s="109">
        <f t="shared" si="8"/>
        <v>0</v>
      </c>
      <c r="M118" s="109">
        <f t="shared" si="8"/>
        <v>0</v>
      </c>
      <c r="N118" s="109">
        <f t="shared" si="8"/>
        <v>5</v>
      </c>
      <c r="O118" s="109">
        <f t="shared" si="8"/>
        <v>1</v>
      </c>
      <c r="P118" s="109">
        <f t="shared" si="8"/>
        <v>0</v>
      </c>
      <c r="Q118" s="109">
        <f t="shared" si="5"/>
        <v>8</v>
      </c>
    </row>
    <row r="119" spans="1:17" ht="14.1" customHeight="1" x14ac:dyDescent="0.15">
      <c r="B119" s="34"/>
      <c r="C119" s="152"/>
      <c r="D119" s="152"/>
      <c r="E119" s="9"/>
      <c r="F119" s="9"/>
      <c r="G119" s="9"/>
    </row>
    <row r="120" spans="1:17" ht="14.1" customHeight="1" x14ac:dyDescent="0.15">
      <c r="A120" s="153" t="s">
        <v>181</v>
      </c>
      <c r="B120" s="34" t="s">
        <v>215</v>
      </c>
      <c r="C120" s="152"/>
      <c r="D120" s="152"/>
      <c r="E120" s="9"/>
      <c r="F120" s="9"/>
      <c r="G120" s="9"/>
    </row>
    <row r="121" spans="1:17" ht="14.1" customHeight="1" x14ac:dyDescent="0.15">
      <c r="A121" s="153" t="s">
        <v>179</v>
      </c>
      <c r="B121" s="40" t="s">
        <v>216</v>
      </c>
      <c r="D121" s="152"/>
      <c r="E121" s="9"/>
      <c r="F121" s="9"/>
      <c r="G121" s="9"/>
      <c r="H121" s="9"/>
    </row>
    <row r="122" spans="1:17" ht="14.1" customHeight="1" x14ac:dyDescent="0.15">
      <c r="B122" s="34"/>
      <c r="C122" s="40"/>
      <c r="D122" s="152"/>
      <c r="E122" s="9"/>
      <c r="F122" s="9"/>
      <c r="G122" s="9"/>
      <c r="H122" s="9"/>
    </row>
    <row r="123" spans="1:17" ht="14.1" customHeight="1" x14ac:dyDescent="0.15">
      <c r="A123" s="351"/>
      <c r="B123" s="351"/>
      <c r="C123" s="255" t="s">
        <v>16</v>
      </c>
      <c r="D123" s="256"/>
      <c r="E123" s="256"/>
      <c r="F123" s="256"/>
      <c r="G123" s="257"/>
      <c r="H123" s="352" t="s">
        <v>50</v>
      </c>
      <c r="I123" s="261" t="s">
        <v>13</v>
      </c>
      <c r="J123" s="262"/>
      <c r="K123" s="263"/>
      <c r="L123" s="264" t="s">
        <v>50</v>
      </c>
    </row>
    <row r="124" spans="1:17" ht="14.1" customHeight="1" x14ac:dyDescent="0.15">
      <c r="A124" s="351"/>
      <c r="B124" s="35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3"/>
      <c r="I124" s="52">
        <v>1</v>
      </c>
      <c r="J124" s="44">
        <v>2</v>
      </c>
      <c r="K124" s="44">
        <v>3</v>
      </c>
      <c r="L124" s="265"/>
    </row>
    <row r="125" spans="1:17" ht="14.1" customHeight="1" x14ac:dyDescent="0.15">
      <c r="A125" s="351"/>
      <c r="B125" s="351"/>
      <c r="C125" s="248" t="s">
        <v>65</v>
      </c>
      <c r="D125" s="248" t="s">
        <v>66</v>
      </c>
      <c r="E125" s="278" t="s">
        <v>101</v>
      </c>
      <c r="F125" s="28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65"/>
    </row>
    <row r="126" spans="1:17" ht="14.1" customHeight="1" x14ac:dyDescent="0.15">
      <c r="A126" s="351"/>
      <c r="B126" s="351"/>
      <c r="C126" s="249"/>
      <c r="D126" s="249"/>
      <c r="E126" s="346"/>
      <c r="F126" s="347"/>
      <c r="G126" s="249"/>
      <c r="H126" s="354"/>
      <c r="I126" s="364"/>
      <c r="J126" s="358"/>
      <c r="K126" s="358"/>
      <c r="L126" s="266"/>
    </row>
    <row r="127" spans="1:17" ht="14.1" customHeight="1" x14ac:dyDescent="0.15">
      <c r="A127" s="72">
        <v>1</v>
      </c>
      <c r="B127" s="50" t="s">
        <v>54</v>
      </c>
      <c r="C127" s="112">
        <f>COUNTIFS(ローデータ!$B$12:$B$1011,1,ローデータ!$G$12:$G$1011,$G$4,ローデータ!$K$12:$K$1011,$F$21,ローデータ!$L$12:$L$1011,$C$124,ローデータ!$H$12:$H$1011,A127)</f>
        <v>0</v>
      </c>
      <c r="D127" s="112">
        <f>COUNTIFS(ローデータ!$B$12:$B$1011,1,ローデータ!$G$12:$G$1011,$G$4,ローデータ!$K$12:$K$1011,$F$21,ローデータ!$L$12:$L$1011,$D$124,ローデータ!$H$12:$H$1011,A127)</f>
        <v>0</v>
      </c>
      <c r="E127" s="112">
        <f>COUNTIFS(ローデータ!$B$12:$B$1011,1,ローデータ!$G$12:$G$1011,$G$4,ローデータ!$K$12:$K$1011,$F$21,ローデータ!$L$12:$L$1011,$E$124,ローデータ!$H$12:$H$1011,A127)</f>
        <v>0</v>
      </c>
      <c r="F127" s="112">
        <f>COUNTIFS(ローデータ!$B$12:$B$1011,1,ローデータ!$G$12:$G$1011,$G$4,ローデータ!$K$12:$K$1011,$F$21,ローデータ!$L$12:$L$1011,$F$124,ローデータ!$H$12:$H$1011,A127)</f>
        <v>0</v>
      </c>
      <c r="G127" s="113">
        <f>COUNTIFS(ローデータ!$B$12:$B$1011,1,ローデータ!$G$12:$G$1011,$G$4,ローデータ!$K$12:$K$1011,$F$21,ローデータ!$L$12:$L$1011,$G$124,ローデータ!$H$12:$H$1011,A127)</f>
        <v>0</v>
      </c>
      <c r="H127" s="114">
        <f>SUM(C127:G127)</f>
        <v>0</v>
      </c>
      <c r="I127" s="115">
        <f>COUNTIFS(ローデータ!$B$12:$B$1011,1,ローデータ!$G$12:$G$1011,$G$4,ローデータ!$K$12:$K$1011,$F$21,ローデータ!$S$12:$S$1011,$I$124,ローデータ!$H$12:$H$1011,A127)</f>
        <v>0</v>
      </c>
      <c r="J127" s="112">
        <f>COUNTIFS(ローデータ!$B$12:$B$1011,1,ローデータ!$G$12:$G$1011,$G$4,ローデータ!$K$12:$K$1011,$F$21,ローデータ!$S$12:$S$1011,$J$124,ローデータ!$H$12:$H$1011,A127)</f>
        <v>0</v>
      </c>
      <c r="K127" s="112">
        <f>COUNTIFS(ローデータ!$B$12:$B$1011,1,ローデータ!$G$12:$G$1011,$G$4,ローデータ!$K$12:$K$1011,$F$21,ローデータ!$S$12:$S$1011,$K$124,ローデータ!$H$12:$H$1011,A127)</f>
        <v>0</v>
      </c>
      <c r="L127" s="109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2">
        <f>COUNTIFS(ローデータ!$B$12:$B$1011,1,ローデータ!$G$12:$G$1011,$G$4,ローデータ!$K$12:$K$1011,$F$21,ローデータ!$L$12:$L$1011,$C$124,ローデータ!$H$12:$H$1011,A128)</f>
        <v>2</v>
      </c>
      <c r="D128" s="112">
        <f>COUNTIFS(ローデータ!$B$12:$B$1011,1,ローデータ!$G$12:$G$1011,$G$4,ローデータ!$K$12:$K$1011,$F$21,ローデータ!$L$12:$L$1011,$D$124,ローデータ!$H$12:$H$1011,A128)</f>
        <v>0</v>
      </c>
      <c r="E128" s="112">
        <f>COUNTIFS(ローデータ!$B$12:$B$1011,1,ローデータ!$G$12:$G$1011,$G$4,ローデータ!$K$12:$K$1011,$F$21,ローデータ!$L$12:$L$1011,$E$124,ローデータ!$H$12:$H$1011,A128)</f>
        <v>0</v>
      </c>
      <c r="F128" s="112">
        <f>COUNTIFS(ローデータ!$B$12:$B$1011,1,ローデータ!$G$12:$G$1011,$G$4,ローデータ!$K$12:$K$1011,$F$21,ローデータ!$L$12:$L$1011,$F$124,ローデータ!$H$12:$H$1011,A128)</f>
        <v>0</v>
      </c>
      <c r="G128" s="113">
        <f>COUNTIFS(ローデータ!$B$12:$B$1011,1,ローデータ!$G$12:$G$1011,$G$4,ローデータ!$K$12:$K$1011,$F$21,ローデータ!$L$12:$L$1011,$G$124,ローデータ!$H$12:$H$1011,A128)</f>
        <v>0</v>
      </c>
      <c r="H128" s="114">
        <f t="shared" ref="H128:H135" si="10">SUM(C128:G128)</f>
        <v>2</v>
      </c>
      <c r="I128" s="115">
        <f>COUNTIFS(ローデータ!$B$12:$B$1011,1,ローデータ!$G$12:$G$1011,$G$4,ローデータ!$K$12:$K$1011,$F$21,ローデータ!$S$12:$S$1011,$I$124,ローデータ!$H$12:$H$1011,A128)</f>
        <v>2</v>
      </c>
      <c r="J128" s="112">
        <f>COUNTIFS(ローデータ!$B$12:$B$1011,1,ローデータ!$G$12:$G$1011,$G$4,ローデータ!$K$12:$K$1011,$F$21,ローデータ!$S$12:$S$1011,$J$124,ローデータ!$H$12:$H$1011,A128)</f>
        <v>0</v>
      </c>
      <c r="K128" s="112">
        <f>COUNTIFS(ローデータ!$B$12:$B$1011,1,ローデータ!$G$12:$G$1011,$G$4,ローデータ!$K$12:$K$1011,$F$21,ローデータ!$S$12:$S$1011,$K$124,ローデータ!$H$12:$H$1011,A128)</f>
        <v>0</v>
      </c>
      <c r="L128" s="109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2">
        <f>COUNTIFS(ローデータ!$B$12:$B$1011,1,ローデータ!$G$12:$G$1011,$G$4,ローデータ!$K$12:$K$1011,$F$21,ローデータ!$L$12:$L$1011,$C$124,ローデータ!$H$12:$H$1011,A129)</f>
        <v>0</v>
      </c>
      <c r="D129" s="112">
        <f>COUNTIFS(ローデータ!$B$12:$B$1011,1,ローデータ!$G$12:$G$1011,$G$4,ローデータ!$K$12:$K$1011,$F$21,ローデータ!$L$12:$L$1011,$D$124,ローデータ!$H$12:$H$1011,A129)</f>
        <v>0</v>
      </c>
      <c r="E129" s="112">
        <f>COUNTIFS(ローデータ!$B$12:$B$1011,1,ローデータ!$G$12:$G$1011,$G$4,ローデータ!$K$12:$K$1011,$F$21,ローデータ!$L$12:$L$1011,$E$124,ローデータ!$H$12:$H$1011,A129)</f>
        <v>0</v>
      </c>
      <c r="F129" s="112">
        <f>COUNTIFS(ローデータ!$B$12:$B$1011,1,ローデータ!$G$12:$G$1011,$G$4,ローデータ!$K$12:$K$1011,$F$21,ローデータ!$L$12:$L$1011,$F$124,ローデータ!$H$12:$H$1011,A129)</f>
        <v>0</v>
      </c>
      <c r="G129" s="113">
        <f>COUNTIFS(ローデータ!$B$12:$B$1011,1,ローデータ!$G$12:$G$1011,$G$4,ローデータ!$K$12:$K$1011,$F$21,ローデータ!$L$12:$L$1011,$G$124,ローデータ!$H$12:$H$1011,A129)</f>
        <v>0</v>
      </c>
      <c r="H129" s="114">
        <f t="shared" si="10"/>
        <v>0</v>
      </c>
      <c r="I129" s="115">
        <f>COUNTIFS(ローデータ!$B$12:$B$1011,1,ローデータ!$G$12:$G$1011,$G$4,ローデータ!$K$12:$K$1011,$F$21,ローデータ!$S$12:$S$1011,$I$124,ローデータ!$H$12:$H$1011,A129)</f>
        <v>0</v>
      </c>
      <c r="J129" s="112">
        <f>COUNTIFS(ローデータ!$B$12:$B$1011,1,ローデータ!$G$12:$G$1011,$G$4,ローデータ!$K$12:$K$1011,$F$21,ローデータ!$S$12:$S$1011,$J$124,ローデータ!$H$12:$H$1011,A129)</f>
        <v>0</v>
      </c>
      <c r="K129" s="112">
        <f>COUNTIFS(ローデータ!$B$12:$B$1011,1,ローデータ!$G$12:$G$1011,$G$4,ローデータ!$K$12:$K$1011,$F$21,ローデータ!$S$12:$S$1011,$K$124,ローデータ!$H$12:$H$1011,A129)</f>
        <v>0</v>
      </c>
      <c r="L129" s="109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2">
        <f>COUNTIFS(ローデータ!$B$12:$B$1011,1,ローデータ!$G$12:$G$1011,$G$4,ローデータ!$K$12:$K$1011,$F$21,ローデータ!$L$12:$L$1011,$C$124,ローデータ!$H$12:$H$1011,A130)</f>
        <v>0</v>
      </c>
      <c r="D130" s="112">
        <f>COUNTIFS(ローデータ!$B$12:$B$1011,1,ローデータ!$G$12:$G$1011,$G$4,ローデータ!$K$12:$K$1011,$F$21,ローデータ!$L$12:$L$1011,$D$124,ローデータ!$H$12:$H$1011,A130)</f>
        <v>0</v>
      </c>
      <c r="E130" s="112">
        <f>COUNTIFS(ローデータ!$B$12:$B$1011,1,ローデータ!$G$12:$G$1011,$G$4,ローデータ!$K$12:$K$1011,$F$21,ローデータ!$L$12:$L$1011,$E$124,ローデータ!$H$12:$H$1011,A130)</f>
        <v>0</v>
      </c>
      <c r="F130" s="112">
        <f>COUNTIFS(ローデータ!$B$12:$B$1011,1,ローデータ!$G$12:$G$1011,$G$4,ローデータ!$K$12:$K$1011,$F$21,ローデータ!$L$12:$L$1011,$F$124,ローデータ!$H$12:$H$1011,A130)</f>
        <v>0</v>
      </c>
      <c r="G130" s="113">
        <f>COUNTIFS(ローデータ!$B$12:$B$1011,1,ローデータ!$G$12:$G$1011,$G$4,ローデータ!$K$12:$K$1011,$F$21,ローデータ!$L$12:$L$1011,$G$124,ローデータ!$H$12:$H$1011,A130)</f>
        <v>0</v>
      </c>
      <c r="H130" s="114">
        <f t="shared" si="10"/>
        <v>0</v>
      </c>
      <c r="I130" s="115">
        <f>COUNTIFS(ローデータ!$B$12:$B$1011,1,ローデータ!$G$12:$G$1011,$G$4,ローデータ!$K$12:$K$1011,$F$21,ローデータ!$S$12:$S$1011,$I$124,ローデータ!$H$12:$H$1011,A130)</f>
        <v>0</v>
      </c>
      <c r="J130" s="112">
        <f>COUNTIFS(ローデータ!$B$12:$B$1011,1,ローデータ!$G$12:$G$1011,$G$4,ローデータ!$K$12:$K$1011,$F$21,ローデータ!$S$12:$S$1011,$J$124,ローデータ!$H$12:$H$1011,A130)</f>
        <v>0</v>
      </c>
      <c r="K130" s="112">
        <f>COUNTIFS(ローデータ!$B$12:$B$1011,1,ローデータ!$G$12:$G$1011,$G$4,ローデータ!$K$12:$K$1011,$F$21,ローデータ!$S$12:$S$1011,$K$124,ローデータ!$H$12:$H$1011,A130)</f>
        <v>0</v>
      </c>
      <c r="L130" s="109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2">
        <f>COUNTIFS(ローデータ!$B$12:$B$1011,1,ローデータ!$G$12:$G$1011,$G$4,ローデータ!$K$12:$K$1011,$F$21,ローデータ!$L$12:$L$1011,$C$124,ローデータ!$H$12:$H$1011,A131)</f>
        <v>1</v>
      </c>
      <c r="D131" s="112">
        <f>COUNTIFS(ローデータ!$B$12:$B$1011,1,ローデータ!$G$12:$G$1011,$G$4,ローデータ!$K$12:$K$1011,$F$21,ローデータ!$L$12:$L$1011,$D$124,ローデータ!$H$12:$H$1011,A131)</f>
        <v>0</v>
      </c>
      <c r="E131" s="112">
        <f>COUNTIFS(ローデータ!$B$12:$B$1011,1,ローデータ!$G$12:$G$1011,$G$4,ローデータ!$K$12:$K$1011,$F$21,ローデータ!$L$12:$L$1011,$E$124,ローデータ!$H$12:$H$1011,A131)</f>
        <v>0</v>
      </c>
      <c r="F131" s="112">
        <f>COUNTIFS(ローデータ!$B$12:$B$1011,1,ローデータ!$G$12:$G$1011,$G$4,ローデータ!$K$12:$K$1011,$F$21,ローデータ!$L$12:$L$1011,$F$124,ローデータ!$H$12:$H$1011,A131)</f>
        <v>0</v>
      </c>
      <c r="G131" s="113">
        <f>COUNTIFS(ローデータ!$B$12:$B$1011,1,ローデータ!$G$12:$G$1011,$G$4,ローデータ!$K$12:$K$1011,$F$21,ローデータ!$L$12:$L$1011,$G$124,ローデータ!$H$12:$H$1011,A131)</f>
        <v>0</v>
      </c>
      <c r="H131" s="114">
        <f t="shared" si="10"/>
        <v>1</v>
      </c>
      <c r="I131" s="115">
        <f>COUNTIFS(ローデータ!$B$12:$B$1011,1,ローデータ!$G$12:$G$1011,$G$4,ローデータ!$K$12:$K$1011,$F$21,ローデータ!$S$12:$S$1011,$I$124,ローデータ!$H$12:$H$1011,A131)</f>
        <v>1</v>
      </c>
      <c r="J131" s="112">
        <f>COUNTIFS(ローデータ!$B$12:$B$1011,1,ローデータ!$G$12:$G$1011,$G$4,ローデータ!$K$12:$K$1011,$F$21,ローデータ!$S$12:$S$1011,$J$124,ローデータ!$H$12:$H$1011,A131)</f>
        <v>0</v>
      </c>
      <c r="K131" s="112">
        <f>COUNTIFS(ローデータ!$B$12:$B$1011,1,ローデータ!$G$12:$G$1011,$G$4,ローデータ!$K$12:$K$1011,$F$21,ローデータ!$S$12:$S$1011,$K$124,ローデータ!$H$12:$H$1011,A131)</f>
        <v>0</v>
      </c>
      <c r="L131" s="109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2">
        <f>COUNTIFS(ローデータ!$B$12:$B$1011,1,ローデータ!$G$12:$G$1011,$G$4,ローデータ!$K$12:$K$1011,$F$21,ローデータ!$L$12:$L$1011,$C$124,ローデータ!$H$12:$H$1011,A132)</f>
        <v>0</v>
      </c>
      <c r="D132" s="112">
        <f>COUNTIFS(ローデータ!$B$12:$B$1011,1,ローデータ!$G$12:$G$1011,$G$4,ローデータ!$K$12:$K$1011,$F$21,ローデータ!$L$12:$L$1011,$D$124,ローデータ!$H$12:$H$1011,A132)</f>
        <v>0</v>
      </c>
      <c r="E132" s="112">
        <f>COUNTIFS(ローデータ!$B$12:$B$1011,1,ローデータ!$G$12:$G$1011,$G$4,ローデータ!$K$12:$K$1011,$F$21,ローデータ!$L$12:$L$1011,$E$124,ローデータ!$H$12:$H$1011,A132)</f>
        <v>0</v>
      </c>
      <c r="F132" s="112">
        <f>COUNTIFS(ローデータ!$B$12:$B$1011,1,ローデータ!$G$12:$G$1011,$G$4,ローデータ!$K$12:$K$1011,$F$21,ローデータ!$L$12:$L$1011,$F$124,ローデータ!$H$12:$H$1011,A132)</f>
        <v>0</v>
      </c>
      <c r="G132" s="113">
        <f>COUNTIFS(ローデータ!$B$12:$B$1011,1,ローデータ!$G$12:$G$1011,$G$4,ローデータ!$K$12:$K$1011,$F$21,ローデータ!$L$12:$L$1011,$G$124,ローデータ!$H$12:$H$1011,A132)</f>
        <v>0</v>
      </c>
      <c r="H132" s="114">
        <f t="shared" si="10"/>
        <v>0</v>
      </c>
      <c r="I132" s="115">
        <f>COUNTIFS(ローデータ!$B$12:$B$1011,1,ローデータ!$G$12:$G$1011,$G$4,ローデータ!$K$12:$K$1011,$F$21,ローデータ!$S$12:$S$1011,$I$124,ローデータ!$H$12:$H$1011,A132)</f>
        <v>0</v>
      </c>
      <c r="J132" s="112">
        <f>COUNTIFS(ローデータ!$B$12:$B$1011,1,ローデータ!$G$12:$G$1011,$G$4,ローデータ!$K$12:$K$1011,$F$21,ローデータ!$S$12:$S$1011,$J$124,ローデータ!$H$12:$H$1011,A132)</f>
        <v>0</v>
      </c>
      <c r="K132" s="112">
        <f>COUNTIFS(ローデータ!$B$12:$B$1011,1,ローデータ!$G$12:$G$1011,$G$4,ローデータ!$K$12:$K$1011,$F$21,ローデータ!$S$12:$S$1011,$K$124,ローデータ!$H$12:$H$1011,A132)</f>
        <v>0</v>
      </c>
      <c r="L132" s="109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2">
        <f>COUNTIFS(ローデータ!$B$12:$B$1011,1,ローデータ!$G$12:$G$1011,$G$4,ローデータ!$K$12:$K$1011,$F$21,ローデータ!$L$12:$L$1011,$C$124,ローデータ!$H$12:$H$1011,A133)</f>
        <v>0</v>
      </c>
      <c r="D133" s="112">
        <f>COUNTIFS(ローデータ!$B$12:$B$1011,1,ローデータ!$G$12:$G$1011,$G$4,ローデータ!$K$12:$K$1011,$F$21,ローデータ!$L$12:$L$1011,$D$124,ローデータ!$H$12:$H$1011,A133)</f>
        <v>0</v>
      </c>
      <c r="E133" s="112">
        <f>COUNTIFS(ローデータ!$B$12:$B$1011,1,ローデータ!$G$12:$G$1011,$G$4,ローデータ!$K$12:$K$1011,$F$21,ローデータ!$L$12:$L$1011,$E$124,ローデータ!$H$12:$H$1011,A133)</f>
        <v>0</v>
      </c>
      <c r="F133" s="112">
        <f>COUNTIFS(ローデータ!$B$12:$B$1011,1,ローデータ!$G$12:$G$1011,$G$4,ローデータ!$K$12:$K$1011,$F$21,ローデータ!$L$12:$L$1011,$F$124,ローデータ!$H$12:$H$1011,A133)</f>
        <v>0</v>
      </c>
      <c r="G133" s="113">
        <f>COUNTIFS(ローデータ!$B$12:$B$1011,1,ローデータ!$G$12:$G$1011,$G$4,ローデータ!$K$12:$K$1011,$F$21,ローデータ!$L$12:$L$1011,$G$124,ローデータ!$H$12:$H$1011,A133)</f>
        <v>0</v>
      </c>
      <c r="H133" s="114">
        <f t="shared" si="10"/>
        <v>0</v>
      </c>
      <c r="I133" s="115">
        <f>COUNTIFS(ローデータ!$B$12:$B$1011,1,ローデータ!$G$12:$G$1011,$G$4,ローデータ!$K$12:$K$1011,$F$21,ローデータ!$S$12:$S$1011,$I$124,ローデータ!$H$12:$H$1011,A133)</f>
        <v>0</v>
      </c>
      <c r="J133" s="112">
        <f>COUNTIFS(ローデータ!$B$12:$B$1011,1,ローデータ!$G$12:$G$1011,$G$4,ローデータ!$K$12:$K$1011,$F$21,ローデータ!$S$12:$S$1011,$J$124,ローデータ!$H$12:$H$1011,A133)</f>
        <v>0</v>
      </c>
      <c r="K133" s="112">
        <f>COUNTIFS(ローデータ!$B$12:$B$1011,1,ローデータ!$G$12:$G$1011,$G$4,ローデータ!$K$12:$K$1011,$F$21,ローデータ!$S$12:$S$1011,$K$124,ローデータ!$H$12:$H$1011,A133)</f>
        <v>0</v>
      </c>
      <c r="L133" s="109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2">
        <f>COUNTIFS(ローデータ!$B$12:$B$1011,1,ローデータ!$G$12:$G$1011,$G$4,ローデータ!$K$12:$K$1011,$F$21,ローデータ!$L$12:$L$1011,$C$124,ローデータ!$H$12:$H$1011,A134)</f>
        <v>1</v>
      </c>
      <c r="D134" s="112">
        <f>COUNTIFS(ローデータ!$B$12:$B$1011,1,ローデータ!$G$12:$G$1011,$G$4,ローデータ!$K$12:$K$1011,$F$21,ローデータ!$L$12:$L$1011,$D$124,ローデータ!$H$12:$H$1011,A134)</f>
        <v>0</v>
      </c>
      <c r="E134" s="112">
        <f>COUNTIFS(ローデータ!$B$12:$B$1011,1,ローデータ!$G$12:$G$1011,$G$4,ローデータ!$K$12:$K$1011,$F$21,ローデータ!$L$12:$L$1011,$E$124,ローデータ!$H$12:$H$1011,A134)</f>
        <v>0</v>
      </c>
      <c r="F134" s="112">
        <f>COUNTIFS(ローデータ!$B$12:$B$1011,1,ローデータ!$G$12:$G$1011,$G$4,ローデータ!$K$12:$K$1011,$F$21,ローデータ!$L$12:$L$1011,$F$124,ローデータ!$H$12:$H$1011,A134)</f>
        <v>0</v>
      </c>
      <c r="G134" s="113">
        <f>COUNTIFS(ローデータ!$B$12:$B$1011,1,ローデータ!$G$12:$G$1011,$G$4,ローデータ!$K$12:$K$1011,$F$21,ローデータ!$L$12:$L$1011,$G$124,ローデータ!$H$12:$H$1011,A134)</f>
        <v>0</v>
      </c>
      <c r="H134" s="114">
        <f t="shared" si="10"/>
        <v>1</v>
      </c>
      <c r="I134" s="115">
        <f>COUNTIFS(ローデータ!$B$12:$B$1011,1,ローデータ!$G$12:$G$1011,$G$4,ローデータ!$K$12:$K$1011,$F$21,ローデータ!$S$12:$S$1011,$I$124,ローデータ!$H$12:$H$1011,A134)</f>
        <v>1</v>
      </c>
      <c r="J134" s="112">
        <f>COUNTIFS(ローデータ!$B$12:$B$1011,1,ローデータ!$G$12:$G$1011,$G$4,ローデータ!$K$12:$K$1011,$F$21,ローデータ!$S$12:$S$1011,$J$124,ローデータ!$H$12:$H$1011,A134)</f>
        <v>0</v>
      </c>
      <c r="K134" s="112">
        <f>COUNTIFS(ローデータ!$B$12:$B$1011,1,ローデータ!$G$12:$G$1011,$G$4,ローデータ!$K$12:$K$1011,$F$21,ローデータ!$S$12:$S$1011,$K$124,ローデータ!$H$12:$H$1011,A134)</f>
        <v>0</v>
      </c>
      <c r="L134" s="109">
        <f t="shared" si="9"/>
        <v>1</v>
      </c>
    </row>
    <row r="135" spans="1:16" ht="14.1" customHeight="1" x14ac:dyDescent="0.15">
      <c r="A135" s="82">
        <v>9</v>
      </c>
      <c r="B135" s="68" t="s">
        <v>62</v>
      </c>
      <c r="C135" s="112">
        <f>COUNTIFS(ローデータ!$B$12:$B$1011,1,ローデータ!$G$12:$G$1011,$G$4,ローデータ!$K$12:$K$1011,$F$21,ローデータ!$L$12:$L$1011,$C$124,ローデータ!$H$12:$H$1011,A135)</f>
        <v>0</v>
      </c>
      <c r="D135" s="112">
        <f>COUNTIFS(ローデータ!$B$12:$B$1011,1,ローデータ!$G$12:$G$1011,$G$4,ローデータ!$K$12:$K$1011,$F$21,ローデータ!$L$12:$L$1011,$D$124,ローデータ!$H$12:$H$1011,A135)</f>
        <v>0</v>
      </c>
      <c r="E135" s="112">
        <f>COUNTIFS(ローデータ!$B$12:$B$1011,1,ローデータ!$G$12:$G$1011,$G$4,ローデータ!$K$12:$K$1011,$F$21,ローデータ!$L$12:$L$1011,$E$124,ローデータ!$H$12:$H$1011,A135)</f>
        <v>0</v>
      </c>
      <c r="F135" s="112">
        <f>COUNTIFS(ローデータ!$B$12:$B$1011,1,ローデータ!$G$12:$G$1011,$G$4,ローデータ!$K$12:$K$1011,$F$21,ローデータ!$L$12:$L$1011,$F$124,ローデータ!$H$12:$H$1011,A135)</f>
        <v>0</v>
      </c>
      <c r="G135" s="113">
        <f>COUNTIFS(ローデータ!$B$12:$B$1011,1,ローデータ!$G$12:$G$1011,$G$4,ローデータ!$K$12:$K$1011,$F$21,ローデータ!$L$12:$L$1011,$G$124,ローデータ!$H$12:$H$1011,A135)</f>
        <v>0</v>
      </c>
      <c r="H135" s="114">
        <f t="shared" si="10"/>
        <v>0</v>
      </c>
      <c r="I135" s="115">
        <f>COUNTIFS(ローデータ!$B$12:$B$1011,1,ローデータ!$G$12:$G$1011,$G$4,ローデータ!$K$12:$K$1011,$F$21,ローデータ!$S$12:$S$1011,$I$124,ローデータ!$H$12:$H$1011,A135)</f>
        <v>0</v>
      </c>
      <c r="J135" s="112">
        <f>COUNTIFS(ローデータ!$B$12:$B$1011,1,ローデータ!$G$12:$G$1011,$G$4,ローデータ!$K$12:$K$1011,$F$21,ローデータ!$S$12:$S$1011,$J$124,ローデータ!$H$12:$H$1011,A135)</f>
        <v>0</v>
      </c>
      <c r="K135" s="112">
        <f>COUNTIFS(ローデータ!$B$12:$B$1011,1,ローデータ!$G$12:$G$1011,$G$4,ローデータ!$K$12:$K$1011,$F$21,ローデータ!$S$12:$S$1011,$K$124,ローデータ!$H$12:$H$1011,A135)</f>
        <v>0</v>
      </c>
      <c r="L135" s="109">
        <f t="shared" si="9"/>
        <v>0</v>
      </c>
    </row>
    <row r="136" spans="1:16" ht="14.1" customHeight="1" x14ac:dyDescent="0.15">
      <c r="A136" s="349" t="s">
        <v>50</v>
      </c>
      <c r="B136" s="350"/>
      <c r="C136" s="109">
        <f>SUM(C127:C135)</f>
        <v>4</v>
      </c>
      <c r="D136" s="109">
        <f t="shared" ref="D136:G136" si="11">SUM(D127:D135)</f>
        <v>0</v>
      </c>
      <c r="E136" s="109">
        <f t="shared" si="11"/>
        <v>0</v>
      </c>
      <c r="F136" s="109">
        <f t="shared" si="11"/>
        <v>0</v>
      </c>
      <c r="G136" s="109">
        <f t="shared" si="11"/>
        <v>0</v>
      </c>
      <c r="H136" s="114">
        <f>SUM(C136:G136)</f>
        <v>4</v>
      </c>
      <c r="I136" s="111">
        <f>SUM(I127:I135)</f>
        <v>4</v>
      </c>
      <c r="J136" s="109">
        <f>SUM(J127:J135)</f>
        <v>0</v>
      </c>
      <c r="K136" s="109">
        <f>SUM(K127:K135)</f>
        <v>0</v>
      </c>
      <c r="L136" s="109">
        <f t="shared" si="9"/>
        <v>4</v>
      </c>
    </row>
    <row r="137" spans="1:16" ht="14.1" customHeight="1" x14ac:dyDescent="0.15">
      <c r="B137" s="153"/>
      <c r="C137" s="152"/>
      <c r="D137" s="152"/>
      <c r="E137" s="9"/>
      <c r="F137" s="9"/>
      <c r="G137" s="9"/>
    </row>
    <row r="138" spans="1:16" ht="14.1" customHeight="1" x14ac:dyDescent="0.15">
      <c r="A138" s="153" t="s">
        <v>180</v>
      </c>
      <c r="B138" s="40" t="s">
        <v>182</v>
      </c>
      <c r="D138" s="152"/>
      <c r="E138" s="9"/>
      <c r="F138" s="9"/>
      <c r="G138" s="9"/>
      <c r="H138" s="9"/>
    </row>
    <row r="139" spans="1:16" ht="14.1" customHeight="1" x14ac:dyDescent="0.15">
      <c r="B139" s="34"/>
      <c r="C139" s="152"/>
      <c r="D139" s="152"/>
      <c r="E139" s="9"/>
      <c r="F139" s="9"/>
      <c r="G139" s="9"/>
      <c r="H139" s="9"/>
    </row>
    <row r="140" spans="1:16" ht="14.1" customHeight="1" x14ac:dyDescent="0.15">
      <c r="A140" s="359"/>
      <c r="B140" s="359"/>
      <c r="C140" s="234" t="s">
        <v>70</v>
      </c>
      <c r="D140" s="235"/>
      <c r="E140" s="235"/>
      <c r="F140" s="235"/>
      <c r="G140" s="236"/>
      <c r="H140" s="360" t="s">
        <v>50</v>
      </c>
      <c r="I140" s="240" t="s">
        <v>71</v>
      </c>
      <c r="J140" s="241"/>
      <c r="K140" s="241"/>
      <c r="L140" s="241"/>
      <c r="M140" s="241"/>
      <c r="N140" s="241"/>
      <c r="O140" s="242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80" t="s">
        <v>107</v>
      </c>
      <c r="N141" s="363" t="s">
        <v>36</v>
      </c>
      <c r="O141" s="280" t="s">
        <v>30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44"/>
      <c r="N142" s="224"/>
      <c r="O142" s="244"/>
      <c r="P142" s="214"/>
    </row>
    <row r="143" spans="1:16" ht="14.1" customHeight="1" x14ac:dyDescent="0.15">
      <c r="A143" s="148">
        <v>1</v>
      </c>
      <c r="B143" s="50" t="s">
        <v>54</v>
      </c>
      <c r="C143" s="91">
        <f>SUMIFS(ローデータ!$M$12:$M$1011,ローデータ!$B$12:$B$1011,1,ローデータ!$G$12:$G$1011,$G$4,ローデータ!$K$12:$K$1011,$F$21,ローデータ!$H$12:$H$1011,A143)</f>
        <v>0</v>
      </c>
      <c r="D143" s="91">
        <f>SUMIFS(ローデータ!$N$12:$N$1011,ローデータ!$B$12:$B$1011,1,ローデータ!$G$12:$G$1011,$G$4,ローデータ!$K$12:$K$1011,$F$21,ローデータ!$H$12:$H$1011,A143)</f>
        <v>0</v>
      </c>
      <c r="E143" s="91">
        <f>SUMIFS(ローデータ!$O$12:$O$1011,ローデータ!$B$12:$B$1011,1,ローデータ!$G$12:$G$1011,$G$4,ローデータ!$K$12:$K$1011,$F$21,ローデータ!$H$12:$H$1011,A143)</f>
        <v>0</v>
      </c>
      <c r="F143" s="92">
        <f>SUMIFS(ローデータ!$P$12:$P$1011,ローデータ!$B$12:$B$1011,1,ローデータ!$G$12:$G$1011,$G$4,ローデータ!$K$12:$K$1011,$F$21,ローデータ!$H$12:$H$1011,A143)</f>
        <v>0</v>
      </c>
      <c r="G143" s="91">
        <f>SUMIFS(ローデータ!$Q$12:$Q$1011,ローデータ!$B$12:$B$1011,1,ローデータ!$G$12:$G$1011,$G$4,ローデータ!$K$12:$K$1011,$F$21,ローデータ!$H$12:$H$1011,A143)</f>
        <v>0</v>
      </c>
      <c r="H143" s="116">
        <f t="shared" ref="H143:H151" si="12">SUM(C143:G143)</f>
        <v>0</v>
      </c>
      <c r="I143" s="94">
        <f>SUMIFS(ローデータ!$T$12:$T$1011,ローデータ!$B$12:$B$1011,1,ローデータ!$G$12:$G$1011,$G$4,ローデータ!$K$12:$K$1011,$F$21,ローデータ!$H$12:$H$1011,A143)</f>
        <v>0</v>
      </c>
      <c r="J143" s="91">
        <f>SUMIFS(ローデータ!$U$12:$U$1011,ローデータ!$B$12:$B$1011,1,ローデータ!$G$12:$G$1011,$G$4,ローデータ!$K$12:$K$1011,$F$21,ローデータ!$H$12:$H$1011,A143)</f>
        <v>0</v>
      </c>
      <c r="K143" s="91">
        <f>SUMIFS(ローデータ!$V$12:$V$1011,ローデータ!$B$12:$B$1011,1,ローデータ!$G$12:$G$1011,$G$4,ローデータ!$K$12:$K$1011,$F$21,ローデータ!$H$12:$H$1011,A143)</f>
        <v>0</v>
      </c>
      <c r="L143" s="91">
        <f>SUMIFS(ローデータ!$W$12:$W$1011,ローデータ!$B$12:$B$1011,1,ローデータ!$G$12:$G$1011,$G$4,ローデータ!$K$12:$K$1011,$F$21,ローデータ!$H$12:$H$1011,A143)</f>
        <v>0</v>
      </c>
      <c r="M143" s="91">
        <f>SUMIFS(ローデータ!$X$12:$X$1011,ローデータ!$B$12:$B$1011,1,ローデータ!$G$12:$G$1011,$G$4,ローデータ!$K$12:$K$1011,$F$21,ローデータ!$H$12:$H$1011,A143)</f>
        <v>0</v>
      </c>
      <c r="N143" s="91">
        <f>SUMIFS(ローデータ!$Y$12:$Y$1011,ローデータ!$B$12:$B$1011,1,ローデータ!$G$12:$G$1011,$G$4,ローデータ!$K$12:$K$1011,$F$21,ローデータ!$H$12:$H$1011,A143)</f>
        <v>0</v>
      </c>
      <c r="O143" s="91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8">
        <v>2</v>
      </c>
      <c r="B144" s="50" t="s">
        <v>55</v>
      </c>
      <c r="C144" s="91">
        <f>SUMIFS(ローデータ!$M$12:$M$1011,ローデータ!$B$12:$B$1011,1,ローデータ!$G$12:$G$1011,$G$4,ローデータ!$K$12:$K$1011,$F$21,ローデータ!$H$12:$H$1011,A144)</f>
        <v>0</v>
      </c>
      <c r="D144" s="91">
        <f>SUMIFS(ローデータ!$N$12:$N$1011,ローデータ!$B$12:$B$1011,1,ローデータ!$G$12:$G$1011,$G$4,ローデータ!$K$12:$K$1011,$F$21,ローデータ!$H$12:$H$1011,A144)</f>
        <v>0</v>
      </c>
      <c r="E144" s="91">
        <f>SUMIFS(ローデータ!$O$12:$O$1011,ローデータ!$B$12:$B$1011,1,ローデータ!$G$12:$G$1011,$G$4,ローデータ!$K$12:$K$1011,$F$21,ローデータ!$H$12:$H$1011,A144)</f>
        <v>2</v>
      </c>
      <c r="F144" s="92">
        <f>SUMIFS(ローデータ!$P$12:$P$1011,ローデータ!$B$12:$B$1011,1,ローデータ!$G$12:$G$1011,$G$4,ローデータ!$K$12:$K$1011,$F$21,ローデータ!$H$12:$H$1011,A144)</f>
        <v>0</v>
      </c>
      <c r="G144" s="91">
        <f>SUMIFS(ローデータ!$Q$12:$Q$1011,ローデータ!$B$12:$B$1011,1,ローデータ!$G$12:$G$1011,$G$4,ローデータ!$K$12:$K$1011,$F$21,ローデータ!$H$12:$H$1011,A144)</f>
        <v>0</v>
      </c>
      <c r="H144" s="116">
        <f t="shared" si="12"/>
        <v>2</v>
      </c>
      <c r="I144" s="94">
        <f>SUMIFS(ローデータ!$T$12:$T$1011,ローデータ!$B$12:$B$1011,1,ローデータ!$G$12:$G$1011,$G$4,ローデータ!$K$12:$K$1011,$F$21,ローデータ!$H$12:$H$1011,A144)</f>
        <v>0</v>
      </c>
      <c r="J144" s="91">
        <f>SUMIFS(ローデータ!$U$12:$U$1011,ローデータ!$B$12:$B$1011,1,ローデータ!$G$12:$G$1011,$G$4,ローデータ!$K$12:$K$1011,$F$21,ローデータ!$H$12:$H$1011,A144)</f>
        <v>1</v>
      </c>
      <c r="K144" s="91">
        <f>SUMIFS(ローデータ!$V$12:$V$1011,ローデータ!$B$12:$B$1011,1,ローデータ!$G$12:$G$1011,$G$4,ローデータ!$K$12:$K$1011,$F$21,ローデータ!$H$12:$H$1011,A144)</f>
        <v>1</v>
      </c>
      <c r="L144" s="91">
        <f>SUMIFS(ローデータ!$W$12:$W$1011,ローデータ!$B$12:$B$1011,1,ローデータ!$G$12:$G$1011,$G$4,ローデータ!$K$12:$K$1011,$F$21,ローデータ!$H$12:$H$1011,A144)</f>
        <v>0</v>
      </c>
      <c r="M144" s="91">
        <f>SUMIFS(ローデータ!$X$12:$X$1011,ローデータ!$B$12:$B$1011,1,ローデータ!$G$12:$G$1011,$G$4,ローデータ!$K$12:$K$1011,$F$21,ローデータ!$H$12:$H$1011,A144)</f>
        <v>0</v>
      </c>
      <c r="N144" s="91">
        <f>SUMIFS(ローデータ!$Y$12:$Y$1011,ローデータ!$B$12:$B$1011,1,ローデータ!$G$12:$G$1011,$G$4,ローデータ!$K$12:$K$1011,$F$21,ローデータ!$H$12:$H$1011,A144)</f>
        <v>0</v>
      </c>
      <c r="O144" s="91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8">
        <v>3</v>
      </c>
      <c r="B145" s="50" t="s">
        <v>56</v>
      </c>
      <c r="C145" s="91">
        <f>SUMIFS(ローデータ!$M$12:$M$1011,ローデータ!$B$12:$B$1011,1,ローデータ!$G$12:$G$1011,$G$4,ローデータ!$K$12:$K$1011,$F$21,ローデータ!$H$12:$H$1011,A145)</f>
        <v>0</v>
      </c>
      <c r="D145" s="91">
        <f>SUMIFS(ローデータ!$N$12:$N$1011,ローデータ!$B$12:$B$1011,1,ローデータ!$G$12:$G$1011,$G$4,ローデータ!$K$12:$K$1011,$F$21,ローデータ!$H$12:$H$1011,A145)</f>
        <v>0</v>
      </c>
      <c r="E145" s="91">
        <f>SUMIFS(ローデータ!$O$12:$O$1011,ローデータ!$B$12:$B$1011,1,ローデータ!$G$12:$G$1011,$G$4,ローデータ!$K$12:$K$1011,$F$21,ローデータ!$H$12:$H$1011,A145)</f>
        <v>0</v>
      </c>
      <c r="F145" s="92">
        <f>SUMIFS(ローデータ!$P$12:$P$1011,ローデータ!$B$12:$B$1011,1,ローデータ!$G$12:$G$1011,$G$4,ローデータ!$K$12:$K$1011,$F$21,ローデータ!$H$12:$H$1011,A145)</f>
        <v>0</v>
      </c>
      <c r="G145" s="91">
        <f>SUMIFS(ローデータ!$Q$12:$Q$1011,ローデータ!$B$12:$B$1011,1,ローデータ!$G$12:$G$1011,$G$4,ローデータ!$K$12:$K$1011,$F$21,ローデータ!$H$12:$H$1011,A145)</f>
        <v>0</v>
      </c>
      <c r="H145" s="116">
        <f t="shared" si="12"/>
        <v>0</v>
      </c>
      <c r="I145" s="94">
        <f>SUMIFS(ローデータ!$T$12:$T$1011,ローデータ!$B$12:$B$1011,1,ローデータ!$G$12:$G$1011,$G$4,ローデータ!$K$12:$K$1011,$F$21,ローデータ!$H$12:$H$1011,A145)</f>
        <v>0</v>
      </c>
      <c r="J145" s="91">
        <f>SUMIFS(ローデータ!$U$12:$U$1011,ローデータ!$B$12:$B$1011,1,ローデータ!$G$12:$G$1011,$G$4,ローデータ!$K$12:$K$1011,$F$21,ローデータ!$H$12:$H$1011,A145)</f>
        <v>0</v>
      </c>
      <c r="K145" s="91">
        <f>SUMIFS(ローデータ!$V$12:$V$1011,ローデータ!$B$12:$B$1011,1,ローデータ!$G$12:$G$1011,$G$4,ローデータ!$K$12:$K$1011,$F$21,ローデータ!$H$12:$H$1011,A145)</f>
        <v>0</v>
      </c>
      <c r="L145" s="91">
        <f>SUMIFS(ローデータ!$W$12:$W$1011,ローデータ!$B$12:$B$1011,1,ローデータ!$G$12:$G$1011,$G$4,ローデータ!$K$12:$K$1011,$F$21,ローデータ!$H$12:$H$1011,A145)</f>
        <v>0</v>
      </c>
      <c r="M145" s="91">
        <f>SUMIFS(ローデータ!$X$12:$X$1011,ローデータ!$B$12:$B$1011,1,ローデータ!$G$12:$G$1011,$G$4,ローデータ!$K$12:$K$1011,$F$21,ローデータ!$H$12:$H$1011,A145)</f>
        <v>0</v>
      </c>
      <c r="N145" s="91">
        <f>SUMIFS(ローデータ!$Y$12:$Y$1011,ローデータ!$B$12:$B$1011,1,ローデータ!$G$12:$G$1011,$G$4,ローデータ!$K$12:$K$1011,$F$21,ローデータ!$H$12:$H$1011,A145)</f>
        <v>0</v>
      </c>
      <c r="O145" s="91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8">
        <v>4</v>
      </c>
      <c r="B146" s="50" t="s">
        <v>57</v>
      </c>
      <c r="C146" s="91">
        <f>SUMIFS(ローデータ!$M$12:$M$1011,ローデータ!$B$12:$B$1011,1,ローデータ!$G$12:$G$1011,$G$4,ローデータ!$K$12:$K$1011,$F$21,ローデータ!$H$12:$H$1011,A146)</f>
        <v>0</v>
      </c>
      <c r="D146" s="91">
        <f>SUMIFS(ローデータ!$N$12:$N$1011,ローデータ!$B$12:$B$1011,1,ローデータ!$G$12:$G$1011,$G$4,ローデータ!$K$12:$K$1011,$F$21,ローデータ!$H$12:$H$1011,A146)</f>
        <v>0</v>
      </c>
      <c r="E146" s="91">
        <f>SUMIFS(ローデータ!$O$12:$O$1011,ローデータ!$B$12:$B$1011,1,ローデータ!$G$12:$G$1011,$G$4,ローデータ!$K$12:$K$1011,$F$21,ローデータ!$H$12:$H$1011,A146)</f>
        <v>0</v>
      </c>
      <c r="F146" s="92">
        <f>SUMIFS(ローデータ!$P$12:$P$1011,ローデータ!$B$12:$B$1011,1,ローデータ!$G$12:$G$1011,$G$4,ローデータ!$K$12:$K$1011,$F$21,ローデータ!$H$12:$H$1011,A146)</f>
        <v>0</v>
      </c>
      <c r="G146" s="91">
        <f>SUMIFS(ローデータ!$Q$12:$Q$1011,ローデータ!$B$12:$B$1011,1,ローデータ!$G$12:$G$1011,$G$4,ローデータ!$K$12:$K$1011,$F$21,ローデータ!$H$12:$H$1011,A146)</f>
        <v>0</v>
      </c>
      <c r="H146" s="116">
        <f t="shared" si="12"/>
        <v>0</v>
      </c>
      <c r="I146" s="94">
        <f>SUMIFS(ローデータ!$T$12:$T$1011,ローデータ!$B$12:$B$1011,1,ローデータ!$G$12:$G$1011,$G$4,ローデータ!$K$12:$K$1011,$F$21,ローデータ!$H$12:$H$1011,A146)</f>
        <v>0</v>
      </c>
      <c r="J146" s="91">
        <f>SUMIFS(ローデータ!$U$12:$U$1011,ローデータ!$B$12:$B$1011,1,ローデータ!$G$12:$G$1011,$G$4,ローデータ!$K$12:$K$1011,$F$21,ローデータ!$H$12:$H$1011,A146)</f>
        <v>0</v>
      </c>
      <c r="K146" s="91">
        <f>SUMIFS(ローデータ!$V$12:$V$1011,ローデータ!$B$12:$B$1011,1,ローデータ!$G$12:$G$1011,$G$4,ローデータ!$K$12:$K$1011,$F$21,ローデータ!$H$12:$H$1011,A146)</f>
        <v>0</v>
      </c>
      <c r="L146" s="91">
        <f>SUMIFS(ローデータ!$W$12:$W$1011,ローデータ!$B$12:$B$1011,1,ローデータ!$G$12:$G$1011,$G$4,ローデータ!$K$12:$K$1011,$F$21,ローデータ!$H$12:$H$1011,A146)</f>
        <v>0</v>
      </c>
      <c r="M146" s="91">
        <f>SUMIFS(ローデータ!$X$12:$X$1011,ローデータ!$B$12:$B$1011,1,ローデータ!$G$12:$G$1011,$G$4,ローデータ!$K$12:$K$1011,$F$21,ローデータ!$H$12:$H$1011,A146)</f>
        <v>0</v>
      </c>
      <c r="N146" s="91">
        <f>SUMIFS(ローデータ!$Y$12:$Y$1011,ローデータ!$B$12:$B$1011,1,ローデータ!$G$12:$G$1011,$G$4,ローデータ!$K$12:$K$1011,$F$21,ローデータ!$H$12:$H$1011,A146)</f>
        <v>0</v>
      </c>
      <c r="O146" s="91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8">
        <v>5</v>
      </c>
      <c r="B147" s="50" t="s">
        <v>58</v>
      </c>
      <c r="C147" s="91">
        <f>SUMIFS(ローデータ!$M$12:$M$1011,ローデータ!$B$12:$B$1011,1,ローデータ!$G$12:$G$1011,$G$4,ローデータ!$K$12:$K$1011,$F$21,ローデータ!$H$12:$H$1011,A147)</f>
        <v>0</v>
      </c>
      <c r="D147" s="91">
        <f>SUMIFS(ローデータ!$N$12:$N$1011,ローデータ!$B$12:$B$1011,1,ローデータ!$G$12:$G$1011,$G$4,ローデータ!$K$12:$K$1011,$F$21,ローデータ!$H$12:$H$1011,A147)</f>
        <v>4</v>
      </c>
      <c r="E147" s="91">
        <f>SUMIFS(ローデータ!$O$12:$O$1011,ローデータ!$B$12:$B$1011,1,ローデータ!$G$12:$G$1011,$G$4,ローデータ!$K$12:$K$1011,$F$21,ローデータ!$H$12:$H$1011,A147)</f>
        <v>2</v>
      </c>
      <c r="F147" s="92">
        <f>SUMIFS(ローデータ!$P$12:$P$1011,ローデータ!$B$12:$B$1011,1,ローデータ!$G$12:$G$1011,$G$4,ローデータ!$K$12:$K$1011,$F$21,ローデータ!$H$12:$H$1011,A147)</f>
        <v>0</v>
      </c>
      <c r="G147" s="91">
        <f>SUMIFS(ローデータ!$Q$12:$Q$1011,ローデータ!$B$12:$B$1011,1,ローデータ!$G$12:$G$1011,$G$4,ローデータ!$K$12:$K$1011,$F$21,ローデータ!$H$12:$H$1011,A147)</f>
        <v>0</v>
      </c>
      <c r="H147" s="116">
        <f t="shared" si="12"/>
        <v>6</v>
      </c>
      <c r="I147" s="94">
        <f>SUMIFS(ローデータ!$T$12:$T$1011,ローデータ!$B$12:$B$1011,1,ローデータ!$G$12:$G$1011,$G$4,ローデータ!$K$12:$K$1011,$F$21,ローデータ!$H$12:$H$1011,A147)</f>
        <v>0</v>
      </c>
      <c r="J147" s="91">
        <f>SUMIFS(ローデータ!$U$12:$U$1011,ローデータ!$B$12:$B$1011,1,ローデータ!$G$12:$G$1011,$G$4,ローデータ!$K$12:$K$1011,$F$21,ローデータ!$H$12:$H$1011,A147)</f>
        <v>0</v>
      </c>
      <c r="K147" s="91">
        <f>SUMIFS(ローデータ!$V$12:$V$1011,ローデータ!$B$12:$B$1011,1,ローデータ!$G$12:$G$1011,$G$4,ローデータ!$K$12:$K$1011,$F$21,ローデータ!$H$12:$H$1011,A147)</f>
        <v>2</v>
      </c>
      <c r="L147" s="91">
        <f>SUMIFS(ローデータ!$W$12:$W$1011,ローデータ!$B$12:$B$1011,1,ローデータ!$G$12:$G$1011,$G$4,ローデータ!$K$12:$K$1011,$F$21,ローデータ!$H$12:$H$1011,A147)</f>
        <v>0</v>
      </c>
      <c r="M147" s="91">
        <f>SUMIFS(ローデータ!$X$12:$X$1011,ローデータ!$B$12:$B$1011,1,ローデータ!$G$12:$G$1011,$G$4,ローデータ!$K$12:$K$1011,$F$21,ローデータ!$H$12:$H$1011,A147)</f>
        <v>0</v>
      </c>
      <c r="N147" s="91">
        <f>SUMIFS(ローデータ!$Y$12:$Y$1011,ローデータ!$B$12:$B$1011,1,ローデータ!$G$12:$G$1011,$G$4,ローデータ!$K$12:$K$1011,$F$21,ローデータ!$H$12:$H$1011,A147)</f>
        <v>0</v>
      </c>
      <c r="O147" s="91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2</v>
      </c>
    </row>
    <row r="148" spans="1:16" ht="14.1" customHeight="1" x14ac:dyDescent="0.15">
      <c r="A148" s="148">
        <v>6</v>
      </c>
      <c r="B148" s="50" t="s">
        <v>59</v>
      </c>
      <c r="C148" s="91">
        <f>SUMIFS(ローデータ!$M$12:$M$1011,ローデータ!$B$12:$B$1011,1,ローデータ!$G$12:$G$1011,$G$4,ローデータ!$K$12:$K$1011,$F$21,ローデータ!$H$12:$H$1011,A148)</f>
        <v>0</v>
      </c>
      <c r="D148" s="91">
        <f>SUMIFS(ローデータ!$N$12:$N$1011,ローデータ!$B$12:$B$1011,1,ローデータ!$G$12:$G$1011,$G$4,ローデータ!$K$12:$K$1011,$F$21,ローデータ!$H$12:$H$1011,A148)</f>
        <v>0</v>
      </c>
      <c r="E148" s="91">
        <f>SUMIFS(ローデータ!$O$12:$O$1011,ローデータ!$B$12:$B$1011,1,ローデータ!$G$12:$G$1011,$G$4,ローデータ!$K$12:$K$1011,$F$21,ローデータ!$H$12:$H$1011,A148)</f>
        <v>0</v>
      </c>
      <c r="F148" s="92">
        <f>SUMIFS(ローデータ!$P$12:$P$1011,ローデータ!$B$12:$B$1011,1,ローデータ!$G$12:$G$1011,$G$4,ローデータ!$K$12:$K$1011,$F$21,ローデータ!$H$12:$H$1011,A148)</f>
        <v>0</v>
      </c>
      <c r="G148" s="91">
        <f>SUMIFS(ローデータ!$Q$12:$Q$1011,ローデータ!$B$12:$B$1011,1,ローデータ!$G$12:$G$1011,$G$4,ローデータ!$K$12:$K$1011,$F$21,ローデータ!$H$12:$H$1011,A148)</f>
        <v>0</v>
      </c>
      <c r="H148" s="116">
        <f t="shared" si="12"/>
        <v>0</v>
      </c>
      <c r="I148" s="94">
        <f>SUMIFS(ローデータ!$T$12:$T$1011,ローデータ!$B$12:$B$1011,1,ローデータ!$G$12:$G$1011,$G$4,ローデータ!$K$12:$K$1011,$F$21,ローデータ!$H$12:$H$1011,A148)</f>
        <v>0</v>
      </c>
      <c r="J148" s="91">
        <f>SUMIFS(ローデータ!$U$12:$U$1011,ローデータ!$B$12:$B$1011,1,ローデータ!$G$12:$G$1011,$G$4,ローデータ!$K$12:$K$1011,$F$21,ローデータ!$H$12:$H$1011,A148)</f>
        <v>0</v>
      </c>
      <c r="K148" s="91">
        <f>SUMIFS(ローデータ!$V$12:$V$1011,ローデータ!$B$12:$B$1011,1,ローデータ!$G$12:$G$1011,$G$4,ローデータ!$K$12:$K$1011,$F$21,ローデータ!$H$12:$H$1011,A148)</f>
        <v>0</v>
      </c>
      <c r="L148" s="91">
        <f>SUMIFS(ローデータ!$W$12:$W$1011,ローデータ!$B$12:$B$1011,1,ローデータ!$G$12:$G$1011,$G$4,ローデータ!$K$12:$K$1011,$F$21,ローデータ!$H$12:$H$1011,A148)</f>
        <v>0</v>
      </c>
      <c r="M148" s="91">
        <f>SUMIFS(ローデータ!$X$12:$X$1011,ローデータ!$B$12:$B$1011,1,ローデータ!$G$12:$G$1011,$G$4,ローデータ!$K$12:$K$1011,$F$21,ローデータ!$H$12:$H$1011,A148)</f>
        <v>0</v>
      </c>
      <c r="N148" s="91">
        <f>SUMIFS(ローデータ!$Y$12:$Y$1011,ローデータ!$B$12:$B$1011,1,ローデータ!$G$12:$G$1011,$G$4,ローデータ!$K$12:$K$1011,$F$21,ローデータ!$H$12:$H$1011,A148)</f>
        <v>0</v>
      </c>
      <c r="O148" s="91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8">
        <v>7</v>
      </c>
      <c r="B149" s="50" t="s">
        <v>60</v>
      </c>
      <c r="C149" s="91">
        <f>SUMIFS(ローデータ!$M$12:$M$1011,ローデータ!$B$12:$B$1011,1,ローデータ!$G$12:$G$1011,$G$4,ローデータ!$K$12:$K$1011,$F$21,ローデータ!$H$12:$H$1011,A149)</f>
        <v>0</v>
      </c>
      <c r="D149" s="91">
        <f>SUMIFS(ローデータ!$N$12:$N$1011,ローデータ!$B$12:$B$1011,1,ローデータ!$G$12:$G$1011,$G$4,ローデータ!$K$12:$K$1011,$F$21,ローデータ!$H$12:$H$1011,A149)</f>
        <v>0</v>
      </c>
      <c r="E149" s="91">
        <f>SUMIFS(ローデータ!$O$12:$O$1011,ローデータ!$B$12:$B$1011,1,ローデータ!$G$12:$G$1011,$G$4,ローデータ!$K$12:$K$1011,$F$21,ローデータ!$H$12:$H$1011,A149)</f>
        <v>0</v>
      </c>
      <c r="F149" s="92">
        <f>SUMIFS(ローデータ!$P$12:$P$1011,ローデータ!$B$12:$B$1011,1,ローデータ!$G$12:$G$1011,$G$4,ローデータ!$K$12:$K$1011,$F$21,ローデータ!$H$12:$H$1011,A149)</f>
        <v>0</v>
      </c>
      <c r="G149" s="91">
        <f>SUMIFS(ローデータ!$Q$12:$Q$1011,ローデータ!$B$12:$B$1011,1,ローデータ!$G$12:$G$1011,$G$4,ローデータ!$K$12:$K$1011,$F$21,ローデータ!$H$12:$H$1011,A149)</f>
        <v>0</v>
      </c>
      <c r="H149" s="116">
        <f t="shared" si="12"/>
        <v>0</v>
      </c>
      <c r="I149" s="94">
        <f>SUMIFS(ローデータ!$T$12:$T$1011,ローデータ!$B$12:$B$1011,1,ローデータ!$G$12:$G$1011,$G$4,ローデータ!$K$12:$K$1011,$F$21,ローデータ!$H$12:$H$1011,A149)</f>
        <v>0</v>
      </c>
      <c r="J149" s="91">
        <f>SUMIFS(ローデータ!$U$12:$U$1011,ローデータ!$B$12:$B$1011,1,ローデータ!$G$12:$G$1011,$G$4,ローデータ!$K$12:$K$1011,$F$21,ローデータ!$H$12:$H$1011,A149)</f>
        <v>0</v>
      </c>
      <c r="K149" s="91">
        <f>SUMIFS(ローデータ!$V$12:$V$1011,ローデータ!$B$12:$B$1011,1,ローデータ!$G$12:$G$1011,$G$4,ローデータ!$K$12:$K$1011,$F$21,ローデータ!$H$12:$H$1011,A149)</f>
        <v>0</v>
      </c>
      <c r="L149" s="91">
        <f>SUMIFS(ローデータ!$W$12:$W$1011,ローデータ!$B$12:$B$1011,1,ローデータ!$G$12:$G$1011,$G$4,ローデータ!$K$12:$K$1011,$F$21,ローデータ!$H$12:$H$1011,A149)</f>
        <v>0</v>
      </c>
      <c r="M149" s="91">
        <f>SUMIFS(ローデータ!$X$12:$X$1011,ローデータ!$B$12:$B$1011,1,ローデータ!$G$12:$G$1011,$G$4,ローデータ!$K$12:$K$1011,$F$21,ローデータ!$H$12:$H$1011,A149)</f>
        <v>0</v>
      </c>
      <c r="N149" s="91">
        <f>SUMIFS(ローデータ!$Y$12:$Y$1011,ローデータ!$B$12:$B$1011,1,ローデータ!$G$12:$G$1011,$G$4,ローデータ!$K$12:$K$1011,$F$21,ローデータ!$H$12:$H$1011,A149)</f>
        <v>0</v>
      </c>
      <c r="O149" s="91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8">
        <v>8</v>
      </c>
      <c r="B150" s="50" t="s">
        <v>61</v>
      </c>
      <c r="C150" s="91">
        <f>SUMIFS(ローデータ!$M$12:$M$1011,ローデータ!$B$12:$B$1011,1,ローデータ!$G$12:$G$1011,$G$4,ローデータ!$K$12:$K$1011,$F$21,ローデータ!$H$12:$H$1011,A150)</f>
        <v>0</v>
      </c>
      <c r="D150" s="91">
        <f>SUMIFS(ローデータ!$N$12:$N$1011,ローデータ!$B$12:$B$1011,1,ローデータ!$G$12:$G$1011,$G$4,ローデータ!$K$12:$K$1011,$F$21,ローデータ!$H$12:$H$1011,A150)</f>
        <v>1</v>
      </c>
      <c r="E150" s="91">
        <f>SUMIFS(ローデータ!$O$12:$O$1011,ローデータ!$B$12:$B$1011,1,ローデータ!$G$12:$G$1011,$G$4,ローデータ!$K$12:$K$1011,$F$21,ローデータ!$H$12:$H$1011,A150)</f>
        <v>0</v>
      </c>
      <c r="F150" s="92">
        <f>SUMIFS(ローデータ!$P$12:$P$1011,ローデータ!$B$12:$B$1011,1,ローデータ!$G$12:$G$1011,$G$4,ローデータ!$K$12:$K$1011,$F$21,ローデータ!$H$12:$H$1011,A150)</f>
        <v>0</v>
      </c>
      <c r="G150" s="91">
        <f>SUMIFS(ローデータ!$Q$12:$Q$1011,ローデータ!$B$12:$B$1011,1,ローデータ!$G$12:$G$1011,$G$4,ローデータ!$K$12:$K$1011,$F$21,ローデータ!$H$12:$H$1011,A150)</f>
        <v>0</v>
      </c>
      <c r="H150" s="116">
        <f t="shared" si="12"/>
        <v>1</v>
      </c>
      <c r="I150" s="94">
        <f>SUMIFS(ローデータ!$T$12:$T$1011,ローデータ!$B$12:$B$1011,1,ローデータ!$G$12:$G$1011,$G$4,ローデータ!$K$12:$K$1011,$F$21,ローデータ!$H$12:$H$1011,A150)</f>
        <v>0</v>
      </c>
      <c r="J150" s="91">
        <f>SUMIFS(ローデータ!$U$12:$U$1011,ローデータ!$B$12:$B$1011,1,ローデータ!$G$12:$G$1011,$G$4,ローデータ!$K$12:$K$1011,$F$21,ローデータ!$H$12:$H$1011,A150)</f>
        <v>1</v>
      </c>
      <c r="K150" s="91">
        <f>SUMIFS(ローデータ!$V$12:$V$1011,ローデータ!$B$12:$B$1011,1,ローデータ!$G$12:$G$1011,$G$4,ローデータ!$K$12:$K$1011,$F$21,ローデータ!$H$12:$H$1011,A150)</f>
        <v>0</v>
      </c>
      <c r="L150" s="91">
        <f>SUMIFS(ローデータ!$W$12:$W$1011,ローデータ!$B$12:$B$1011,1,ローデータ!$G$12:$G$1011,$G$4,ローデータ!$K$12:$K$1011,$F$21,ローデータ!$H$12:$H$1011,A150)</f>
        <v>0</v>
      </c>
      <c r="M150" s="91">
        <f>SUMIFS(ローデータ!$X$12:$X$1011,ローデータ!$B$12:$B$1011,1,ローデータ!$G$12:$G$1011,$G$4,ローデータ!$K$12:$K$1011,$F$21,ローデータ!$H$12:$H$1011,A150)</f>
        <v>0</v>
      </c>
      <c r="N150" s="91">
        <f>SUMIFS(ローデータ!$Y$12:$Y$1011,ローデータ!$B$12:$B$1011,1,ローデータ!$G$12:$G$1011,$G$4,ローデータ!$K$12:$K$1011,$F$21,ローデータ!$H$12:$H$1011,A150)</f>
        <v>0</v>
      </c>
      <c r="O150" s="91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1</v>
      </c>
    </row>
    <row r="151" spans="1:16" ht="14.1" customHeight="1" x14ac:dyDescent="0.15">
      <c r="A151" s="142">
        <v>9</v>
      </c>
      <c r="B151" s="68" t="s">
        <v>62</v>
      </c>
      <c r="C151" s="91">
        <f>SUMIFS(ローデータ!$M$12:$M$1011,ローデータ!$B$12:$B$1011,1,ローデータ!$G$12:$G$1011,$G$4,ローデータ!$K$12:$K$1011,$F$21,ローデータ!$H$12:$H$1011,A151)</f>
        <v>0</v>
      </c>
      <c r="D151" s="91">
        <f>SUMIFS(ローデータ!$N$12:$N$1011,ローデータ!$B$12:$B$1011,1,ローデータ!$G$12:$G$1011,$G$4,ローデータ!$K$12:$K$1011,$F$21,ローデータ!$H$12:$H$1011,A151)</f>
        <v>0</v>
      </c>
      <c r="E151" s="91">
        <f>SUMIFS(ローデータ!$O$12:$O$1011,ローデータ!$B$12:$B$1011,1,ローデータ!$G$12:$G$1011,$G$4,ローデータ!$K$12:$K$1011,$F$21,ローデータ!$H$12:$H$1011,A151)</f>
        <v>0</v>
      </c>
      <c r="F151" s="92">
        <f>SUMIFS(ローデータ!$P$12:$P$1011,ローデータ!$B$12:$B$1011,1,ローデータ!$G$12:$G$1011,$G$4,ローデータ!$K$12:$K$1011,$F$21,ローデータ!$H$12:$H$1011,A151)</f>
        <v>0</v>
      </c>
      <c r="G151" s="91">
        <f>SUMIFS(ローデータ!$Q$12:$Q$1011,ローデータ!$B$12:$B$1011,1,ローデータ!$G$12:$G$1011,$G$4,ローデータ!$K$12:$K$1011,$F$21,ローデータ!$H$12:$H$1011,A151)</f>
        <v>0</v>
      </c>
      <c r="H151" s="116">
        <f t="shared" si="12"/>
        <v>0</v>
      </c>
      <c r="I151" s="94">
        <f>SUMIFS(ローデータ!$T$12:$T$1011,ローデータ!$B$12:$B$1011,1,ローデータ!$G$12:$G$1011,$G$4,ローデータ!$K$12:$K$1011,$F$21,ローデータ!$H$12:$H$1011,A151)</f>
        <v>0</v>
      </c>
      <c r="J151" s="91">
        <f>SUMIFS(ローデータ!$U$12:$U$1011,ローデータ!$B$12:$B$1011,1,ローデータ!$G$12:$G$1011,$G$4,ローデータ!$K$12:$K$1011,$F$21,ローデータ!$H$12:$H$1011,A151)</f>
        <v>0</v>
      </c>
      <c r="K151" s="91">
        <f>SUMIFS(ローデータ!$V$12:$V$1011,ローデータ!$B$12:$B$1011,1,ローデータ!$G$12:$G$1011,$G$4,ローデータ!$K$12:$K$1011,$F$21,ローデータ!$H$12:$H$1011,A151)</f>
        <v>0</v>
      </c>
      <c r="L151" s="91">
        <f>SUMIFS(ローデータ!$W$12:$W$1011,ローデータ!$B$12:$B$1011,1,ローデータ!$G$12:$G$1011,$G$4,ローデータ!$K$12:$K$1011,$F$21,ローデータ!$H$12:$H$1011,A151)</f>
        <v>0</v>
      </c>
      <c r="M151" s="91">
        <f>SUMIFS(ローデータ!$X$12:$X$1011,ローデータ!$B$12:$B$1011,1,ローデータ!$G$12:$G$1011,$G$4,ローデータ!$K$12:$K$1011,$F$21,ローデータ!$H$12:$H$1011,A151)</f>
        <v>0</v>
      </c>
      <c r="N151" s="91">
        <f>SUMIFS(ローデータ!$Y$12:$Y$1011,ローデータ!$B$12:$B$1011,1,ローデータ!$G$12:$G$1011,$G$4,ローデータ!$K$12:$K$1011,$F$21,ローデータ!$H$12:$H$1011,A151)</f>
        <v>0</v>
      </c>
      <c r="O151" s="91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66" t="s">
        <v>50</v>
      </c>
      <c r="B152" s="366"/>
      <c r="C152" s="56">
        <f>SUM(C143:C151)</f>
        <v>0</v>
      </c>
      <c r="D152" s="56">
        <f>SUM(D143:D151)</f>
        <v>5</v>
      </c>
      <c r="E152" s="56">
        <f>SUM(E143:E151)</f>
        <v>4</v>
      </c>
      <c r="F152" s="56">
        <f>SUM(F143:F151)</f>
        <v>0</v>
      </c>
      <c r="G152" s="56">
        <f>SUM(G143:G151)</f>
        <v>0</v>
      </c>
      <c r="H152" s="116">
        <f t="shared" ref="H152" si="14">SUM(C152:G152)</f>
        <v>9</v>
      </c>
      <c r="I152" s="56">
        <f t="shared" ref="I152:O152" si="15">SUM(I143:I151)</f>
        <v>0</v>
      </c>
      <c r="J152" s="56">
        <f t="shared" si="15"/>
        <v>2</v>
      </c>
      <c r="K152" s="56">
        <f t="shared" si="15"/>
        <v>3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5</v>
      </c>
    </row>
    <row r="153" spans="1:16" ht="14.1" customHeight="1" x14ac:dyDescent="0.15">
      <c r="A153" s="152"/>
      <c r="B153" s="15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3">
        <v>3</v>
      </c>
      <c r="B154" t="s">
        <v>217</v>
      </c>
      <c r="C154" s="15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3">
        <v>3.1</v>
      </c>
      <c r="B155" t="s">
        <v>168</v>
      </c>
      <c r="D155" s="15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25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3">
        <v>1</v>
      </c>
      <c r="G157" s="242"/>
      <c r="H157" s="293">
        <v>2</v>
      </c>
      <c r="I157" s="242"/>
      <c r="J157" s="293">
        <v>3</v>
      </c>
      <c r="K157" s="241"/>
      <c r="L157" s="24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0" t="s">
        <v>85</v>
      </c>
      <c r="C159" s="378" t="s">
        <v>87</v>
      </c>
      <c r="D159" s="379"/>
      <c r="E159" s="380"/>
      <c r="F159" s="289">
        <f>COUNTIFS(ローデータ!$B$12:$B$1011,1,ローデータ!$G$12:$G$1011,$G$4,ローデータ!$I$12:$I$1011,$C$14,ローデータ!$K$12:$K$1011,F157)</f>
        <v>25</v>
      </c>
      <c r="G159" s="290"/>
      <c r="H159" s="289">
        <f>COUNTIFS(ローデータ!$B$12:$B$1011,1,ローデータ!$G$12:$G$1011,$G$4,ローデータ!$I$12:$I$1011,$C$14,ローデータ!$K$12:$K$1011,H157)</f>
        <v>8</v>
      </c>
      <c r="I159" s="290"/>
      <c r="J159" s="289">
        <f>COUNTIFS(ローデータ!$B$12:$B$1011,1,ローデータ!$G$12:$G$1011,$G$4,ローデータ!$I$12:$I$1011,$C$14,ローデータ!$K$12:$K$1011,J157)</f>
        <v>4</v>
      </c>
      <c r="K159" s="291"/>
      <c r="L159" s="290"/>
      <c r="M159" s="56">
        <f t="shared" ref="M159:M171" si="16">SUM(F159:L159)</f>
        <v>37</v>
      </c>
    </row>
    <row r="160" spans="1:16" ht="14.1" customHeight="1" x14ac:dyDescent="0.15">
      <c r="A160" s="376"/>
      <c r="B160" s="381" t="s">
        <v>86</v>
      </c>
      <c r="C160" s="146">
        <v>1</v>
      </c>
      <c r="D160" s="373" t="s">
        <v>75</v>
      </c>
      <c r="E160" s="374"/>
      <c r="F160" s="289">
        <f>COUNTIFS(ローデータ!$B$12:$B$1011,1,ローデータ!$G$12:$G$1011,$G$4,ローデータ!$I$12:$I$1011,$B$14,ローデータ!$J$12:$J$1011,C160,ローデータ!$K$12:$K$1011,$F$157)</f>
        <v>0</v>
      </c>
      <c r="G160" s="290"/>
      <c r="H160" s="289">
        <f>COUNTIFS(ローデータ!$B$12:$B$1011,1,ローデータ!$G$12:$G$1011,$G$4,ローデータ!$I$12:$I$1011,$B$14,ローデータ!$J$12:$J$1011,C160,ローデータ!$K$12:$K$1011,$H$157)</f>
        <v>0</v>
      </c>
      <c r="I160" s="290"/>
      <c r="J160" s="289">
        <f>COUNTIFS(ローデータ!$B$12:$B$1011,1,ローデータ!$G$12:$G$1011,$G$4,ローデータ!$I$12:$I$1011,$B$14,ローデータ!$J$12:$J$1011,C160,ローデータ!$K$12:$K$1011,$J$157)</f>
        <v>0</v>
      </c>
      <c r="K160" s="291"/>
      <c r="L160" s="290"/>
      <c r="M160" s="56">
        <f t="shared" si="16"/>
        <v>0</v>
      </c>
      <c r="N160" s="9"/>
    </row>
    <row r="161" spans="1:19" ht="14.1" customHeight="1" x14ac:dyDescent="0.15">
      <c r="A161" s="376"/>
      <c r="B161" s="382"/>
      <c r="C161" s="146">
        <v>2</v>
      </c>
      <c r="D161" s="373" t="s">
        <v>76</v>
      </c>
      <c r="E161" s="374"/>
      <c r="F161" s="289">
        <f>COUNTIFS(ローデータ!$B$12:$B$1011,1,ローデータ!$G$12:$G$1011,$G$4,ローデータ!$I$12:$I$1011,$B$14,ローデータ!$J$12:$J$1011,C161,ローデータ!$K$12:$K$1011,$F$157)</f>
        <v>0</v>
      </c>
      <c r="G161" s="290"/>
      <c r="H161" s="289">
        <f>COUNTIFS(ローデータ!$B$12:$B$1011,1,ローデータ!$G$12:$G$1011,$G$4,ローデータ!$I$12:$I$1011,$B$14,ローデータ!$J$12:$J$1011,C161,ローデータ!$K$12:$K$1011,$H$157)</f>
        <v>0</v>
      </c>
      <c r="I161" s="290"/>
      <c r="J161" s="289">
        <f>COUNTIFS(ローデータ!$B$12:$B$1011,1,ローデータ!$G$12:$G$1011,$G$4,ローデータ!$I$12:$I$1011,$B$14,ローデータ!$J$12:$J$1011,C161,ローデータ!$K$12:$K$1011,$J$157)</f>
        <v>0</v>
      </c>
      <c r="K161" s="291"/>
      <c r="L161" s="290"/>
      <c r="M161" s="56">
        <f t="shared" si="16"/>
        <v>0</v>
      </c>
    </row>
    <row r="162" spans="1:19" ht="14.1" customHeight="1" x14ac:dyDescent="0.15">
      <c r="A162" s="376"/>
      <c r="B162" s="382"/>
      <c r="C162" s="146">
        <v>3</v>
      </c>
      <c r="D162" s="373" t="s">
        <v>77</v>
      </c>
      <c r="E162" s="374"/>
      <c r="F162" s="289">
        <f>COUNTIFS(ローデータ!$B$12:$B$1011,1,ローデータ!$G$12:$G$1011,$G$4,ローデータ!$I$12:$I$1011,$B$14,ローデータ!$J$12:$J$1011,C162,ローデータ!$K$12:$K$1011,$F$157)</f>
        <v>0</v>
      </c>
      <c r="G162" s="290"/>
      <c r="H162" s="289">
        <f>COUNTIFS(ローデータ!$B$12:$B$1011,1,ローデータ!$G$12:$G$1011,$G$4,ローデータ!$I$12:$I$1011,$B$14,ローデータ!$J$12:$J$1011,C162,ローデータ!$K$12:$K$1011,$H$157)</f>
        <v>0</v>
      </c>
      <c r="I162" s="290"/>
      <c r="J162" s="289">
        <f>COUNTIFS(ローデータ!$B$12:$B$1011,1,ローデータ!$G$12:$G$1011,$G$4,ローデータ!$I$12:$I$1011,$B$14,ローデータ!$J$12:$J$1011,C162,ローデータ!$K$12:$K$1011,$J$157)</f>
        <v>0</v>
      </c>
      <c r="K162" s="291"/>
      <c r="L162" s="29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6">
        <v>4</v>
      </c>
      <c r="D163" s="373" t="s">
        <v>110</v>
      </c>
      <c r="E163" s="374"/>
      <c r="F163" s="289">
        <f>COUNTIFS(ローデータ!$B$12:$B$1011,1,ローデータ!$G$12:$G$1011,$G$4,ローデータ!$I$12:$I$1011,$B$14,ローデータ!$J$12:$J$1011,C163,ローデータ!$K$12:$K$1011,$F$157)</f>
        <v>0</v>
      </c>
      <c r="G163" s="290"/>
      <c r="H163" s="289">
        <f>COUNTIFS(ローデータ!$B$12:$B$1011,1,ローデータ!$G$12:$G$1011,$G$4,ローデータ!$I$12:$I$1011,$B$14,ローデータ!$J$12:$J$1011,C163,ローデータ!$K$12:$K$1011,$H$157)</f>
        <v>0</v>
      </c>
      <c r="I163" s="290"/>
      <c r="J163" s="289">
        <f>COUNTIFS(ローデータ!$B$12:$B$1011,1,ローデータ!$G$12:$G$1011,$G$4,ローデータ!$I$12:$I$1011,$B$14,ローデータ!$J$12:$J$1011,C163,ローデータ!$K$12:$K$1011,$J$157)</f>
        <v>0</v>
      </c>
      <c r="K163" s="291"/>
      <c r="L163" s="29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6">
        <v>5</v>
      </c>
      <c r="D164" s="373" t="s">
        <v>78</v>
      </c>
      <c r="E164" s="374"/>
      <c r="F164" s="289">
        <f>COUNTIFS(ローデータ!$B$12:$B$1011,1,ローデータ!$G$12:$G$1011,$G$4,ローデータ!$I$12:$I$1011,$B$14,ローデータ!$J$12:$J$1011,C164,ローデータ!$K$12:$K$1011,$F$157)</f>
        <v>0</v>
      </c>
      <c r="G164" s="290"/>
      <c r="H164" s="289">
        <f>COUNTIFS(ローデータ!$B$12:$B$1011,1,ローデータ!$G$12:$G$1011,$G$4,ローデータ!$I$12:$I$1011,$B$14,ローデータ!$J$12:$J$1011,C164,ローデータ!$K$12:$K$1011,$H$157)</f>
        <v>0</v>
      </c>
      <c r="I164" s="290"/>
      <c r="J164" s="289">
        <f>COUNTIFS(ローデータ!$B$12:$B$1011,1,ローデータ!$G$12:$G$1011,$G$4,ローデータ!$I$12:$I$1011,$B$14,ローデータ!$J$12:$J$1011,C164,ローデータ!$K$12:$K$1011,$J$157)</f>
        <v>0</v>
      </c>
      <c r="K164" s="291"/>
      <c r="L164" s="29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6">
        <v>6</v>
      </c>
      <c r="D165" s="373" t="s">
        <v>79</v>
      </c>
      <c r="E165" s="374"/>
      <c r="F165" s="289">
        <f>COUNTIFS(ローデータ!$B$12:$B$1011,1,ローデータ!$G$12:$G$1011,$G$4,ローデータ!$I$12:$I$1011,$B$14,ローデータ!$J$12:$J$1011,C165,ローデータ!$K$12:$K$1011,$F$157)</f>
        <v>0</v>
      </c>
      <c r="G165" s="290"/>
      <c r="H165" s="289">
        <f>COUNTIFS(ローデータ!$B$12:$B$1011,1,ローデータ!$G$12:$G$1011,$G$4,ローデータ!$I$12:$I$1011,$B$14,ローデータ!$J$12:$J$1011,C165,ローデータ!$K$12:$K$1011,$H$157)</f>
        <v>0</v>
      </c>
      <c r="I165" s="290"/>
      <c r="J165" s="289">
        <f>COUNTIFS(ローデータ!$B$12:$B$1011,1,ローデータ!$G$12:$G$1011,$G$4,ローデータ!$I$12:$I$1011,$B$14,ローデータ!$J$12:$J$1011,C165,ローデータ!$K$12:$K$1011,$J$157)</f>
        <v>0</v>
      </c>
      <c r="K165" s="291"/>
      <c r="L165" s="29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6">
        <v>7</v>
      </c>
      <c r="D166" s="373" t="s">
        <v>80</v>
      </c>
      <c r="E166" s="374"/>
      <c r="F166" s="289">
        <f>COUNTIFS(ローデータ!$B$12:$B$1011,1,ローデータ!$G$12:$G$1011,$G$4,ローデータ!$I$12:$I$1011,$B$14,ローデータ!$J$12:$J$1011,C166,ローデータ!$K$12:$K$1011,$F$157)</f>
        <v>0</v>
      </c>
      <c r="G166" s="290"/>
      <c r="H166" s="289">
        <f>COUNTIFS(ローデータ!$B$12:$B$1011,1,ローデータ!$G$12:$G$1011,$G$4,ローデータ!$I$12:$I$1011,$B$14,ローデータ!$J$12:$J$1011,C166,ローデータ!$K$12:$K$1011,$H$157)</f>
        <v>0</v>
      </c>
      <c r="I166" s="290"/>
      <c r="J166" s="289">
        <f>COUNTIFS(ローデータ!$B$12:$B$1011,1,ローデータ!$G$12:$G$1011,$G$4,ローデータ!$I$12:$I$1011,$B$14,ローデータ!$J$12:$J$1011,C166,ローデータ!$K$12:$K$1011,$J$157)</f>
        <v>0</v>
      </c>
      <c r="K166" s="291"/>
      <c r="L166" s="29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6">
        <v>8</v>
      </c>
      <c r="D167" s="373" t="s">
        <v>81</v>
      </c>
      <c r="E167" s="374"/>
      <c r="F167" s="289">
        <f>COUNTIFS(ローデータ!$B$12:$B$1011,1,ローデータ!$G$12:$G$1011,$G$4,ローデータ!$I$12:$I$1011,$B$14,ローデータ!$J$12:$J$1011,C167,ローデータ!$K$12:$K$1011,$F$157)</f>
        <v>0</v>
      </c>
      <c r="G167" s="290"/>
      <c r="H167" s="289">
        <f>COUNTIFS(ローデータ!$B$12:$B$1011,1,ローデータ!$G$12:$G$1011,$G$4,ローデータ!$I$12:$I$1011,$B$14,ローデータ!$J$12:$J$1011,C167,ローデータ!$K$12:$K$1011,$H$157)</f>
        <v>0</v>
      </c>
      <c r="I167" s="290"/>
      <c r="J167" s="289">
        <f>COUNTIFS(ローデータ!$B$12:$B$1011,1,ローデータ!$G$12:$G$1011,$G$4,ローデータ!$I$12:$I$1011,$B$14,ローデータ!$J$12:$J$1011,C167,ローデータ!$K$12:$K$1011,$J$157)</f>
        <v>0</v>
      </c>
      <c r="K167" s="291"/>
      <c r="L167" s="29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6">
        <v>9</v>
      </c>
      <c r="D168" s="373" t="s">
        <v>82</v>
      </c>
      <c r="E168" s="374"/>
      <c r="F168" s="289">
        <f>COUNTIFS(ローデータ!$B$12:$B$1011,1,ローデータ!$G$12:$G$1011,$G$4,ローデータ!$I$12:$I$1011,$B$14,ローデータ!$J$12:$J$1011,C168,ローデータ!$K$12:$K$1011,$F$157)</f>
        <v>0</v>
      </c>
      <c r="G168" s="290"/>
      <c r="H168" s="289">
        <f>COUNTIFS(ローデータ!$B$12:$B$1011,1,ローデータ!$G$12:$G$1011,$G$4,ローデータ!$I$12:$I$1011,$B$14,ローデータ!$J$12:$J$1011,C168,ローデータ!$K$12:$K$1011,$H$157)</f>
        <v>0</v>
      </c>
      <c r="I168" s="290"/>
      <c r="J168" s="289">
        <f>COUNTIFS(ローデータ!$B$12:$B$1011,1,ローデータ!$G$12:$G$1011,$G$4,ローデータ!$I$12:$I$1011,$B$14,ローデータ!$J$12:$J$1011,C168,ローデータ!$K$12:$K$1011,$J$157)</f>
        <v>0</v>
      </c>
      <c r="K168" s="291"/>
      <c r="L168" s="29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6">
        <v>10</v>
      </c>
      <c r="D169" s="373" t="s">
        <v>111</v>
      </c>
      <c r="E169" s="374"/>
      <c r="F169" s="289">
        <f>COUNTIFS(ローデータ!$B$12:$B$1011,1,ローデータ!$G$12:$G$1011,$G$4,ローデータ!$I$12:$I$1011,$B$14,ローデータ!$J$12:$J$1011,C169,ローデータ!$K$12:$K$1011,$F$157)</f>
        <v>0</v>
      </c>
      <c r="G169" s="290"/>
      <c r="H169" s="289">
        <f>COUNTIFS(ローデータ!$B$12:$B$1011,1,ローデータ!$G$12:$G$1011,$G$4,ローデータ!$I$12:$I$1011,$B$14,ローデータ!$J$12:$J$1011,C169,ローデータ!$K$12:$K$1011,$H$157)</f>
        <v>0</v>
      </c>
      <c r="I169" s="290"/>
      <c r="J169" s="289">
        <f>COUNTIFS(ローデータ!$B$12:$B$1011,1,ローデータ!$G$12:$G$1011,$G$4,ローデータ!$I$12:$I$1011,$B$14,ローデータ!$J$12:$J$1011,C169,ローデータ!$K$12:$K$1011,$J$157)</f>
        <v>0</v>
      </c>
      <c r="K169" s="291"/>
      <c r="L169" s="29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6">
        <v>11</v>
      </c>
      <c r="D170" s="373" t="s">
        <v>83</v>
      </c>
      <c r="E170" s="374"/>
      <c r="F170" s="289">
        <f>COUNTIFS(ローデータ!$B$12:$B$1011,1,ローデータ!$G$12:$G$1011,$G$4,ローデータ!$I$12:$I$1011,$B$14,ローデータ!$J$12:$J$1011,C170,ローデータ!$K$12:$K$1011,$F$157)</f>
        <v>0</v>
      </c>
      <c r="G170" s="290"/>
      <c r="H170" s="289">
        <f>COUNTIFS(ローデータ!$B$12:$B$1011,1,ローデータ!$G$12:$G$1011,$G$4,ローデータ!$I$12:$I$1011,$B$14,ローデータ!$J$12:$J$1011,C170,ローデータ!$K$12:$K$1011,$H$157)</f>
        <v>0</v>
      </c>
      <c r="I170" s="290"/>
      <c r="J170" s="289">
        <f>COUNTIFS(ローデータ!$B$12:$B$1011,1,ローデータ!$G$12:$G$1011,$G$4,ローデータ!$I$12:$I$1011,$B$14,ローデータ!$J$12:$J$1011,C170,ローデータ!$K$12:$K$1011,$J$157)</f>
        <v>0</v>
      </c>
      <c r="K170" s="291"/>
      <c r="L170" s="29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9">
        <f>SUM(F159:G170)</f>
        <v>25</v>
      </c>
      <c r="G171" s="290"/>
      <c r="H171" s="289">
        <f>SUM(H159:I170)</f>
        <v>8</v>
      </c>
      <c r="I171" s="290"/>
      <c r="J171" s="289">
        <f>SUM(J159:L170)</f>
        <v>4</v>
      </c>
      <c r="K171" s="291"/>
      <c r="L171" s="290"/>
      <c r="M171" s="56">
        <f t="shared" si="16"/>
        <v>37</v>
      </c>
      <c r="P171" s="9"/>
      <c r="Q171" s="9"/>
      <c r="R171" s="9"/>
      <c r="S171" s="9"/>
    </row>
    <row r="172" spans="1:19" ht="14.1" customHeight="1" x14ac:dyDescent="0.15">
      <c r="A172" s="153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3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3" t="s">
        <v>184</v>
      </c>
      <c r="B174" s="40" t="s">
        <v>112</v>
      </c>
      <c r="C174" s="15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8" t="s">
        <v>65</v>
      </c>
      <c r="G177" s="248" t="s">
        <v>66</v>
      </c>
      <c r="H177" s="278" t="s">
        <v>101</v>
      </c>
      <c r="I177" s="28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9"/>
      <c r="G178" s="249"/>
      <c r="H178" s="346"/>
      <c r="I178" s="347"/>
      <c r="J178" s="249"/>
      <c r="K178" s="372"/>
      <c r="L178" s="9"/>
      <c r="M178" s="9"/>
    </row>
    <row r="179" spans="1:13" ht="14.1" customHeight="1" x14ac:dyDescent="0.15">
      <c r="A179" s="375" t="s">
        <v>73</v>
      </c>
      <c r="B179" s="118" t="s">
        <v>85</v>
      </c>
      <c r="C179" s="349" t="s">
        <v>87</v>
      </c>
      <c r="D179" s="384"/>
      <c r="E179" s="350"/>
      <c r="F179" s="56">
        <f>COUNTIFS(ローデータ!$B$12:$B$1011,1,ローデータ!$G$12:$G$1011,$G$4,ローデータ!$I$12:$I$1011,$C$14,ローデータ!$K$12:$K$1011,$B$21,ローデータ!$L$12:$L$1011,F176)</f>
        <v>22</v>
      </c>
      <c r="G179" s="56">
        <f>COUNTIFS(ローデータ!$B$12:$B$1011,1,ローデータ!$G$12:$G$1011,$G$4,ローデータ!$I$12:$I$1011,$C$14,ローデータ!$K$12:$K$1011,$B$21,ローデータ!$L$12:$L$1011,G176)</f>
        <v>2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7">
        <f t="shared" ref="K179:K191" si="17">SUM(F179:J179)</f>
        <v>25</v>
      </c>
      <c r="L179" s="9"/>
    </row>
    <row r="180" spans="1:13" ht="14.1" customHeight="1" x14ac:dyDescent="0.15">
      <c r="A180" s="376"/>
      <c r="B180" s="381" t="s">
        <v>86</v>
      </c>
      <c r="C180" s="146">
        <v>1</v>
      </c>
      <c r="D180" s="373" t="s">
        <v>75</v>
      </c>
      <c r="E180" s="374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7">
        <f t="shared" si="17"/>
        <v>0</v>
      </c>
      <c r="L180" s="9"/>
    </row>
    <row r="181" spans="1:13" ht="14.1" customHeight="1" x14ac:dyDescent="0.15">
      <c r="A181" s="376"/>
      <c r="B181" s="382"/>
      <c r="C181" s="146">
        <v>2</v>
      </c>
      <c r="D181" s="373" t="s">
        <v>76</v>
      </c>
      <c r="E181" s="374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7">
        <f t="shared" si="17"/>
        <v>0</v>
      </c>
      <c r="L181" s="9"/>
    </row>
    <row r="182" spans="1:13" ht="14.1" customHeight="1" x14ac:dyDescent="0.15">
      <c r="A182" s="376"/>
      <c r="B182" s="382"/>
      <c r="C182" s="146">
        <v>3</v>
      </c>
      <c r="D182" s="373" t="s">
        <v>77</v>
      </c>
      <c r="E182" s="374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7">
        <f t="shared" si="17"/>
        <v>0</v>
      </c>
      <c r="L182" s="9"/>
    </row>
    <row r="183" spans="1:13" ht="14.1" customHeight="1" x14ac:dyDescent="0.15">
      <c r="A183" s="376"/>
      <c r="B183" s="382"/>
      <c r="C183" s="146">
        <v>4</v>
      </c>
      <c r="D183" s="373" t="s">
        <v>110</v>
      </c>
      <c r="E183" s="374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7">
        <f t="shared" si="17"/>
        <v>0</v>
      </c>
      <c r="L183" s="9"/>
    </row>
    <row r="184" spans="1:13" ht="14.1" customHeight="1" x14ac:dyDescent="0.15">
      <c r="A184" s="376"/>
      <c r="B184" s="382"/>
      <c r="C184" s="146">
        <v>5</v>
      </c>
      <c r="D184" s="373" t="s">
        <v>78</v>
      </c>
      <c r="E184" s="374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7">
        <f t="shared" si="17"/>
        <v>0</v>
      </c>
      <c r="L184" s="9"/>
    </row>
    <row r="185" spans="1:13" ht="14.1" customHeight="1" x14ac:dyDescent="0.15">
      <c r="A185" s="376"/>
      <c r="B185" s="382"/>
      <c r="C185" s="146">
        <v>6</v>
      </c>
      <c r="D185" s="373" t="s">
        <v>79</v>
      </c>
      <c r="E185" s="374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7">
        <f t="shared" si="17"/>
        <v>0</v>
      </c>
      <c r="L185" s="9"/>
    </row>
    <row r="186" spans="1:13" ht="14.1" customHeight="1" x14ac:dyDescent="0.15">
      <c r="A186" s="376"/>
      <c r="B186" s="382"/>
      <c r="C186" s="146">
        <v>7</v>
      </c>
      <c r="D186" s="373" t="s">
        <v>80</v>
      </c>
      <c r="E186" s="374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7">
        <f t="shared" si="17"/>
        <v>0</v>
      </c>
      <c r="L186" s="9"/>
    </row>
    <row r="187" spans="1:13" ht="14.1" customHeight="1" x14ac:dyDescent="0.15">
      <c r="A187" s="376"/>
      <c r="B187" s="382"/>
      <c r="C187" s="146">
        <v>8</v>
      </c>
      <c r="D187" s="373" t="s">
        <v>81</v>
      </c>
      <c r="E187" s="374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7">
        <f t="shared" si="17"/>
        <v>0</v>
      </c>
      <c r="L187" s="9"/>
    </row>
    <row r="188" spans="1:13" ht="14.1" customHeight="1" x14ac:dyDescent="0.15">
      <c r="A188" s="376"/>
      <c r="B188" s="382"/>
      <c r="C188" s="146">
        <v>9</v>
      </c>
      <c r="D188" s="373" t="s">
        <v>82</v>
      </c>
      <c r="E188" s="374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7">
        <f t="shared" si="17"/>
        <v>0</v>
      </c>
      <c r="L188" s="9"/>
    </row>
    <row r="189" spans="1:13" ht="14.1" customHeight="1" x14ac:dyDescent="0.15">
      <c r="A189" s="376"/>
      <c r="B189" s="382"/>
      <c r="C189" s="146">
        <v>10</v>
      </c>
      <c r="D189" s="373" t="s">
        <v>111</v>
      </c>
      <c r="E189" s="374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7">
        <f t="shared" si="17"/>
        <v>0</v>
      </c>
      <c r="L189" s="9"/>
    </row>
    <row r="190" spans="1:13" ht="14.1" customHeight="1" x14ac:dyDescent="0.15">
      <c r="A190" s="377"/>
      <c r="B190" s="383"/>
      <c r="C190" s="146">
        <v>11</v>
      </c>
      <c r="D190" s="373" t="s">
        <v>83</v>
      </c>
      <c r="E190" s="374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7">
        <f t="shared" si="17"/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6">
        <f>SUM(F179:F190)</f>
        <v>22</v>
      </c>
      <c r="G191" s="56">
        <f>SUM(G179:G190)</f>
        <v>2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7">
        <f t="shared" si="17"/>
        <v>25</v>
      </c>
      <c r="L191" s="9"/>
    </row>
    <row r="192" spans="1:13" ht="14.1" customHeight="1" x14ac:dyDescent="0.15">
      <c r="A192" s="152"/>
      <c r="B192" s="152"/>
      <c r="C192" s="152"/>
      <c r="D192" s="152"/>
      <c r="E192" s="15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3" t="s">
        <v>185</v>
      </c>
      <c r="B193" s="40" t="s">
        <v>165</v>
      </c>
      <c r="C193" s="15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41" t="s">
        <v>113</v>
      </c>
      <c r="G194" s="241"/>
      <c r="H194" s="241"/>
      <c r="I194" s="241"/>
      <c r="J194" s="24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8" t="s">
        <v>85</v>
      </c>
      <c r="C198" s="349" t="s">
        <v>87</v>
      </c>
      <c r="D198" s="384"/>
      <c r="E198" s="350"/>
      <c r="F198" s="90">
        <f>SUMIFS(ローデータ!M12:M1011,ローデータ!$B$12:$B$1011,1,ローデータ!$G$12:$G$1011,$G$4,ローデータ!$I$12:$I$1011,$C$14,ローデータ!$K$12:$K$1011,$B$21)</f>
        <v>4</v>
      </c>
      <c r="G198" s="90">
        <f>SUMIFS(ローデータ!N12:N1011,ローデータ!$B$12:$B$1011,1,ローデータ!$G$12:$G$1011,$G$4,ローデータ!$I$12:$I$1011,$C$14,ローデータ!$K$12:$K$1011,$B$21)</f>
        <v>18</v>
      </c>
      <c r="H198" s="90">
        <f>SUMIFS(ローデータ!O12:O1011,ローデータ!$B$12:$B$1011,1,ローデータ!$G$12:$G$1011,$G$4,ローデータ!$I$12:$I$1011,$C$14,ローデータ!$K$12:$K$1011,$B$21)</f>
        <v>4</v>
      </c>
      <c r="I198" s="90">
        <f>SUMIFS(ローデータ!P12:P1011,ローデータ!$B$12:$B$1011,1,ローデータ!$G$12:$G$1011,$G$4,ローデータ!$I$12:$I$1011,$C$14,ローデータ!$K$12:$K$1011,$B$21)</f>
        <v>7</v>
      </c>
      <c r="J198" s="90">
        <f>SUMIFS(ローデータ!Q12:Q1011,ローデータ!$B$12:$B$1011,1,ローデータ!$G$12:$G$1011,$G$4,ローデータ!$I$12:$I$1011,$C$14,ローデータ!$K$12:$K$1011,$B$21)</f>
        <v>0</v>
      </c>
      <c r="K198" s="119">
        <f>SUM(F198:J198)</f>
        <v>33</v>
      </c>
      <c r="L198" s="9"/>
    </row>
    <row r="199" spans="1:18" ht="14.1" customHeight="1" x14ac:dyDescent="0.15">
      <c r="A199" s="376"/>
      <c r="B199" s="381" t="s">
        <v>86</v>
      </c>
      <c r="C199" s="146">
        <v>1</v>
      </c>
      <c r="D199" s="373" t="s">
        <v>75</v>
      </c>
      <c r="E199" s="374"/>
      <c r="F199" s="95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9">
        <f t="shared" ref="K199:K210" si="18">SUM(F199:J199)</f>
        <v>0</v>
      </c>
      <c r="L199" s="9"/>
    </row>
    <row r="200" spans="1:18" ht="14.1" customHeight="1" x14ac:dyDescent="0.15">
      <c r="A200" s="376"/>
      <c r="B200" s="382"/>
      <c r="C200" s="146">
        <v>2</v>
      </c>
      <c r="D200" s="373" t="s">
        <v>76</v>
      </c>
      <c r="E200" s="374"/>
      <c r="F200" s="95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9">
        <f t="shared" si="18"/>
        <v>0</v>
      </c>
      <c r="L200" s="9"/>
    </row>
    <row r="201" spans="1:18" ht="14.1" customHeight="1" x14ac:dyDescent="0.15">
      <c r="A201" s="376"/>
      <c r="B201" s="382"/>
      <c r="C201" s="146">
        <v>3</v>
      </c>
      <c r="D201" s="373" t="s">
        <v>77</v>
      </c>
      <c r="E201" s="374"/>
      <c r="F201" s="95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9">
        <f t="shared" si="18"/>
        <v>0</v>
      </c>
      <c r="L201" s="9"/>
    </row>
    <row r="202" spans="1:18" ht="14.1" customHeight="1" x14ac:dyDescent="0.15">
      <c r="A202" s="376"/>
      <c r="B202" s="382"/>
      <c r="C202" s="146">
        <v>4</v>
      </c>
      <c r="D202" s="373" t="s">
        <v>110</v>
      </c>
      <c r="E202" s="374"/>
      <c r="F202" s="95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9">
        <f t="shared" si="18"/>
        <v>0</v>
      </c>
      <c r="L202" s="9"/>
    </row>
    <row r="203" spans="1:18" ht="14.1" customHeight="1" x14ac:dyDescent="0.15">
      <c r="A203" s="376"/>
      <c r="B203" s="382"/>
      <c r="C203" s="146">
        <v>5</v>
      </c>
      <c r="D203" s="373" t="s">
        <v>78</v>
      </c>
      <c r="E203" s="374"/>
      <c r="F203" s="95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9">
        <f t="shared" si="18"/>
        <v>0</v>
      </c>
      <c r="L203" s="9"/>
    </row>
    <row r="204" spans="1:18" ht="14.1" customHeight="1" x14ac:dyDescent="0.15">
      <c r="A204" s="376"/>
      <c r="B204" s="382"/>
      <c r="C204" s="146">
        <v>6</v>
      </c>
      <c r="D204" s="373" t="s">
        <v>79</v>
      </c>
      <c r="E204" s="374"/>
      <c r="F204" s="95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9">
        <f t="shared" si="18"/>
        <v>0</v>
      </c>
      <c r="L204" s="9"/>
    </row>
    <row r="205" spans="1:18" ht="14.1" customHeight="1" x14ac:dyDescent="0.15">
      <c r="A205" s="376"/>
      <c r="B205" s="382"/>
      <c r="C205" s="146">
        <v>7</v>
      </c>
      <c r="D205" s="373" t="s">
        <v>80</v>
      </c>
      <c r="E205" s="374"/>
      <c r="F205" s="95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9">
        <f t="shared" si="18"/>
        <v>0</v>
      </c>
      <c r="L205" s="9"/>
    </row>
    <row r="206" spans="1:18" ht="14.1" customHeight="1" x14ac:dyDescent="0.15">
      <c r="A206" s="376"/>
      <c r="B206" s="382"/>
      <c r="C206" s="146">
        <v>8</v>
      </c>
      <c r="D206" s="373" t="s">
        <v>81</v>
      </c>
      <c r="E206" s="374"/>
      <c r="F206" s="95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9">
        <f t="shared" si="18"/>
        <v>0</v>
      </c>
      <c r="L206" s="9"/>
    </row>
    <row r="207" spans="1:18" ht="14.1" customHeight="1" x14ac:dyDescent="0.15">
      <c r="A207" s="376"/>
      <c r="B207" s="382"/>
      <c r="C207" s="146">
        <v>9</v>
      </c>
      <c r="D207" s="373" t="s">
        <v>82</v>
      </c>
      <c r="E207" s="374"/>
      <c r="F207" s="95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9">
        <f t="shared" si="18"/>
        <v>0</v>
      </c>
      <c r="L207" s="9"/>
    </row>
    <row r="208" spans="1:18" ht="14.1" customHeight="1" x14ac:dyDescent="0.15">
      <c r="A208" s="376"/>
      <c r="B208" s="382"/>
      <c r="C208" s="146">
        <v>10</v>
      </c>
      <c r="D208" s="373" t="s">
        <v>111</v>
      </c>
      <c r="E208" s="374"/>
      <c r="F208" s="95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9">
        <f t="shared" si="18"/>
        <v>0</v>
      </c>
      <c r="L208" s="9"/>
    </row>
    <row r="209" spans="1:18" ht="14.1" customHeight="1" x14ac:dyDescent="0.15">
      <c r="A209" s="377"/>
      <c r="B209" s="383"/>
      <c r="C209" s="146">
        <v>11</v>
      </c>
      <c r="D209" s="373" t="s">
        <v>83</v>
      </c>
      <c r="E209" s="374"/>
      <c r="F209" s="95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9">
        <f t="shared" si="18"/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5">
        <f>SUM(F198:F209)</f>
        <v>4</v>
      </c>
      <c r="G210" s="95">
        <f t="shared" ref="G210:I210" si="19">SUM(G198:G209)</f>
        <v>18</v>
      </c>
      <c r="H210" s="95">
        <f>SUM(H198:H209)</f>
        <v>4</v>
      </c>
      <c r="I210" s="95">
        <f t="shared" si="19"/>
        <v>7</v>
      </c>
      <c r="J210" s="95">
        <f>SUM(J198:J209)</f>
        <v>0</v>
      </c>
      <c r="K210" s="119">
        <f t="shared" si="18"/>
        <v>33</v>
      </c>
      <c r="L210" s="9"/>
    </row>
    <row r="211" spans="1:18" ht="14.1" customHeight="1" x14ac:dyDescent="0.15">
      <c r="A211" s="152" t="s">
        <v>161</v>
      </c>
      <c r="B211" s="40" t="s">
        <v>219</v>
      </c>
      <c r="C211" s="152"/>
      <c r="D211" s="152"/>
      <c r="E211" s="1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3" t="s">
        <v>189</v>
      </c>
      <c r="B212" s="40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4">
        <v>1</v>
      </c>
      <c r="G214" s="144">
        <v>2</v>
      </c>
      <c r="H214" s="14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47" t="s">
        <v>67</v>
      </c>
      <c r="G215" s="147" t="s">
        <v>66</v>
      </c>
      <c r="H215" s="147" t="s">
        <v>68</v>
      </c>
      <c r="I215" s="372"/>
    </row>
    <row r="216" spans="1:18" ht="14.1" customHeight="1" x14ac:dyDescent="0.15">
      <c r="A216" s="375" t="s">
        <v>73</v>
      </c>
      <c r="B216" s="118" t="s">
        <v>85</v>
      </c>
      <c r="C216" s="349" t="s">
        <v>87</v>
      </c>
      <c r="D216" s="384"/>
      <c r="E216" s="350"/>
      <c r="F216" s="56">
        <f>COUNTIFS(ローデータ!$B$12:$B$1011,1,ローデータ!$G$12:$G$1011,$G$4,ローデータ!$I$12:$I$1011,$C$14,ローデータ!$K$12:$K$1011,$D$21,ローデータ!$S$12:$S$1011,F214)</f>
        <v>8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8</v>
      </c>
    </row>
    <row r="217" spans="1:18" ht="14.1" customHeight="1" x14ac:dyDescent="0.15">
      <c r="A217" s="376"/>
      <c r="B217" s="381" t="s">
        <v>86</v>
      </c>
      <c r="C217" s="146">
        <v>1</v>
      </c>
      <c r="D217" s="373" t="s">
        <v>75</v>
      </c>
      <c r="E217" s="374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76"/>
      <c r="B218" s="382"/>
      <c r="C218" s="146">
        <v>2</v>
      </c>
      <c r="D218" s="373" t="s">
        <v>76</v>
      </c>
      <c r="E218" s="374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76"/>
      <c r="B219" s="382"/>
      <c r="C219" s="146">
        <v>3</v>
      </c>
      <c r="D219" s="373" t="s">
        <v>77</v>
      </c>
      <c r="E219" s="374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76"/>
      <c r="B220" s="382"/>
      <c r="C220" s="146">
        <v>4</v>
      </c>
      <c r="D220" s="373" t="s">
        <v>110</v>
      </c>
      <c r="E220" s="374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76"/>
      <c r="B221" s="382"/>
      <c r="C221" s="146">
        <v>5</v>
      </c>
      <c r="D221" s="373" t="s">
        <v>78</v>
      </c>
      <c r="E221" s="374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76"/>
      <c r="B222" s="382"/>
      <c r="C222" s="146">
        <v>6</v>
      </c>
      <c r="D222" s="373" t="s">
        <v>79</v>
      </c>
      <c r="E222" s="374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76"/>
      <c r="B223" s="382"/>
      <c r="C223" s="146">
        <v>7</v>
      </c>
      <c r="D223" s="373" t="s">
        <v>80</v>
      </c>
      <c r="E223" s="374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76"/>
      <c r="B224" s="382"/>
      <c r="C224" s="146">
        <v>8</v>
      </c>
      <c r="D224" s="373" t="s">
        <v>81</v>
      </c>
      <c r="E224" s="374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76"/>
      <c r="B225" s="382"/>
      <c r="C225" s="146">
        <v>9</v>
      </c>
      <c r="D225" s="373" t="s">
        <v>82</v>
      </c>
      <c r="E225" s="374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76"/>
      <c r="B226" s="382"/>
      <c r="C226" s="146">
        <v>10</v>
      </c>
      <c r="D226" s="373" t="s">
        <v>111</v>
      </c>
      <c r="E226" s="374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77"/>
      <c r="B227" s="383"/>
      <c r="C227" s="146">
        <v>11</v>
      </c>
      <c r="D227" s="373" t="s">
        <v>83</v>
      </c>
      <c r="E227" s="374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6">
        <f>SUM(F216:F227)</f>
        <v>8</v>
      </c>
      <c r="G228" s="56">
        <f>SUM(G216:G227)</f>
        <v>0</v>
      </c>
      <c r="H228" s="56">
        <f>SUM(H216:H227)</f>
        <v>0</v>
      </c>
      <c r="I228" s="56">
        <f t="shared" si="20"/>
        <v>8</v>
      </c>
    </row>
    <row r="229" spans="1:14" ht="14.1" customHeight="1" x14ac:dyDescent="0.15">
      <c r="A229" s="152"/>
      <c r="B229" s="152"/>
      <c r="C229" s="152"/>
      <c r="D229" s="152"/>
      <c r="E229" s="152"/>
      <c r="F229" s="9"/>
      <c r="G229" s="9"/>
      <c r="H229" s="9"/>
      <c r="I229" s="9"/>
    </row>
    <row r="230" spans="1:14" ht="14.1" customHeight="1" x14ac:dyDescent="0.15">
      <c r="A230" s="153" t="s">
        <v>190</v>
      </c>
      <c r="B230" s="40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41" t="s">
        <v>88</v>
      </c>
      <c r="G231" s="241"/>
      <c r="H231" s="241"/>
      <c r="I231" s="241"/>
      <c r="J231" s="241"/>
      <c r="K231" s="241"/>
      <c r="L231" s="242"/>
      <c r="M231" s="250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80" t="s">
        <v>107</v>
      </c>
      <c r="K232" s="363" t="s">
        <v>36</v>
      </c>
      <c r="L232" s="280" t="s">
        <v>30</v>
      </c>
      <c r="M232" s="292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44"/>
      <c r="K233" s="224"/>
      <c r="L233" s="244"/>
      <c r="M233" s="251"/>
    </row>
    <row r="234" spans="1:14" ht="14.1" customHeight="1" x14ac:dyDescent="0.15">
      <c r="A234" s="375" t="s">
        <v>73</v>
      </c>
      <c r="B234" s="118" t="s">
        <v>85</v>
      </c>
      <c r="C234" s="349" t="s">
        <v>87</v>
      </c>
      <c r="D234" s="384"/>
      <c r="E234" s="350"/>
      <c r="F234" s="90">
        <f>SUMIFS(ローデータ!T12:T1011,ローデータ!$B$12:$B$1011,1,ローデータ!$G$12:$G$1011,$G$4,ローデータ!$I$12:$I$1011,$C$14,ローデータ!$K$12:$K$1011,$D$21)</f>
        <v>0</v>
      </c>
      <c r="G234" s="90">
        <f>SUMIFS(ローデータ!U12:U1011,ローデータ!$B$12:$B$1011,1,ローデータ!$G$12:$G$1011,$G$4,ローデータ!$I$12:$I$1011,$C$14,ローデータ!$K$12:$K$1011,$D$21)</f>
        <v>2</v>
      </c>
      <c r="H234" s="90">
        <f>SUMIFS(ローデータ!V12:V1011,ローデータ!$B$12:$B$1011,1,ローデータ!$G$12:$G$1011,$G$4,ローデータ!$I$12:$I$1011,$C$14,ローデータ!$K$12:$K$1011,$D$21)</f>
        <v>0</v>
      </c>
      <c r="I234" s="90">
        <f>SUMIFS(ローデータ!W12:W1011,ローデータ!$B$12:$B$1011,1,ローデータ!$G$12:$G$1011,$G$4,ローデータ!$I$12:$I$1011,$C$14,ローデータ!$K$12:$K$1011,$D$21)</f>
        <v>0</v>
      </c>
      <c r="J234" s="90">
        <f>SUMIFS(ローデータ!X12:X1011,ローデータ!$B$12:$B$1011,1,ローデータ!$G$12:$G$1011,$G$4,ローデータ!$I$12:$I$1011,$C$14,ローデータ!$K$12:$K$1011,$D$21)</f>
        <v>5</v>
      </c>
      <c r="K234" s="90">
        <f>SUMIFS(ローデータ!Y12:Y1011,ローデータ!$B$12:$B$1011,1,ローデータ!$G$12:$G$1011,$G$4,ローデータ!$I$12:$I$1011,$C$14,ローデータ!$K$12:$K$1011,$D$21)</f>
        <v>1</v>
      </c>
      <c r="L234" s="90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8</v>
      </c>
    </row>
    <row r="235" spans="1:14" ht="14.1" customHeight="1" x14ac:dyDescent="0.15">
      <c r="A235" s="376"/>
      <c r="B235" s="381" t="s">
        <v>86</v>
      </c>
      <c r="C235" s="146">
        <v>1</v>
      </c>
      <c r="D235" s="373" t="s">
        <v>75</v>
      </c>
      <c r="E235" s="374"/>
      <c r="F235" s="95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5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5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5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5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5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5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76"/>
      <c r="B236" s="382"/>
      <c r="C236" s="146">
        <v>2</v>
      </c>
      <c r="D236" s="373" t="s">
        <v>76</v>
      </c>
      <c r="E236" s="374"/>
      <c r="F236" s="95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5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5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5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5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5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5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76"/>
      <c r="B237" s="382"/>
      <c r="C237" s="146">
        <v>3</v>
      </c>
      <c r="D237" s="373" t="s">
        <v>77</v>
      </c>
      <c r="E237" s="374"/>
      <c r="F237" s="95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5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5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5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5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5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5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76"/>
      <c r="B238" s="382"/>
      <c r="C238" s="146">
        <v>4</v>
      </c>
      <c r="D238" s="373" t="s">
        <v>110</v>
      </c>
      <c r="E238" s="374"/>
      <c r="F238" s="95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5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5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5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5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5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5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76"/>
      <c r="B239" s="382"/>
      <c r="C239" s="146">
        <v>5</v>
      </c>
      <c r="D239" s="373" t="s">
        <v>78</v>
      </c>
      <c r="E239" s="374"/>
      <c r="F239" s="95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5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5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5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5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5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5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76"/>
      <c r="B240" s="382"/>
      <c r="C240" s="146">
        <v>6</v>
      </c>
      <c r="D240" s="373" t="s">
        <v>79</v>
      </c>
      <c r="E240" s="374"/>
      <c r="F240" s="95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5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5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5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5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5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5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76"/>
      <c r="B241" s="382"/>
      <c r="C241" s="146">
        <v>7</v>
      </c>
      <c r="D241" s="373" t="s">
        <v>80</v>
      </c>
      <c r="E241" s="374"/>
      <c r="F241" s="95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5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5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5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5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5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5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76"/>
      <c r="B242" s="382"/>
      <c r="C242" s="146">
        <v>8</v>
      </c>
      <c r="D242" s="373" t="s">
        <v>81</v>
      </c>
      <c r="E242" s="374"/>
      <c r="F242" s="95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5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5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5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5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5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5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76"/>
      <c r="B243" s="382"/>
      <c r="C243" s="146">
        <v>9</v>
      </c>
      <c r="D243" s="373" t="s">
        <v>82</v>
      </c>
      <c r="E243" s="374"/>
      <c r="F243" s="95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5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5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5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5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5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5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76"/>
      <c r="B244" s="382"/>
      <c r="C244" s="146">
        <v>10</v>
      </c>
      <c r="D244" s="373" t="s">
        <v>111</v>
      </c>
      <c r="E244" s="374"/>
      <c r="F244" s="95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5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5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5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5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5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5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77"/>
      <c r="B245" s="383"/>
      <c r="C245" s="146">
        <v>11</v>
      </c>
      <c r="D245" s="373" t="s">
        <v>83</v>
      </c>
      <c r="E245" s="374"/>
      <c r="F245" s="95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5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5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5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5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5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5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5">
        <f>SUM(F234:F245)</f>
        <v>0</v>
      </c>
      <c r="G246" s="95">
        <f t="shared" ref="G246:L246" si="22">SUM(G234:G245)</f>
        <v>2</v>
      </c>
      <c r="H246" s="95">
        <f t="shared" si="22"/>
        <v>0</v>
      </c>
      <c r="I246" s="95">
        <f>SUM(I234:I245)</f>
        <v>0</v>
      </c>
      <c r="J246" s="95">
        <f t="shared" si="22"/>
        <v>5</v>
      </c>
      <c r="K246" s="95">
        <f>SUM(K234:K245)</f>
        <v>1</v>
      </c>
      <c r="L246" s="95">
        <f t="shared" si="22"/>
        <v>0</v>
      </c>
      <c r="M246" s="56">
        <f t="shared" si="21"/>
        <v>8</v>
      </c>
    </row>
    <row r="247" spans="1:17" ht="14.1" customHeight="1" x14ac:dyDescent="0.15">
      <c r="A247" s="152"/>
      <c r="B247" s="152"/>
      <c r="C247" s="152"/>
      <c r="D247" s="152"/>
      <c r="E247" s="15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3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3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55" t="s">
        <v>16</v>
      </c>
      <c r="G250" s="256"/>
      <c r="H250" s="256"/>
      <c r="I250" s="256"/>
      <c r="J250" s="257"/>
      <c r="K250" s="258" t="s">
        <v>50</v>
      </c>
      <c r="L250" s="261" t="s">
        <v>13</v>
      </c>
      <c r="M250" s="262"/>
      <c r="N250" s="263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59"/>
      <c r="L251" s="52">
        <v>1</v>
      </c>
      <c r="M251" s="44">
        <v>2</v>
      </c>
      <c r="N251" s="61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8" t="s">
        <v>65</v>
      </c>
      <c r="G252" s="248" t="s">
        <v>66</v>
      </c>
      <c r="H252" s="278" t="s">
        <v>101</v>
      </c>
      <c r="I252" s="280" t="s">
        <v>102</v>
      </c>
      <c r="J252" s="348" t="s">
        <v>103</v>
      </c>
      <c r="K252" s="259"/>
      <c r="L252" s="395" t="s">
        <v>67</v>
      </c>
      <c r="M252" s="247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9"/>
      <c r="G253" s="249"/>
      <c r="H253" s="346"/>
      <c r="I253" s="347"/>
      <c r="J253" s="249"/>
      <c r="K253" s="260"/>
      <c r="L253" s="396"/>
      <c r="M253" s="226"/>
      <c r="N253" s="398"/>
      <c r="O253" s="372"/>
    </row>
    <row r="254" spans="1:17" ht="14.1" customHeight="1" x14ac:dyDescent="0.15">
      <c r="A254" s="399" t="s">
        <v>73</v>
      </c>
      <c r="B254" s="118" t="s">
        <v>85</v>
      </c>
      <c r="C254" s="349" t="s">
        <v>87</v>
      </c>
      <c r="D254" s="384"/>
      <c r="E254" s="350"/>
      <c r="F254" s="56">
        <f>COUNTIFS(ローデータ!$B$12:$B$1011,1,ローデータ!$G$12:$G$1011,$G$4,ローデータ!$I$12:$I$1011,$C$14,ローデータ!$K$12:$K$1011,$F$21,ローデータ!$L$12:$L$1011,F251)</f>
        <v>4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20">
        <f t="shared" ref="K254:K266" si="23">SUM(F254:J254)</f>
        <v>4</v>
      </c>
      <c r="L254" s="56">
        <f>COUNTIFS(ローデータ!$B$12:$B$1011,1,ローデータ!$G$12:$G$1011,$G$4,ローデータ!$I$12:$I$1011,$C$14,ローデータ!$K$12:$K$1011,$F$21,ローデータ!$S$12:$S$1011,L251)</f>
        <v>4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4</v>
      </c>
    </row>
    <row r="255" spans="1:17" ht="14.1" customHeight="1" x14ac:dyDescent="0.15">
      <c r="A255" s="400"/>
      <c r="B255" s="402" t="s">
        <v>86</v>
      </c>
      <c r="C255" s="146">
        <v>1</v>
      </c>
      <c r="D255" s="373" t="s">
        <v>75</v>
      </c>
      <c r="E255" s="380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20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400"/>
      <c r="B256" s="382"/>
      <c r="C256" s="146">
        <v>2</v>
      </c>
      <c r="D256" s="373" t="s">
        <v>76</v>
      </c>
      <c r="E256" s="380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20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400"/>
      <c r="B257" s="382"/>
      <c r="C257" s="146">
        <v>3</v>
      </c>
      <c r="D257" s="373" t="s">
        <v>77</v>
      </c>
      <c r="E257" s="380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20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400"/>
      <c r="B258" s="382"/>
      <c r="C258" s="146">
        <v>4</v>
      </c>
      <c r="D258" s="373" t="s">
        <v>110</v>
      </c>
      <c r="E258" s="374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20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400"/>
      <c r="B259" s="382"/>
      <c r="C259" s="146">
        <v>5</v>
      </c>
      <c r="D259" s="373" t="s">
        <v>78</v>
      </c>
      <c r="E259" s="380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20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400"/>
      <c r="B260" s="382"/>
      <c r="C260" s="146">
        <v>6</v>
      </c>
      <c r="D260" s="373" t="s">
        <v>79</v>
      </c>
      <c r="E260" s="380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20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400"/>
      <c r="B261" s="382"/>
      <c r="C261" s="146">
        <v>7</v>
      </c>
      <c r="D261" s="373" t="s">
        <v>80</v>
      </c>
      <c r="E261" s="380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20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400"/>
      <c r="B262" s="382"/>
      <c r="C262" s="146">
        <v>8</v>
      </c>
      <c r="D262" s="373" t="s">
        <v>81</v>
      </c>
      <c r="E262" s="380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20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400"/>
      <c r="B263" s="382"/>
      <c r="C263" s="146">
        <v>9</v>
      </c>
      <c r="D263" s="373" t="s">
        <v>82</v>
      </c>
      <c r="E263" s="380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20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400"/>
      <c r="B264" s="382"/>
      <c r="C264" s="146">
        <v>10</v>
      </c>
      <c r="D264" s="373" t="s">
        <v>111</v>
      </c>
      <c r="E264" s="374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20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401"/>
      <c r="B265" s="383"/>
      <c r="C265" s="146">
        <v>11</v>
      </c>
      <c r="D265" s="373" t="s">
        <v>83</v>
      </c>
      <c r="E265" s="380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20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6">
        <f>SUM(F254:F265)</f>
        <v>4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20">
        <f t="shared" si="23"/>
        <v>4</v>
      </c>
      <c r="L266" s="95">
        <f>SUM(L254:L265)</f>
        <v>4</v>
      </c>
      <c r="M266" s="95">
        <f>SUM(M254:M265)</f>
        <v>0</v>
      </c>
      <c r="N266" s="95">
        <f>SUM(N254:N265)</f>
        <v>0</v>
      </c>
      <c r="O266" s="56">
        <f>SUM(L266:N266)</f>
        <v>4</v>
      </c>
    </row>
    <row r="267" spans="1:19" ht="14.1" customHeight="1" x14ac:dyDescent="0.15">
      <c r="A267" s="152"/>
      <c r="B267" s="152"/>
      <c r="C267" s="152"/>
      <c r="D267" s="152"/>
      <c r="E267" s="15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3" t="s">
        <v>193</v>
      </c>
      <c r="B268" s="40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34" t="s">
        <v>70</v>
      </c>
      <c r="G269" s="235"/>
      <c r="H269" s="235"/>
      <c r="I269" s="235"/>
      <c r="J269" s="236"/>
      <c r="K269" s="237" t="s">
        <v>50</v>
      </c>
      <c r="L269" s="240" t="s">
        <v>71</v>
      </c>
      <c r="M269" s="241"/>
      <c r="N269" s="241"/>
      <c r="O269" s="241"/>
      <c r="P269" s="241"/>
      <c r="Q269" s="241"/>
      <c r="R269" s="242"/>
      <c r="S269" s="267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3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36</v>
      </c>
      <c r="R270" s="406" t="s">
        <v>30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39"/>
      <c r="L271" s="404"/>
      <c r="M271" s="405"/>
      <c r="N271" s="405"/>
      <c r="O271" s="405"/>
      <c r="P271" s="406"/>
      <c r="Q271" s="405"/>
      <c r="R271" s="406"/>
      <c r="S271" s="268"/>
    </row>
    <row r="272" spans="1:19" ht="14.1" customHeight="1" x14ac:dyDescent="0.15">
      <c r="A272" s="375" t="s">
        <v>73</v>
      </c>
      <c r="B272" s="118" t="s">
        <v>85</v>
      </c>
      <c r="C272" s="349" t="s">
        <v>87</v>
      </c>
      <c r="D272" s="384"/>
      <c r="E272" s="350"/>
      <c r="F272" s="90">
        <f>SUMIFS(ローデータ!M86:M1085,ローデータ!$B$12:$B$1011,1,ローデータ!$G$12:$G$1011,$G$4,ローデータ!$I$12:$I$1011,$C$14,ローデータ!$K$12:$K$1011,$F$21)</f>
        <v>1</v>
      </c>
      <c r="G272" s="90">
        <f>SUMIFS(ローデータ!N86:N1085,ローデータ!$B$12:$B$1011,1,ローデータ!$G$12:$G$1011,$G$4,ローデータ!$I$12:$I$1011,$C$14,ローデータ!$K$12:$K$1011,$F$21)</f>
        <v>1</v>
      </c>
      <c r="H272" s="90">
        <f>SUMIFS(ローデータ!O86:O1085,ローデータ!$B$12:$B$1011,1,ローデータ!$G$12:$G$1011,$G$4,ローデータ!$I$12:$I$1011,$C$14,ローデータ!$K$12:$K$1011,$F$21)</f>
        <v>0</v>
      </c>
      <c r="I272" s="90">
        <f>SUMIFS(ローデータ!P86:P1085,ローデータ!$B$12:$B$1011,1,ローデータ!$G$12:$G$1011,$G$4,ローデータ!$I$12:$I$1011,$C$14,ローデータ!$K$12:$K$1011,$F$21)</f>
        <v>0</v>
      </c>
      <c r="J272" s="90">
        <f>SUMIFS(ローデータ!Q86:Q1085,ローデータ!$B$12:$B$1011,1,ローデータ!$G$12:$G$1011,$G$4,ローデータ!$I$12:$I$1011,$C$14,ローデータ!$K$12:$K$1011,$F$21)</f>
        <v>0</v>
      </c>
      <c r="K272" s="96">
        <f>SUM(F272:J272)</f>
        <v>2</v>
      </c>
      <c r="L272" s="95">
        <f>SUMIFS(ローデータ!$T$12:$T$1011,ローデータ!$B$12:$B$1011,1,ローデータ!$G$12:$G$1011,$G$4,ローデータ!$I$12:$I$1011,$C$14,ローデータ!$K$12:$K$1011,$F$21)</f>
        <v>0</v>
      </c>
      <c r="M272" s="95">
        <f>SUMIFS(ローデータ!$U$12:$U$1011,ローデータ!$B$12:$B$1011,1,ローデータ!$G$12:$G$1011,$G$4,ローデータ!$I$12:$I$1011,$C$14,ローデータ!$K$12:$K$1011,$F$21)</f>
        <v>2</v>
      </c>
      <c r="N272" s="95">
        <f>SUMIFS(ローデータ!$V$12:$V$1011,ローデータ!$B$12:$B$1011,1,ローデータ!$G$12:$G$1011,$G$4,ローデータ!$I$12:$I$1011,$C$14,ローデータ!$K$12:$K$1011,$F$21)</f>
        <v>3</v>
      </c>
      <c r="O272" s="95">
        <f>SUMIFS(ローデータ!$W$12:$W$1011,ローデータ!$B$12:$B$1011,1,ローデータ!$G$12:$G$1011,$G$4,ローデータ!$I$12:$I$1011,$C$14,ローデータ!$K$12:$K$1011,$F$21)</f>
        <v>0</v>
      </c>
      <c r="P272" s="95">
        <f>SUMIFS(ローデータ!$X$12:$X$1011,ローデータ!$B$12:$B$1011,1,ローデータ!$G$12:$G$1011,$G$4,ローデータ!$I$12:$I$1011,$C$14,ローデータ!$K$12:$K$1011,$F$21)</f>
        <v>0</v>
      </c>
      <c r="Q272" s="95">
        <f>SUMIFS(ローデータ!$Y$12:$Y$1011,ローデータ!$B$12:$B$1011,1,ローデータ!$G$12:$G$1011,$G$4,ローデータ!$I$12:$I$1011,$C$14,ローデータ!$K$12:$K$1011,$F$21)</f>
        <v>0</v>
      </c>
      <c r="R272" s="95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5</v>
      </c>
    </row>
    <row r="273" spans="1:19" ht="14.1" customHeight="1" x14ac:dyDescent="0.15">
      <c r="A273" s="376"/>
      <c r="B273" s="381" t="s">
        <v>86</v>
      </c>
      <c r="C273" s="146">
        <v>1</v>
      </c>
      <c r="D273" s="373" t="s">
        <v>75</v>
      </c>
      <c r="E273" s="374"/>
      <c r="F273" s="95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6">
        <f t="shared" ref="K273:K284" si="26">SUM(F273:J273)</f>
        <v>0</v>
      </c>
      <c r="L273" s="95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5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5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5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5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5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5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76"/>
      <c r="B274" s="382"/>
      <c r="C274" s="146">
        <v>2</v>
      </c>
      <c r="D274" s="373" t="s">
        <v>76</v>
      </c>
      <c r="E274" s="374"/>
      <c r="F274" s="95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6">
        <f t="shared" si="26"/>
        <v>0</v>
      </c>
      <c r="L274" s="95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5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5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5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5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5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5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76"/>
      <c r="B275" s="382"/>
      <c r="C275" s="146">
        <v>3</v>
      </c>
      <c r="D275" s="373" t="s">
        <v>77</v>
      </c>
      <c r="E275" s="374"/>
      <c r="F275" s="95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6">
        <f t="shared" si="26"/>
        <v>0</v>
      </c>
      <c r="L275" s="95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5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5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5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5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5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5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76"/>
      <c r="B276" s="382"/>
      <c r="C276" s="146">
        <v>4</v>
      </c>
      <c r="D276" s="408" t="s">
        <v>110</v>
      </c>
      <c r="E276" s="409"/>
      <c r="F276" s="95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6">
        <f t="shared" si="26"/>
        <v>0</v>
      </c>
      <c r="L276" s="95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5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5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5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5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5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5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76"/>
      <c r="B277" s="382"/>
      <c r="C277" s="146">
        <v>5</v>
      </c>
      <c r="D277" s="373" t="s">
        <v>78</v>
      </c>
      <c r="E277" s="374"/>
      <c r="F277" s="95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6">
        <f t="shared" si="26"/>
        <v>0</v>
      </c>
      <c r="L277" s="95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5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5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5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5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5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5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76"/>
      <c r="B278" s="382"/>
      <c r="C278" s="146">
        <v>6</v>
      </c>
      <c r="D278" s="373" t="s">
        <v>79</v>
      </c>
      <c r="E278" s="374"/>
      <c r="F278" s="95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6">
        <f t="shared" si="26"/>
        <v>0</v>
      </c>
      <c r="L278" s="95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5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5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5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5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5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5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76"/>
      <c r="B279" s="382"/>
      <c r="C279" s="146">
        <v>7</v>
      </c>
      <c r="D279" s="373" t="s">
        <v>80</v>
      </c>
      <c r="E279" s="374"/>
      <c r="F279" s="95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6">
        <f t="shared" si="26"/>
        <v>0</v>
      </c>
      <c r="L279" s="95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5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5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5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5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5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5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76"/>
      <c r="B280" s="382"/>
      <c r="C280" s="146">
        <v>8</v>
      </c>
      <c r="D280" s="373" t="s">
        <v>81</v>
      </c>
      <c r="E280" s="374"/>
      <c r="F280" s="95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6">
        <f t="shared" si="26"/>
        <v>0</v>
      </c>
      <c r="L280" s="95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5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5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5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5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5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5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76"/>
      <c r="B281" s="382"/>
      <c r="C281" s="146">
        <v>9</v>
      </c>
      <c r="D281" s="373" t="s">
        <v>82</v>
      </c>
      <c r="E281" s="374"/>
      <c r="F281" s="95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6">
        <f t="shared" si="26"/>
        <v>0</v>
      </c>
      <c r="L281" s="95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5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5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5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5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5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5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76"/>
      <c r="B282" s="382"/>
      <c r="C282" s="146">
        <v>10</v>
      </c>
      <c r="D282" s="373" t="s">
        <v>111</v>
      </c>
      <c r="E282" s="374"/>
      <c r="F282" s="95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6">
        <f t="shared" si="26"/>
        <v>0</v>
      </c>
      <c r="L282" s="95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5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5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5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5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5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5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77"/>
      <c r="B283" s="383"/>
      <c r="C283" s="146">
        <v>11</v>
      </c>
      <c r="D283" s="373" t="s">
        <v>83</v>
      </c>
      <c r="E283" s="374"/>
      <c r="F283" s="95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6">
        <f t="shared" si="26"/>
        <v>0</v>
      </c>
      <c r="L283" s="95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5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5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5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5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5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5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6">
        <f>SUM(F272:F283)</f>
        <v>1</v>
      </c>
      <c r="G284" s="56">
        <f t="shared" ref="G284:J284" si="28">SUM(G272:G283)</f>
        <v>1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6">
        <f t="shared" si="26"/>
        <v>2</v>
      </c>
      <c r="L284" s="95">
        <f>SUM(L272:L283)</f>
        <v>0</v>
      </c>
      <c r="M284" s="95">
        <f t="shared" ref="M284:R284" si="29">SUM(M272:M283)</f>
        <v>2</v>
      </c>
      <c r="N284" s="95">
        <f t="shared" si="29"/>
        <v>3</v>
      </c>
      <c r="O284" s="95">
        <f t="shared" si="29"/>
        <v>0</v>
      </c>
      <c r="P284" s="95">
        <f t="shared" si="29"/>
        <v>0</v>
      </c>
      <c r="Q284" s="95">
        <f t="shared" si="29"/>
        <v>0</v>
      </c>
      <c r="R284" s="95">
        <f t="shared" si="29"/>
        <v>0</v>
      </c>
      <c r="S284" s="56">
        <f t="shared" si="27"/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2020-05-25T09:50:22Z</dcterms:created>
  <dcterms:modified xsi:type="dcterms:W3CDTF">2020-05-25T09:50:27Z</dcterms:modified>
</cp:coreProperties>
</file>