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60" i="8" l="1"/>
  <c r="R359" i="8"/>
  <c r="R358" i="8"/>
  <c r="R357" i="8"/>
  <c r="R356" i="8"/>
  <c r="R355" i="8"/>
  <c r="R354" i="8"/>
  <c r="R353" i="8"/>
  <c r="R352" i="8"/>
  <c r="R351" i="8"/>
  <c r="R350" i="8"/>
  <c r="R349" i="8"/>
  <c r="R348" i="8"/>
  <c r="R347" i="8"/>
  <c r="R346" i="8"/>
  <c r="R345" i="8"/>
  <c r="R344" i="8"/>
  <c r="R343" i="8"/>
  <c r="R342" i="8"/>
  <c r="R341" i="8"/>
  <c r="R340" i="8"/>
  <c r="R339" i="8"/>
  <c r="R338" i="8"/>
  <c r="R337" i="8"/>
  <c r="R336" i="8"/>
  <c r="R335" i="8"/>
  <c r="R334" i="8"/>
  <c r="R333" i="8"/>
  <c r="R332" i="8"/>
  <c r="R331" i="8"/>
  <c r="R330" i="8"/>
  <c r="R329" i="8"/>
  <c r="R328" i="8"/>
  <c r="R327" i="8"/>
  <c r="R326" i="8"/>
  <c r="R325" i="8"/>
  <c r="R324" i="8"/>
  <c r="R323" i="8"/>
  <c r="R322" i="8"/>
  <c r="R321" i="8"/>
  <c r="R320" i="8"/>
  <c r="R319" i="8"/>
  <c r="R318" i="8"/>
  <c r="R317" i="8"/>
  <c r="R316" i="8"/>
  <c r="R315" i="8"/>
  <c r="R314" i="8"/>
  <c r="AA313" i="8"/>
  <c r="R313" i="8"/>
  <c r="AA312" i="8"/>
  <c r="R312" i="8"/>
  <c r="AA311" i="8"/>
  <c r="R311" i="8"/>
  <c r="AA310" i="8"/>
  <c r="R310" i="8"/>
  <c r="AA309" i="8"/>
  <c r="R309" i="8"/>
  <c r="AA308" i="8"/>
  <c r="R308" i="8"/>
  <c r="AA307" i="8"/>
  <c r="R307" i="8"/>
  <c r="AA306" i="8"/>
  <c r="R306" i="8"/>
  <c r="AA305" i="8"/>
  <c r="R305" i="8"/>
  <c r="AA304" i="8"/>
  <c r="R304" i="8"/>
  <c r="AA303" i="8"/>
  <c r="R303" i="8"/>
  <c r="AA302" i="8"/>
  <c r="R302" i="8"/>
  <c r="AA301" i="8"/>
  <c r="R301" i="8"/>
  <c r="AA300" i="8"/>
  <c r="R300" i="8"/>
  <c r="AA299" i="8"/>
  <c r="R299" i="8"/>
  <c r="AA298" i="8"/>
  <c r="R298" i="8"/>
  <c r="AA297" i="8"/>
  <c r="R297" i="8"/>
  <c r="AA296" i="8"/>
  <c r="R296" i="8"/>
  <c r="AA295" i="8"/>
  <c r="R295" i="8"/>
  <c r="AA294" i="8"/>
  <c r="R294" i="8"/>
  <c r="AA293" i="8"/>
  <c r="R293" i="8"/>
  <c r="AA292" i="8"/>
  <c r="R292" i="8"/>
  <c r="AA291" i="8"/>
  <c r="R291" i="8"/>
  <c r="AA290" i="8"/>
  <c r="R290" i="8"/>
  <c r="AA289" i="8"/>
  <c r="R289" i="8"/>
  <c r="AA288" i="8"/>
  <c r="R288" i="8"/>
  <c r="AA287" i="8"/>
  <c r="R287" i="8"/>
  <c r="AA286" i="8"/>
  <c r="R286" i="8"/>
  <c r="AA285" i="8"/>
  <c r="R285" i="8"/>
  <c r="AA284" i="8"/>
  <c r="R284" i="8"/>
  <c r="AA283" i="8"/>
  <c r="R283" i="8"/>
  <c r="AA282" i="8"/>
  <c r="R282" i="8"/>
  <c r="AA281" i="8"/>
  <c r="R281" i="8"/>
  <c r="AA280" i="8"/>
  <c r="R280" i="8"/>
  <c r="AA279" i="8"/>
  <c r="R279" i="8"/>
  <c r="AA278" i="8"/>
  <c r="R278" i="8"/>
  <c r="AA277" i="8"/>
  <c r="R277" i="8"/>
  <c r="AA276" i="8"/>
  <c r="R276" i="8"/>
  <c r="AA275" i="8"/>
  <c r="R275" i="8"/>
  <c r="AA274" i="8"/>
  <c r="R274" i="8"/>
  <c r="AA273" i="8"/>
  <c r="R273" i="8"/>
  <c r="AA272" i="8"/>
  <c r="R272" i="8"/>
  <c r="AA271" i="8"/>
  <c r="R271" i="8"/>
  <c r="AA270" i="8"/>
  <c r="R270" i="8"/>
  <c r="AA269" i="8"/>
  <c r="R269" i="8"/>
  <c r="AA268" i="8"/>
  <c r="R268" i="8"/>
  <c r="AA267" i="8"/>
  <c r="R267" i="8"/>
  <c r="AA266" i="8"/>
  <c r="R266" i="8"/>
  <c r="AA265" i="8"/>
  <c r="R265" i="8"/>
  <c r="AA264" i="8"/>
  <c r="R264" i="8"/>
  <c r="AA263" i="8"/>
  <c r="R263" i="8"/>
  <c r="AA262" i="8"/>
  <c r="R262" i="8"/>
  <c r="AA261" i="8"/>
  <c r="R261" i="8"/>
  <c r="AA260" i="8"/>
  <c r="R260" i="8"/>
  <c r="AA259" i="8"/>
  <c r="R259" i="8"/>
  <c r="AA258" i="8"/>
  <c r="R258" i="8"/>
  <c r="AA257" i="8"/>
  <c r="R257" i="8"/>
  <c r="AA256" i="8"/>
  <c r="R256" i="8"/>
  <c r="AA255" i="8"/>
  <c r="R255" i="8"/>
  <c r="AA254" i="8"/>
  <c r="R254" i="8"/>
  <c r="AA253" i="8"/>
  <c r="R253" i="8"/>
  <c r="AA252" i="8"/>
  <c r="R252" i="8"/>
  <c r="AA251" i="8"/>
  <c r="R251" i="8"/>
  <c r="AA250" i="8"/>
  <c r="R250" i="8"/>
  <c r="AA249" i="8"/>
  <c r="R249" i="8"/>
  <c r="AA248" i="8"/>
  <c r="R248" i="8"/>
  <c r="AA247" i="8"/>
  <c r="R247" i="8"/>
  <c r="AA246" i="8"/>
  <c r="R246" i="8"/>
  <c r="AA245" i="8"/>
  <c r="R245" i="8"/>
  <c r="AA244" i="8"/>
  <c r="R244" i="8"/>
  <c r="AA243" i="8"/>
  <c r="R243" i="8"/>
  <c r="AA242" i="8"/>
  <c r="R242" i="8"/>
  <c r="AA241" i="8"/>
  <c r="R241" i="8"/>
  <c r="AA240" i="8"/>
  <c r="R240" i="8"/>
  <c r="AA239" i="8"/>
  <c r="R239" i="8"/>
  <c r="AA238" i="8"/>
  <c r="R238" i="8"/>
  <c r="AA237" i="8"/>
  <c r="R237" i="8"/>
  <c r="AA236" i="8"/>
  <c r="R236" i="8"/>
  <c r="AA235" i="8"/>
  <c r="R235" i="8"/>
  <c r="AA234" i="8"/>
  <c r="R234" i="8"/>
  <c r="AA233" i="8"/>
  <c r="R233" i="8"/>
  <c r="AA232" i="8"/>
  <c r="R232" i="8"/>
  <c r="AA231" i="8"/>
  <c r="R231" i="8"/>
  <c r="AA230" i="8"/>
  <c r="R230" i="8"/>
  <c r="AA229" i="8"/>
  <c r="R229" i="8"/>
  <c r="AA228" i="8"/>
  <c r="R228" i="8"/>
  <c r="AA227" i="8"/>
  <c r="R227" i="8"/>
  <c r="AA226" i="8"/>
  <c r="R226" i="8"/>
  <c r="AA225" i="8"/>
  <c r="R225" i="8"/>
  <c r="AA224" i="8"/>
  <c r="R224" i="8"/>
  <c r="AA223" i="8"/>
  <c r="R223" i="8"/>
  <c r="AA222" i="8"/>
  <c r="R222" i="8"/>
  <c r="AA221" i="8"/>
  <c r="R221" i="8"/>
  <c r="AA220" i="8"/>
  <c r="R220" i="8"/>
  <c r="AA219" i="8"/>
  <c r="R219" i="8"/>
  <c r="AA218" i="8"/>
  <c r="R218" i="8"/>
  <c r="AA217" i="8"/>
  <c r="R217" i="8"/>
  <c r="AA216" i="8"/>
  <c r="R216" i="8"/>
  <c r="AA215" i="8"/>
  <c r="R215" i="8"/>
  <c r="AA214" i="8"/>
  <c r="R214" i="8"/>
  <c r="AA213" i="8"/>
  <c r="R213" i="8"/>
  <c r="AA212" i="8"/>
  <c r="R212" i="8"/>
  <c r="AA211" i="8"/>
  <c r="R211" i="8"/>
  <c r="AA210" i="8"/>
  <c r="R210" i="8"/>
  <c r="AA209" i="8"/>
  <c r="R209" i="8"/>
  <c r="AA208" i="8"/>
  <c r="R208" i="8"/>
  <c r="AA207" i="8"/>
  <c r="R207" i="8"/>
  <c r="AA206" i="8"/>
  <c r="R206" i="8"/>
  <c r="AA205" i="8"/>
  <c r="R205" i="8"/>
  <c r="AA204" i="8"/>
  <c r="R204" i="8"/>
  <c r="AA203" i="8"/>
  <c r="R203" i="8"/>
  <c r="AA202" i="8"/>
  <c r="R202" i="8"/>
  <c r="AA201" i="8"/>
  <c r="R201" i="8"/>
  <c r="AA200" i="8"/>
  <c r="R200" i="8"/>
  <c r="AA199" i="8"/>
  <c r="R199" i="8"/>
  <c r="AA198" i="8"/>
  <c r="R198" i="8"/>
  <c r="AA197" i="8"/>
  <c r="R197" i="8"/>
  <c r="AA196" i="8"/>
  <c r="R196" i="8"/>
  <c r="AA195" i="8"/>
  <c r="R195" i="8"/>
  <c r="AA194" i="8"/>
  <c r="R194" i="8"/>
  <c r="AA193" i="8"/>
  <c r="R193" i="8"/>
  <c r="AA192" i="8"/>
  <c r="R192" i="8"/>
  <c r="AA191" i="8"/>
  <c r="R191" i="8"/>
  <c r="AA190" i="8"/>
  <c r="R190" i="8"/>
  <c r="AA189" i="8"/>
  <c r="R189" i="8"/>
  <c r="AA188" i="8"/>
  <c r="R188" i="8"/>
  <c r="AA187" i="8"/>
  <c r="R187" i="8"/>
  <c r="AA186" i="8"/>
  <c r="R186" i="8"/>
  <c r="AA185" i="8"/>
  <c r="R185" i="8"/>
  <c r="AA184" i="8"/>
  <c r="R184" i="8"/>
  <c r="AA183" i="8"/>
  <c r="R183" i="8"/>
  <c r="AA182" i="8"/>
  <c r="R182" i="8"/>
  <c r="AA181" i="8"/>
  <c r="R181" i="8"/>
  <c r="AA180" i="8"/>
  <c r="R180" i="8"/>
  <c r="AA179" i="8"/>
  <c r="R179" i="8"/>
  <c r="AA178" i="8"/>
  <c r="R178" i="8"/>
  <c r="AA177" i="8"/>
  <c r="R177" i="8"/>
  <c r="AA176" i="8"/>
  <c r="R176" i="8"/>
  <c r="AA175" i="8"/>
  <c r="R175" i="8"/>
  <c r="AA174" i="8"/>
  <c r="R174" i="8"/>
  <c r="AA173" i="8"/>
  <c r="R173" i="8"/>
  <c r="AA172" i="8"/>
  <c r="R172" i="8"/>
  <c r="AA171" i="8"/>
  <c r="R171" i="8"/>
  <c r="AA170" i="8"/>
  <c r="R170" i="8"/>
  <c r="AA169" i="8"/>
  <c r="R169" i="8"/>
  <c r="AA168" i="8"/>
  <c r="R168" i="8"/>
  <c r="AA167" i="8"/>
  <c r="R167" i="8"/>
  <c r="AA166" i="8"/>
  <c r="R166" i="8"/>
  <c r="AA165" i="8"/>
  <c r="R165" i="8"/>
  <c r="AA164" i="8"/>
  <c r="R164" i="8"/>
  <c r="AA163" i="8"/>
  <c r="R163" i="8"/>
  <c r="AA162" i="8"/>
  <c r="R162" i="8"/>
  <c r="AA161" i="8"/>
  <c r="R161" i="8"/>
  <c r="AA160" i="8"/>
  <c r="R160" i="8"/>
  <c r="AA159" i="8"/>
  <c r="R159" i="8"/>
  <c r="AA158" i="8"/>
  <c r="R158" i="8"/>
  <c r="AA157" i="8"/>
  <c r="R157" i="8"/>
  <c r="AA156" i="8"/>
  <c r="R156" i="8"/>
  <c r="AA155" i="8"/>
  <c r="R155" i="8"/>
  <c r="AA154" i="8"/>
  <c r="R154" i="8"/>
  <c r="AA153" i="8"/>
  <c r="R153" i="8"/>
  <c r="AA152" i="8"/>
  <c r="R152" i="8"/>
  <c r="AA151" i="8"/>
  <c r="R151" i="8"/>
  <c r="AA150" i="8"/>
  <c r="R150" i="8"/>
  <c r="AA149" i="8"/>
  <c r="R149" i="8"/>
  <c r="AA148" i="8"/>
  <c r="R148" i="8"/>
  <c r="AA147" i="8"/>
  <c r="R147" i="8"/>
  <c r="AA146" i="8"/>
  <c r="R146" i="8"/>
  <c r="AA145" i="8"/>
  <c r="R145" i="8"/>
  <c r="AA144" i="8"/>
  <c r="R144" i="8"/>
  <c r="AA143" i="8"/>
  <c r="R143" i="8"/>
  <c r="AA142" i="8"/>
  <c r="R142" i="8"/>
  <c r="AA141" i="8"/>
  <c r="R141" i="8"/>
  <c r="AA140" i="8"/>
  <c r="R140" i="8"/>
  <c r="AA139" i="8"/>
  <c r="R139" i="8"/>
  <c r="AA138" i="8"/>
  <c r="R138" i="8"/>
  <c r="AA137" i="8"/>
  <c r="R137" i="8"/>
  <c r="AA136" i="8"/>
  <c r="R136" i="8"/>
  <c r="AA135" i="8"/>
  <c r="R135" i="8"/>
  <c r="AA134" i="8"/>
  <c r="R134" i="8"/>
  <c r="AA133" i="8"/>
  <c r="R133" i="8"/>
  <c r="AA132" i="8"/>
  <c r="R132" i="8"/>
  <c r="AA131" i="8"/>
  <c r="R131" i="8"/>
  <c r="AA130" i="8"/>
  <c r="R130" i="8"/>
  <c r="AA129" i="8"/>
  <c r="R129" i="8"/>
  <c r="AA128" i="8"/>
  <c r="R128" i="8"/>
  <c r="AA127" i="8"/>
  <c r="R127" i="8"/>
  <c r="AA126" i="8"/>
  <c r="R126" i="8"/>
  <c r="AA125" i="8"/>
  <c r="R125" i="8"/>
  <c r="AA124" i="8"/>
  <c r="R124" i="8"/>
  <c r="AA123" i="8"/>
  <c r="R123" i="8"/>
  <c r="AA122" i="8"/>
  <c r="R122" i="8"/>
  <c r="AA121" i="8"/>
  <c r="R121" i="8"/>
  <c r="AA120" i="8"/>
  <c r="R120" i="8"/>
  <c r="AA119" i="8"/>
  <c r="R119" i="8"/>
  <c r="AA118" i="8"/>
  <c r="R118" i="8"/>
  <c r="AA117" i="8"/>
  <c r="R117" i="8"/>
  <c r="AA116" i="8"/>
  <c r="R116" i="8"/>
  <c r="AA115" i="8"/>
  <c r="R115" i="8"/>
  <c r="AA114" i="8"/>
  <c r="R114" i="8"/>
  <c r="AA113" i="8"/>
  <c r="R113" i="8"/>
  <c r="AA112" i="8"/>
  <c r="R112" i="8"/>
  <c r="AA111" i="8"/>
  <c r="R111" i="8"/>
  <c r="AA110" i="8"/>
  <c r="R110" i="8"/>
  <c r="AA109" i="8"/>
  <c r="R109" i="8"/>
  <c r="AA108" i="8"/>
  <c r="R108" i="8"/>
  <c r="AA107" i="8"/>
  <c r="R107" i="8"/>
  <c r="AA106" i="8"/>
  <c r="R106" i="8"/>
  <c r="AA105" i="8"/>
  <c r="R105" i="8"/>
  <c r="AA104" i="8"/>
  <c r="R104" i="8"/>
  <c r="AA103" i="8"/>
  <c r="R103" i="8"/>
  <c r="AA102" i="8"/>
  <c r="R102" i="8"/>
  <c r="AA101" i="8"/>
  <c r="R101" i="8"/>
  <c r="AA100" i="8"/>
  <c r="R100" i="8"/>
  <c r="AA99" i="8"/>
  <c r="R99" i="8"/>
  <c r="AA98" i="8"/>
  <c r="R98" i="8"/>
  <c r="AA97" i="8"/>
  <c r="R97" i="8"/>
  <c r="AA96" i="8"/>
  <c r="R96" i="8"/>
  <c r="AA95" i="8"/>
  <c r="R95" i="8"/>
  <c r="AA94" i="8"/>
  <c r="R94" i="8"/>
  <c r="AA93" i="8"/>
  <c r="R93" i="8"/>
  <c r="AA92" i="8"/>
  <c r="R92" i="8"/>
  <c r="AA91" i="8"/>
  <c r="R91" i="8"/>
  <c r="AA90" i="8"/>
  <c r="R90" i="8"/>
  <c r="AA89" i="8"/>
  <c r="R89" i="8"/>
  <c r="AA88" i="8"/>
  <c r="R88" i="8"/>
  <c r="AA87" i="8"/>
  <c r="R87" i="8"/>
  <c r="AA86" i="8"/>
  <c r="R86" i="8"/>
  <c r="AA85" i="8"/>
  <c r="R85" i="8"/>
  <c r="AA84" i="8"/>
  <c r="R84" i="8"/>
  <c r="AA83" i="8"/>
  <c r="R83" i="8"/>
  <c r="AA82" i="8"/>
  <c r="R82" i="8"/>
  <c r="AA81" i="8"/>
  <c r="R81" i="8"/>
  <c r="AA80" i="8"/>
  <c r="R80" i="8"/>
  <c r="AA79" i="8"/>
  <c r="R79" i="8"/>
  <c r="AA78" i="8"/>
  <c r="R78" i="8"/>
  <c r="AA77" i="8"/>
  <c r="R77" i="8"/>
  <c r="AA76" i="8"/>
  <c r="R76" i="8"/>
  <c r="AA75" i="8"/>
  <c r="R75" i="8"/>
  <c r="AA74" i="8"/>
  <c r="R74" i="8"/>
  <c r="AA73" i="8"/>
  <c r="R73" i="8"/>
  <c r="AA72" i="8"/>
  <c r="R72" i="8"/>
  <c r="AA71" i="8"/>
  <c r="R71" i="8"/>
  <c r="AA70" i="8"/>
  <c r="R70" i="8"/>
  <c r="AA69" i="8"/>
  <c r="R69" i="8"/>
  <c r="AA68" i="8"/>
  <c r="R68" i="8"/>
  <c r="AA67" i="8"/>
  <c r="R67" i="8"/>
  <c r="AA66" i="8"/>
  <c r="R66" i="8"/>
  <c r="AA65" i="8"/>
  <c r="R65" i="8"/>
  <c r="AA64" i="8"/>
  <c r="R64" i="8"/>
  <c r="AA63" i="8"/>
  <c r="R63" i="8"/>
  <c r="AA62" i="8"/>
  <c r="R62" i="8"/>
  <c r="AA61" i="8"/>
  <c r="R61" i="8"/>
  <c r="AA60" i="8"/>
  <c r="R60" i="8"/>
  <c r="AA59" i="8"/>
  <c r="R59" i="8"/>
  <c r="AA58" i="8"/>
  <c r="R58" i="8"/>
  <c r="AA57" i="8"/>
  <c r="R57" i="8"/>
  <c r="AA56" i="8"/>
  <c r="R56" i="8"/>
  <c r="AA55" i="8"/>
  <c r="R55" i="8"/>
  <c r="AA54" i="8"/>
  <c r="R54" i="8"/>
  <c r="AA53" i="8"/>
  <c r="R53" i="8"/>
  <c r="AA52" i="8"/>
  <c r="R52" i="8"/>
  <c r="AA51" i="8"/>
  <c r="R51" i="8"/>
  <c r="AA50" i="8"/>
  <c r="R50" i="8"/>
  <c r="AA49" i="8"/>
  <c r="R49" i="8"/>
  <c r="AA48" i="8"/>
  <c r="R48" i="8"/>
  <c r="AA47" i="8"/>
  <c r="R47" i="8"/>
  <c r="AA46" i="8"/>
  <c r="R46" i="8"/>
  <c r="AA45" i="8"/>
  <c r="R45" i="8"/>
  <c r="AA44" i="8"/>
  <c r="R44" i="8"/>
  <c r="AA43" i="8"/>
  <c r="R43" i="8"/>
  <c r="AA42" i="8"/>
  <c r="R42" i="8"/>
  <c r="AA41" i="8"/>
  <c r="R41" i="8"/>
  <c r="AA40" i="8"/>
  <c r="R40" i="8"/>
  <c r="AA39" i="8"/>
  <c r="R39" i="8"/>
  <c r="AA38" i="8"/>
  <c r="R38" i="8"/>
  <c r="AA37" i="8"/>
  <c r="R37" i="8"/>
  <c r="AA36" i="8"/>
  <c r="R36" i="8"/>
  <c r="AA35" i="8"/>
  <c r="R35" i="8"/>
  <c r="AA34" i="8"/>
  <c r="R34" i="8"/>
  <c r="AA33" i="8"/>
  <c r="R33" i="8"/>
  <c r="AA32" i="8"/>
  <c r="R32" i="8"/>
  <c r="AA31" i="8"/>
  <c r="R31" i="8"/>
  <c r="AA30" i="8"/>
  <c r="R30" i="8"/>
  <c r="AA29" i="8"/>
  <c r="R29" i="8"/>
  <c r="AA28" i="8"/>
  <c r="R28" i="8"/>
  <c r="AA27" i="8"/>
  <c r="R27" i="8"/>
  <c r="AA26" i="8"/>
  <c r="R26" i="8"/>
  <c r="AA25" i="8"/>
  <c r="R25" i="8"/>
  <c r="AA24" i="8"/>
  <c r="R24" i="8"/>
  <c r="AA23" i="8"/>
  <c r="R23" i="8"/>
  <c r="AA22" i="8"/>
  <c r="R22" i="8"/>
  <c r="AA21" i="8"/>
  <c r="R21" i="8"/>
  <c r="AA20" i="8"/>
  <c r="R20" i="8"/>
  <c r="AA19" i="8"/>
  <c r="R19" i="8"/>
  <c r="AA18" i="8"/>
  <c r="R18" i="8"/>
  <c r="AA17" i="8"/>
  <c r="R17" i="8"/>
  <c r="AA16" i="8"/>
  <c r="R16" i="8"/>
  <c r="AA15" i="8"/>
  <c r="R15" i="8"/>
  <c r="AA14" i="8"/>
  <c r="R14" i="8"/>
  <c r="AA13" i="8"/>
  <c r="R13" i="8"/>
  <c r="AA12" i="8"/>
  <c r="R12" i="8"/>
  <c r="C3" i="33"/>
  <c r="C5" i="33"/>
  <c r="D5" i="33"/>
  <c r="E5" i="33"/>
  <c r="F5" i="33"/>
  <c r="B8" i="33"/>
  <c r="D13" i="33"/>
  <c r="F13" i="33" s="1"/>
  <c r="E13" i="33"/>
  <c r="B16" i="33"/>
  <c r="B18" i="33"/>
  <c r="C18" i="33"/>
  <c r="D18" i="33"/>
  <c r="E18" i="33"/>
  <c r="G18" i="33"/>
  <c r="B25" i="33"/>
  <c r="D25" i="33"/>
  <c r="F25" i="33"/>
  <c r="J31" i="33"/>
  <c r="K31" i="33"/>
  <c r="L31" i="33"/>
  <c r="M31" i="33"/>
  <c r="N31" i="33"/>
  <c r="B32" i="33"/>
  <c r="C32" i="33"/>
  <c r="D32" i="33"/>
  <c r="G32" i="33" s="1"/>
  <c r="E32" i="33"/>
  <c r="F32" i="33"/>
  <c r="B38" i="33"/>
  <c r="E38" i="33" s="1"/>
  <c r="C38" i="33"/>
  <c r="D38" i="33"/>
  <c r="J38" i="33"/>
  <c r="K38" i="33"/>
  <c r="L38" i="33"/>
  <c r="M38" i="33"/>
  <c r="N38" i="33"/>
  <c r="O38" i="33"/>
  <c r="P38" i="33"/>
  <c r="B46" i="33"/>
  <c r="C46" i="33"/>
  <c r="D46" i="33"/>
  <c r="E46" i="33"/>
  <c r="F46" i="33"/>
  <c r="H46" i="33"/>
  <c r="I46" i="33"/>
  <c r="J46" i="33"/>
  <c r="B52" i="33"/>
  <c r="C52" i="33"/>
  <c r="D52" i="33"/>
  <c r="E52" i="33"/>
  <c r="F52" i="33"/>
  <c r="H52" i="33"/>
  <c r="I52" i="33"/>
  <c r="J52" i="33"/>
  <c r="K52" i="33"/>
  <c r="L52" i="33"/>
  <c r="M52" i="33"/>
  <c r="N52" i="33"/>
  <c r="O52" i="33" l="1"/>
  <c r="G52" i="33"/>
  <c r="K46" i="33"/>
  <c r="Q38" i="33"/>
  <c r="G46" i="33"/>
  <c r="I25" i="33"/>
  <c r="O31" i="33"/>
  <c r="J64" i="73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J284" i="36" s="1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J68" i="36" s="1"/>
  <c r="I59" i="36"/>
  <c r="H59" i="36"/>
  <c r="G59" i="36"/>
  <c r="G68" i="36" s="1"/>
  <c r="F59" i="36"/>
  <c r="F68" i="36" s="1"/>
  <c r="E59" i="36"/>
  <c r="D59" i="36"/>
  <c r="C59" i="36"/>
  <c r="C68" i="36" s="1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P118" i="45" l="1"/>
  <c r="M101" i="54"/>
  <c r="G102" i="54"/>
  <c r="E102" i="54"/>
  <c r="N118" i="54"/>
  <c r="M118" i="51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P101" i="54"/>
  <c r="F102" i="54"/>
  <c r="E118" i="54"/>
  <c r="M118" i="54"/>
  <c r="P101" i="61"/>
  <c r="F102" i="61"/>
  <c r="M118" i="61"/>
  <c r="F116" i="51"/>
  <c r="O254" i="45"/>
  <c r="P118" i="48"/>
  <c r="L128" i="48"/>
  <c r="L130" i="48"/>
  <c r="L132" i="48"/>
  <c r="L134" i="48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F118" i="42" s="1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28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J84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71" i="61" s="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I228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71" i="64" s="1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84" i="67" s="1"/>
  <c r="J152" i="70"/>
  <c r="N152" i="70"/>
  <c r="E118" i="64"/>
  <c r="F118" i="64" s="1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Q118" i="39"/>
  <c r="M171" i="39"/>
  <c r="O68" i="36"/>
  <c r="P152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Q118" i="36" s="1"/>
  <c r="F171" i="36"/>
  <c r="M171" i="36" s="1"/>
  <c r="F228" i="36"/>
  <c r="I228" i="36" s="1"/>
  <c r="F246" i="36"/>
  <c r="M246" i="36" s="1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M246" i="39" s="1"/>
  <c r="K256" i="39"/>
  <c r="K260" i="39"/>
  <c r="K264" i="39"/>
  <c r="S273" i="39"/>
  <c r="S277" i="39"/>
  <c r="S283" i="39"/>
  <c r="M101" i="36"/>
  <c r="Q101" i="36" s="1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H102" i="36" s="1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K210" i="36" s="1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36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Q118" i="42"/>
  <c r="L136" i="42"/>
  <c r="P152" i="42"/>
  <c r="M246" i="42"/>
  <c r="K266" i="45"/>
  <c r="H127" i="42"/>
  <c r="H143" i="42"/>
  <c r="H210" i="42"/>
  <c r="K210" i="42" s="1"/>
  <c r="F266" i="42"/>
  <c r="J266" i="42"/>
  <c r="N266" i="42"/>
  <c r="O266" i="42" s="1"/>
  <c r="G266" i="42"/>
  <c r="K272" i="42"/>
  <c r="S272" i="42"/>
  <c r="O61" i="45"/>
  <c r="G102" i="45"/>
  <c r="H101" i="45"/>
  <c r="Q118" i="45"/>
  <c r="H136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M171" i="45" s="1"/>
  <c r="H191" i="45"/>
  <c r="F228" i="45"/>
  <c r="I228" i="45" s="1"/>
  <c r="H246" i="45"/>
  <c r="K198" i="42"/>
  <c r="G44" i="45"/>
  <c r="G50" i="45"/>
  <c r="O59" i="45"/>
  <c r="J75" i="45"/>
  <c r="C84" i="45"/>
  <c r="J84" i="45" s="1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F118" i="45" s="1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J84" i="51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H102" i="51"/>
  <c r="M171" i="51"/>
  <c r="K210" i="51"/>
  <c r="I228" i="51"/>
  <c r="M246" i="51"/>
  <c r="O60" i="48"/>
  <c r="L118" i="48"/>
  <c r="Q118" i="48" s="1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Q118" i="51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O68" i="51" s="1"/>
  <c r="H93" i="51"/>
  <c r="Q109" i="51"/>
  <c r="H128" i="51"/>
  <c r="H144" i="51"/>
  <c r="P144" i="51"/>
  <c r="K198" i="51"/>
  <c r="M234" i="51"/>
  <c r="K272" i="51"/>
  <c r="S272" i="51"/>
  <c r="C84" i="54"/>
  <c r="J84" i="54" s="1"/>
  <c r="L101" i="54"/>
  <c r="Q101" i="54" s="1"/>
  <c r="C118" i="54"/>
  <c r="F118" i="54" s="1"/>
  <c r="F284" i="45"/>
  <c r="K284" i="45" s="1"/>
  <c r="L101" i="48"/>
  <c r="Q101" i="48" s="1"/>
  <c r="F191" i="48"/>
  <c r="F266" i="48"/>
  <c r="K266" i="48" s="1"/>
  <c r="L101" i="51"/>
  <c r="Q101" i="51" s="1"/>
  <c r="I136" i="51"/>
  <c r="L136" i="51" s="1"/>
  <c r="I152" i="51"/>
  <c r="P152" i="51" s="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18" i="54" s="1"/>
  <c r="Q101" i="57"/>
  <c r="K210" i="57"/>
  <c r="I228" i="57"/>
  <c r="M246" i="57"/>
  <c r="K266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J84" i="57"/>
  <c r="Q118" i="57"/>
  <c r="O266" i="57"/>
  <c r="O60" i="54"/>
  <c r="C102" i="54"/>
  <c r="H102" i="54" s="1"/>
  <c r="C136" i="54"/>
  <c r="H136" i="54" s="1"/>
  <c r="H127" i="54"/>
  <c r="H128" i="54"/>
  <c r="H152" i="54"/>
  <c r="M171" i="54"/>
  <c r="K191" i="54"/>
  <c r="I228" i="54"/>
  <c r="M246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210" i="54" s="1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H102" i="61" s="1"/>
  <c r="C136" i="61"/>
  <c r="H136" i="61" s="1"/>
  <c r="H127" i="61"/>
  <c r="H128" i="61"/>
  <c r="H130" i="61"/>
  <c r="H132" i="61"/>
  <c r="K198" i="61"/>
  <c r="J210" i="61"/>
  <c r="J246" i="61"/>
  <c r="F246" i="61"/>
  <c r="L266" i="61"/>
  <c r="O266" i="61" s="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Q101" i="61" s="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P152" i="61" s="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102" i="64" s="1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K266" i="64" s="1"/>
  <c r="G284" i="64"/>
  <c r="K284" i="64" s="1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171" i="67" s="1"/>
  <c r="M68" i="67"/>
  <c r="G68" i="67"/>
  <c r="O65" i="67"/>
  <c r="M101" i="67"/>
  <c r="Q101" i="67" s="1"/>
  <c r="Q92" i="67"/>
  <c r="F102" i="67"/>
  <c r="Q94" i="67"/>
  <c r="D152" i="67"/>
  <c r="H143" i="67"/>
  <c r="L152" i="67"/>
  <c r="P143" i="67"/>
  <c r="F152" i="67"/>
  <c r="O61" i="67"/>
  <c r="H99" i="67"/>
  <c r="Q118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F118" i="67" s="1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F118" i="70" s="1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K210" i="70" s="1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01" i="70" s="1"/>
  <c r="Q110" i="70"/>
  <c r="J118" i="70"/>
  <c r="Q118" i="70" s="1"/>
  <c r="P143" i="70"/>
  <c r="I152" i="70"/>
  <c r="P152" i="70" s="1"/>
  <c r="F191" i="70"/>
  <c r="K191" i="70" s="1"/>
  <c r="F246" i="70"/>
  <c r="M246" i="70" s="1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M171" i="70" s="1"/>
  <c r="K181" i="70"/>
  <c r="K185" i="70"/>
  <c r="K189" i="70"/>
  <c r="K201" i="70"/>
  <c r="K205" i="70"/>
  <c r="K209" i="70"/>
  <c r="I216" i="70"/>
  <c r="I220" i="70"/>
  <c r="I224" i="70"/>
  <c r="F228" i="70"/>
  <c r="I228" i="70" s="1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H136" i="64" l="1"/>
  <c r="M246" i="48"/>
  <c r="S284" i="61"/>
  <c r="P152" i="48"/>
  <c r="M171" i="48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P282" i="32" l="1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D152" i="32" l="1"/>
  <c r="O261" i="32"/>
  <c r="J284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Q101" i="32"/>
  <c r="C68" i="32"/>
  <c r="Q92" i="32"/>
  <c r="Q116" i="32"/>
  <c r="I227" i="32"/>
  <c r="M234" i="32"/>
  <c r="F266" i="32"/>
  <c r="K266" i="32" s="1"/>
  <c r="I152" i="32"/>
  <c r="G284" i="32"/>
  <c r="Q109" i="32"/>
  <c r="J152" i="32"/>
  <c r="K209" i="32"/>
  <c r="K246" i="32"/>
  <c r="M246" i="32" s="1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L136" i="32" s="1"/>
  <c r="P143" i="32"/>
  <c r="M241" i="32"/>
  <c r="F228" i="32"/>
  <c r="K207" i="32"/>
  <c r="I210" i="32"/>
  <c r="G210" i="32"/>
  <c r="K204" i="32"/>
  <c r="P147" i="32"/>
  <c r="H152" i="32"/>
  <c r="H130" i="32"/>
  <c r="Q118" i="32"/>
  <c r="E36" i="32"/>
  <c r="S284" i="32" l="1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<sst xmlns="http://schemas.openxmlformats.org/spreadsheetml/2006/main" count="20241" uniqueCount="238">
  <si>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</si>
  <si>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</si>
  <si>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</si>
  <si>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</si>
  <si>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</si>
  <si>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</si>
  <si>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</si>
  <si>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</si>
  <si>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</si>
  <si>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</si>
  <si>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</si>
  <si>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</si>
  <si>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</si>
  <si>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</si>
  <si>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</si>
  <si>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</si>
  <si>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</si>
  <si>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</si>
  <si>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</si>
  <si>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</si>
  <si>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</si>
  <si>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</si>
  <si>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</si>
  <si>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</si>
  <si>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</si>
  <si>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</si>
  <si>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</si>
  <si>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</si>
  <si>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</si>
  <si>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</si>
  <si>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</si>
  <si>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</si>
  <si>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</si>
  <si>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</si>
  <si>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</si>
  <si>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</si>
  <si>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</si>
  <si>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</si>
  <si>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</si>
  <si>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</si>
  <si>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</si>
  <si>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</si>
  <si>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</si>
  <si>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</si>
  <si>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</si>
  <si>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</si>
  <si>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</si>
  <si>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</si>
  <si>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</si>
  <si>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</si>
  <si>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</si>
  <si>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</si>
  <si>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</si>
  <si>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</si>
  <si>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</si>
  <si>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</si>
  <si>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</si>
  <si>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</si>
  <si>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</si>
  <si>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</si>
  <si>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</si>
  <si>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</si>
  <si>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</si>
  <si>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</si>
  <si>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</si>
  <si>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</si>
  <si>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</si>
  <si>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</si>
  <si>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</si>
  <si>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</si>
  <si>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</si>
  <si>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</si>
  <si>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</si>
  <si>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</si>
  <si>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</si>
  <si>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</si>
  <si>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</si>
  <si>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</si>
  <si>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</si>
  <si>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</si>
  <si>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</si>
  <si>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</si>
  <si>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</si>
  <si>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</si>
  <si>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</si>
  <si>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</si>
  <si>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</si>
  <si>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</si>
  <si>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</si>
  <si>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</si>
  <si>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</si>
  <si>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</si>
  <si>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</si>
  <si>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</si>
  <si>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</si>
  <si>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</si>
  <si>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</si>
  <si>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</si>
  <si>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</si>
  <si>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</si>
  <si>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</si>
  <si>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</si>
  <si>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</si>
  <si>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</si>
  <si>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</si>
  <si>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</si>
  <si>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</si>
  <si>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</si>
  <si>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</si>
  <si>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</si>
  <si>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</si>
  <si>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</si>
  <si>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</si>
  <si>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</si>
  <si>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</si>
  <si>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</si>
  <si>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</si>
  <si>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</si>
  <si>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</si>
  <si>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</si>
  <si>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</si>
  <si>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</si>
  <si>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</si>
  <si>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</si>
  <si>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</si>
  <si>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</si>
  <si>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</si>
  <si>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</si>
  <si>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</si>
  <si>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</si>
  <si>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</si>
  <si>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</si>
  <si>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</si>
  <si>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</si>
  <si>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</si>
  <si>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</si>
  <si>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</si>
  <si>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</si>
  <si>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</si>
  <si>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</si>
  <si>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</si>
  <si>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</si>
  <si>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</si>
  <si>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</si>
  <si>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</si>
  <si>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</si>
  <si>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</si>
  <si>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</si>
  <si>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</si>
  <si>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</si>
  <si>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</si>
  <si>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</si>
  <si>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</si>
  <si>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</si>
  <si>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</si>
  <si>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</si>
  <si>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</si>
  <si>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</si>
  <si>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</si>
  <si>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</si>
  <si>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</si>
  <si>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</si>
  <si>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</si>
  <si>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</si>
  <si>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</si>
  <si>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</si>
  <si>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</si>
  <si>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</si>
  <si>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</si>
  <si>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</si>
  <si>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</si>
  <si>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</si>
  <si>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</si>
  <si>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</si>
  <si>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</si>
  <si>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</si>
  <si>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</si>
  <si>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</si>
  <si>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</si>
  <si>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</si>
  <si>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</si>
  <si>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</si>
  <si>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</si>
  <si>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</si>
  <si>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</si>
  <si>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</si>
  <si>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</si>
  <si>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</si>
  <si>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</si>
  <si>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</si>
  <si>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</si>
  <si>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</si>
  <si>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</si>
  <si>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</si>
  <si>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</si>
  <si>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</si>
  <si>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</si>
  <si>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</si>
  <si>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</si>
  <si>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</si>
  <si>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</si>
  <si>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</si>
  <si>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</si>
  <si>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</si>
  <si>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</si>
  <si>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</si>
  <si>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</si>
  <si>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</si>
  <si>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</si>
  <si>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</si>
  <si>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</si>
  <si>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</si>
  <si>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</si>
  <si>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</si>
  <si>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</si>
  <si>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</si>
  <si>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</si>
  <si>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</si>
  <si>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</si>
  <si>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</si>
  <si>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</si>
  <si>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</si>
  <si>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</si>
  <si>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</si>
  <si>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</si>
  <si>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</si>
  <si>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</si>
  <si>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</si>
  <si>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</si>
  <si>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</si>
  <si>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</si>
  <si>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</si>
  <si>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</si>
  <si>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</si>
  <si>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カード類補記対応業務関係</t>
    <phoneticPr fontId="1"/>
  </si>
  <si>
    <t>北区</t>
    <rPh sb="0" eb="1">
      <t>キタ</t>
    </rPh>
    <rPh sb="1" eb="2">
      <t>ク</t>
    </rPh>
    <phoneticPr fontId="1"/>
  </si>
  <si>
    <t>水</t>
    <rPh sb="0" eb="1">
      <t>スイ</t>
    </rPh>
    <phoneticPr fontId="1"/>
  </si>
  <si>
    <t>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</si>
</sst>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5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77" fontId="3" fillId="0" borderId="22" xfId="1" applyNumberFormat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center" vertical="center" wrapText="1" shrinkToFit="1"/>
    </xf>
    <xf numFmtId="0" fontId="15" fillId="7" borderId="31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28" xfId="0" applyNumberFormat="1" applyFill="1" applyBorder="1" applyAlignment="1">
      <alignment horizontal="center" vertical="center"/>
    </xf>
    <xf numFmtId="179" fontId="0" fillId="8" borderId="37" xfId="0" applyNumberFormat="1" applyFill="1" applyBorder="1" applyAlignment="1">
      <alignment horizontal="center" vertical="center"/>
    </xf>
    <xf numFmtId="179" fontId="0" fillId="8" borderId="29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2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" name="角丸四角形 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" name="角丸四角形 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0" name="角丸四角形 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3" name="角丸四角形 12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6" name="角丸四角形 1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1678780</xdr:colOff>
      <xdr:row>0</xdr:row>
      <xdr:rowOff>0</xdr:rowOff>
    </xdr:from>
    <xdr:to>
      <xdr:col>13</xdr:col>
      <xdr:colOff>404811</xdr:colOff>
      <xdr:row>10</xdr:row>
      <xdr:rowOff>1345406</xdr:rowOff>
    </xdr:to>
    <xdr:sp macro="" textlink="">
      <xdr:nvSpPr>
        <xdr:cNvPr id="17" name="角丸四角形 16"/>
        <xdr:cNvSpPr/>
      </xdr:nvSpPr>
      <xdr:spPr>
        <a:xfrm>
          <a:off x="9422605" y="0"/>
          <a:ext cx="5545931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9" name="角丸四角形 1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2" name="角丸四角形 2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32&#31379;&#21475;&#26989;&#21209;&#22996;&#35351;/&#65330;&#65298;&#24180;&#24230;&#30330;&#27880;&#38306;&#20418;/&#21306;&#12363;&#12425;&#22238;&#31572;/01&#21271;&#21306;/&#12304;&#21271;&#21306;&#12305;&#36039;&#26009;&#30058;&#21495;01_&#31309;&#31639;&#27161;&#28310;&#12501;&#12457;&#12540;&#12510;&#12483;&#12488;_R02-12&#26376;&#65288;36&#26376;&#65289;_&#21271;&#12539;&#26093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入力不可】1.26-3.27合計用"/>
      <sheetName val="集計表（0126）"/>
      <sheetName val="集計表（0127）"/>
      <sheetName val="集計表（0128）"/>
      <sheetName val="集計表（0129）"/>
      <sheetName val="集計表（0130）"/>
      <sheetName val="集計表（0131）"/>
      <sheetName val="集計表（0322）"/>
      <sheetName val="集計表（0323）"/>
      <sheetName val="集計表（0324）"/>
      <sheetName val="集計表（0325）"/>
      <sheetName val="集計表（0326）"/>
      <sheetName val="集計表（0327）"/>
      <sheetName val="集計表(全日数分)"/>
      <sheetName val="証明書時間（H30）"/>
      <sheetName val="証明書時間（H31）"/>
      <sheetName val="補記時間"/>
      <sheetName val="補記対象"/>
      <sheetName val="カード交付（時間）"/>
      <sheetName val="積算（全体）"/>
      <sheetName val="積算（フロマネ）"/>
      <sheetName val="積算（窓口案内）"/>
      <sheetName val="積算（カード補記）"/>
      <sheetName val="積算（個人番号カード関連窓口業務））"/>
      <sheetName val="換算手順"/>
      <sheetName val="光熱水費"/>
      <sheetName val="BD_業務量"/>
      <sheetName val="補正率_発注不調リスク対応"/>
      <sheetName val="補正加算後の合計積算額の算出"/>
      <sheetName val="支払（全体）"/>
      <sheetName val="支払（フロマネ）"/>
      <sheetName val="支払（窓口案内）"/>
      <sheetName val="支払（カード補記）"/>
      <sheetName val="支払（個人番号カード関連窓口業務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21" activePane="bottomLeft" state="frozen"/>
      <selection activeCell="L2" sqref="L2"/>
      <selection pane="bottomLeft" sqref="A1:XFD1048576"/>
    </sheetView>
  </sheetViews>
  <sheetFormatPr defaultRowHeight="13.5" x14ac:dyDescent="0.15"/>
  <cols>
    <col min="1" max="3" width="10.625" customWidth="1"/>
    <col min="4" max="6" width="10.625" style="159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77" t="s">
        <v>235</v>
      </c>
      <c r="C2" s="159"/>
    </row>
    <row r="3" spans="1:27" ht="20.100000000000001" customHeight="1" x14ac:dyDescent="0.15">
      <c r="A3" t="s">
        <v>11</v>
      </c>
      <c r="B3" s="168" t="s">
        <v>3</v>
      </c>
      <c r="C3" s="168" t="s">
        <v>4</v>
      </c>
      <c r="D3" s="168" t="s">
        <v>5</v>
      </c>
      <c r="E3" s="168" t="s">
        <v>8</v>
      </c>
    </row>
    <row r="4" spans="1:27" ht="20.100000000000001" customHeight="1" x14ac:dyDescent="0.15">
      <c r="A4" s="159"/>
      <c r="B4" s="168" t="s">
        <v>233</v>
      </c>
      <c r="C4" s="168">
        <v>1</v>
      </c>
      <c r="D4" s="168">
        <v>29</v>
      </c>
      <c r="E4" s="168" t="s">
        <v>236</v>
      </c>
    </row>
    <row r="5" spans="1:27" ht="15.95" customHeight="1" x14ac:dyDescent="0.15"/>
    <row r="6" spans="1:27" s="25" customFormat="1" ht="15.95" customHeight="1" x14ac:dyDescent="0.15">
      <c r="A6" s="171" t="s">
        <v>237</v>
      </c>
      <c r="B6" s="171" t="s">
        <v>37</v>
      </c>
      <c r="C6" s="174" t="s">
        <v>0</v>
      </c>
      <c r="D6" s="174" t="s">
        <v>1</v>
      </c>
      <c r="E6" s="174" t="s">
        <v>2</v>
      </c>
      <c r="F6" s="171" t="s">
        <v>8</v>
      </c>
      <c r="G6" s="171" t="s">
        <v>6</v>
      </c>
      <c r="H6" s="171" t="s">
        <v>9</v>
      </c>
      <c r="I6" s="198" t="s">
        <v>14</v>
      </c>
      <c r="J6" s="204"/>
      <c r="K6" s="198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2"/>
      <c r="B7" s="172"/>
      <c r="C7" s="175"/>
      <c r="D7" s="175"/>
      <c r="E7" s="175"/>
      <c r="F7" s="172"/>
      <c r="G7" s="172"/>
      <c r="H7" s="172"/>
      <c r="I7" s="199"/>
      <c r="J7" s="205"/>
      <c r="K7" s="199"/>
      <c r="L7" s="207" t="s">
        <v>45</v>
      </c>
      <c r="M7" s="207"/>
      <c r="N7" s="207"/>
      <c r="O7" s="207"/>
      <c r="P7" s="207"/>
      <c r="Q7" s="207"/>
      <c r="R7" s="207"/>
      <c r="S7" s="207" t="s">
        <v>44</v>
      </c>
      <c r="T7" s="207"/>
      <c r="U7" s="207"/>
      <c r="V7" s="207"/>
      <c r="W7" s="207"/>
      <c r="X7" s="207"/>
      <c r="Y7" s="207"/>
      <c r="Z7" s="207"/>
      <c r="AA7" s="208"/>
    </row>
    <row r="8" spans="1:27" s="25" customFormat="1" ht="15.95" customHeight="1" x14ac:dyDescent="0.15">
      <c r="A8" s="173"/>
      <c r="B8" s="173"/>
      <c r="C8" s="176"/>
      <c r="D8" s="176"/>
      <c r="E8" s="176"/>
      <c r="F8" s="173"/>
      <c r="G8" s="173"/>
      <c r="H8" s="173"/>
      <c r="I8" s="200"/>
      <c r="J8" s="206"/>
      <c r="K8" s="199"/>
      <c r="L8" s="201" t="s">
        <v>16</v>
      </c>
      <c r="M8" s="202"/>
      <c r="N8" s="202"/>
      <c r="O8" s="202"/>
      <c r="P8" s="202"/>
      <c r="Q8" s="202"/>
      <c r="R8" s="203"/>
      <c r="S8" s="201" t="s">
        <v>13</v>
      </c>
      <c r="T8" s="202"/>
      <c r="U8" s="202"/>
      <c r="V8" s="202"/>
      <c r="W8" s="202"/>
      <c r="X8" s="202"/>
      <c r="Y8" s="202"/>
      <c r="Z8" s="202"/>
      <c r="AA8" s="203"/>
    </row>
    <row r="9" spans="1:27" s="25" customFormat="1" ht="15.95" customHeight="1" x14ac:dyDescent="0.15">
      <c r="A9" s="177"/>
      <c r="B9" s="188" t="s">
        <v>38</v>
      </c>
      <c r="C9" s="185"/>
      <c r="D9" s="185"/>
      <c r="E9" s="185"/>
      <c r="F9" s="177"/>
      <c r="G9" s="182" t="s">
        <v>7</v>
      </c>
      <c r="H9" s="182" t="s">
        <v>39</v>
      </c>
      <c r="I9" s="180" t="s">
        <v>17</v>
      </c>
      <c r="J9" s="181"/>
      <c r="K9" s="199"/>
      <c r="L9" s="191" t="s">
        <v>26</v>
      </c>
      <c r="M9" s="192" t="s">
        <v>34</v>
      </c>
      <c r="N9" s="193"/>
      <c r="O9" s="193"/>
      <c r="P9" s="193"/>
      <c r="Q9" s="193"/>
      <c r="R9" s="163"/>
      <c r="S9" s="191" t="s">
        <v>27</v>
      </c>
      <c r="T9" s="192" t="s">
        <v>33</v>
      </c>
      <c r="U9" s="193"/>
      <c r="V9" s="193"/>
      <c r="W9" s="193"/>
      <c r="X9" s="193"/>
      <c r="Y9" s="193"/>
      <c r="Z9" s="193"/>
      <c r="AA9" s="194"/>
    </row>
    <row r="10" spans="1:27" s="25" customFormat="1" ht="15.95" customHeight="1" x14ac:dyDescent="0.15">
      <c r="A10" s="178"/>
      <c r="B10" s="189"/>
      <c r="C10" s="186"/>
      <c r="D10" s="186"/>
      <c r="E10" s="186"/>
      <c r="F10" s="178"/>
      <c r="G10" s="183"/>
      <c r="H10" s="183"/>
      <c r="I10" s="14"/>
      <c r="J10" s="31" t="s">
        <v>31</v>
      </c>
      <c r="K10" s="200"/>
      <c r="L10" s="191"/>
      <c r="M10" s="195"/>
      <c r="N10" s="196"/>
      <c r="O10" s="196"/>
      <c r="P10" s="196"/>
      <c r="Q10" s="196"/>
      <c r="R10" s="164"/>
      <c r="S10" s="191"/>
      <c r="T10" s="195"/>
      <c r="U10" s="196"/>
      <c r="V10" s="196"/>
      <c r="W10" s="196"/>
      <c r="X10" s="196"/>
      <c r="Y10" s="196"/>
      <c r="Z10" s="196"/>
      <c r="AA10" s="197"/>
    </row>
    <row r="11" spans="1:27" s="25" customFormat="1" ht="159.94999999999999" customHeight="1" x14ac:dyDescent="0.15">
      <c r="A11" s="179"/>
      <c r="B11" s="190"/>
      <c r="C11" s="187"/>
      <c r="D11" s="187"/>
      <c r="E11" s="187"/>
      <c r="F11" s="179"/>
      <c r="G11" s="184"/>
      <c r="H11" s="184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234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>
        <v>2</v>
      </c>
      <c r="D12" s="22">
        <v>1</v>
      </c>
      <c r="E12" s="22">
        <v>29</v>
      </c>
      <c r="F12" s="16" t="s">
        <v>236</v>
      </c>
      <c r="G12" s="23">
        <v>9</v>
      </c>
      <c r="H12" s="23">
        <v>3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>
        <f>SUM(M12:Q12)</f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f>SUM(T12:Z12)</f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2</v>
      </c>
      <c r="D13" s="22">
        <v>1</v>
      </c>
      <c r="E13" s="22">
        <v>29</v>
      </c>
      <c r="F13" s="16" t="s">
        <v>236</v>
      </c>
      <c r="G13" s="23">
        <v>9</v>
      </c>
      <c r="H13" s="23">
        <v>3</v>
      </c>
      <c r="I13" s="16">
        <v>2</v>
      </c>
      <c r="J13" s="24"/>
      <c r="K13" s="13">
        <v>3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f t="shared" ref="R13:R76" si="0">SUM(M13:Q13)</f>
        <v>1</v>
      </c>
      <c r="S13" s="23">
        <v>1</v>
      </c>
      <c r="T13" s="5">
        <v>0</v>
      </c>
      <c r="U13" s="6">
        <v>1</v>
      </c>
      <c r="V13" s="7">
        <v>0</v>
      </c>
      <c r="W13" s="8">
        <v>0</v>
      </c>
      <c r="X13" s="7">
        <v>1</v>
      </c>
      <c r="Y13" s="7">
        <v>0</v>
      </c>
      <c r="Z13" s="12">
        <v>0</v>
      </c>
      <c r="AA13" s="19">
        <f>SUM(T13:Z13)</f>
        <v>2</v>
      </c>
    </row>
    <row r="14" spans="1:27" s="2" customFormat="1" ht="15.95" customHeight="1" x14ac:dyDescent="0.15">
      <c r="A14" s="20">
        <v>3</v>
      </c>
      <c r="B14" s="30">
        <v>1</v>
      </c>
      <c r="C14" s="21">
        <v>2</v>
      </c>
      <c r="D14" s="22">
        <v>1</v>
      </c>
      <c r="E14" s="22">
        <v>29</v>
      </c>
      <c r="F14" s="16" t="s">
        <v>236</v>
      </c>
      <c r="G14" s="23">
        <v>9</v>
      </c>
      <c r="H14" s="23">
        <v>5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0</v>
      </c>
      <c r="O14" s="7">
        <v>2</v>
      </c>
      <c r="P14" s="8">
        <v>0</v>
      </c>
      <c r="Q14" s="7">
        <v>0</v>
      </c>
      <c r="R14" s="19">
        <f t="shared" si="0"/>
        <v>2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f t="shared" ref="AA14:AA77" si="1">SUM(T14:Z14)</f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2</v>
      </c>
      <c r="D15" s="22">
        <v>1</v>
      </c>
      <c r="E15" s="22">
        <v>29</v>
      </c>
      <c r="F15" s="16" t="s">
        <v>236</v>
      </c>
      <c r="G15" s="23">
        <v>9</v>
      </c>
      <c r="H15" s="23">
        <v>4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0</v>
      </c>
      <c r="O15" s="7">
        <v>1</v>
      </c>
      <c r="P15" s="8">
        <v>0</v>
      </c>
      <c r="Q15" s="7">
        <v>0</v>
      </c>
      <c r="R15" s="19">
        <f t="shared" si="0"/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f t="shared" si="1"/>
        <v>0</v>
      </c>
    </row>
    <row r="16" spans="1:27" s="2" customFormat="1" ht="15.95" customHeight="1" x14ac:dyDescent="0.15">
      <c r="A16" s="20">
        <v>5</v>
      </c>
      <c r="B16" s="30">
        <v>1</v>
      </c>
      <c r="C16" s="21">
        <v>2</v>
      </c>
      <c r="D16" s="22">
        <v>1</v>
      </c>
      <c r="E16" s="22">
        <v>29</v>
      </c>
      <c r="F16" s="16" t="s">
        <v>236</v>
      </c>
      <c r="G16" s="23">
        <v>9</v>
      </c>
      <c r="H16" s="23">
        <v>3</v>
      </c>
      <c r="I16" s="16">
        <v>2</v>
      </c>
      <c r="J16" s="24"/>
      <c r="K16" s="13">
        <v>1</v>
      </c>
      <c r="L16" s="23">
        <v>1</v>
      </c>
      <c r="M16" s="5">
        <v>2</v>
      </c>
      <c r="N16" s="6">
        <v>0</v>
      </c>
      <c r="O16" s="7">
        <v>0</v>
      </c>
      <c r="P16" s="8">
        <v>0</v>
      </c>
      <c r="Q16" s="7">
        <v>0</v>
      </c>
      <c r="R16" s="19">
        <f t="shared" si="0"/>
        <v>2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f t="shared" si="1"/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2</v>
      </c>
      <c r="D17" s="22">
        <v>1</v>
      </c>
      <c r="E17" s="22">
        <v>29</v>
      </c>
      <c r="F17" s="16" t="s">
        <v>236</v>
      </c>
      <c r="G17" s="23">
        <v>9</v>
      </c>
      <c r="H17" s="23">
        <v>5</v>
      </c>
      <c r="I17" s="16">
        <v>2</v>
      </c>
      <c r="J17" s="24"/>
      <c r="K17" s="13">
        <v>2</v>
      </c>
      <c r="L17" s="23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9">
        <f t="shared" si="0"/>
        <v>0</v>
      </c>
      <c r="S17" s="23">
        <v>2</v>
      </c>
      <c r="T17" s="5">
        <v>0</v>
      </c>
      <c r="U17" s="6">
        <v>1</v>
      </c>
      <c r="V17" s="7">
        <v>0</v>
      </c>
      <c r="W17" s="8">
        <v>0</v>
      </c>
      <c r="X17" s="7">
        <v>1</v>
      </c>
      <c r="Y17" s="7">
        <v>0</v>
      </c>
      <c r="Z17" s="12">
        <v>0</v>
      </c>
      <c r="AA17" s="19">
        <f t="shared" si="1"/>
        <v>2</v>
      </c>
    </row>
    <row r="18" spans="1:27" s="2" customFormat="1" ht="15.95" customHeight="1" x14ac:dyDescent="0.15">
      <c r="A18" s="20">
        <v>7</v>
      </c>
      <c r="B18" s="30">
        <v>1</v>
      </c>
      <c r="C18" s="21">
        <v>2</v>
      </c>
      <c r="D18" s="22">
        <v>1</v>
      </c>
      <c r="E18" s="22">
        <v>29</v>
      </c>
      <c r="F18" s="16" t="s">
        <v>236</v>
      </c>
      <c r="G18" s="23">
        <v>9</v>
      </c>
      <c r="H18" s="23">
        <v>5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0</v>
      </c>
      <c r="O18" s="7">
        <v>1</v>
      </c>
      <c r="P18" s="8">
        <v>0</v>
      </c>
      <c r="Q18" s="7">
        <v>0</v>
      </c>
      <c r="R18" s="19">
        <f t="shared" si="0"/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f t="shared" si="1"/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2</v>
      </c>
      <c r="D19" s="22">
        <v>1</v>
      </c>
      <c r="E19" s="22">
        <v>29</v>
      </c>
      <c r="F19" s="16" t="s">
        <v>236</v>
      </c>
      <c r="G19" s="23">
        <v>9</v>
      </c>
      <c r="H19" s="23">
        <v>3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f t="shared" si="0"/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f t="shared" si="1"/>
        <v>0</v>
      </c>
    </row>
    <row r="20" spans="1:27" s="2" customFormat="1" ht="15.95" customHeight="1" x14ac:dyDescent="0.15">
      <c r="A20" s="20">
        <v>9</v>
      </c>
      <c r="B20" s="30">
        <v>1</v>
      </c>
      <c r="C20" s="21">
        <v>2</v>
      </c>
      <c r="D20" s="22">
        <v>1</v>
      </c>
      <c r="E20" s="22">
        <v>29</v>
      </c>
      <c r="F20" s="16" t="s">
        <v>236</v>
      </c>
      <c r="G20" s="23">
        <v>9</v>
      </c>
      <c r="H20" s="23">
        <v>3</v>
      </c>
      <c r="I20" s="16">
        <v>2</v>
      </c>
      <c r="J20" s="24"/>
      <c r="K20" s="13">
        <v>1</v>
      </c>
      <c r="L20" s="23">
        <v>2</v>
      </c>
      <c r="M20" s="5">
        <v>1</v>
      </c>
      <c r="N20" s="6">
        <v>0</v>
      </c>
      <c r="O20" s="7">
        <v>0</v>
      </c>
      <c r="P20" s="8">
        <v>0</v>
      </c>
      <c r="Q20" s="7">
        <v>0</v>
      </c>
      <c r="R20" s="19">
        <f t="shared" si="0"/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f t="shared" si="1"/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2</v>
      </c>
      <c r="D21" s="22">
        <v>1</v>
      </c>
      <c r="E21" s="22">
        <v>29</v>
      </c>
      <c r="F21" s="16" t="s">
        <v>236</v>
      </c>
      <c r="G21" s="23">
        <v>9</v>
      </c>
      <c r="H21" s="23">
        <v>4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0</v>
      </c>
      <c r="O21" s="7">
        <v>2</v>
      </c>
      <c r="P21" s="8">
        <v>0</v>
      </c>
      <c r="Q21" s="7">
        <v>0</v>
      </c>
      <c r="R21" s="19">
        <f t="shared" si="0"/>
        <v>2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f t="shared" si="1"/>
        <v>0</v>
      </c>
    </row>
    <row r="22" spans="1:27" s="2" customFormat="1" ht="15.95" customHeight="1" x14ac:dyDescent="0.15">
      <c r="A22" s="20">
        <v>11</v>
      </c>
      <c r="B22" s="30">
        <v>1</v>
      </c>
      <c r="C22" s="21">
        <v>2</v>
      </c>
      <c r="D22" s="22">
        <v>1</v>
      </c>
      <c r="E22" s="22">
        <v>29</v>
      </c>
      <c r="F22" s="16" t="s">
        <v>236</v>
      </c>
      <c r="G22" s="23">
        <v>9</v>
      </c>
      <c r="H22" s="23">
        <v>4</v>
      </c>
      <c r="I22" s="16">
        <v>2</v>
      </c>
      <c r="J22" s="24"/>
      <c r="K22" s="13">
        <v>1</v>
      </c>
      <c r="L22" s="23">
        <v>2</v>
      </c>
      <c r="M22" s="5">
        <v>0</v>
      </c>
      <c r="N22" s="6">
        <v>0</v>
      </c>
      <c r="O22" s="7">
        <v>1</v>
      </c>
      <c r="P22" s="8">
        <v>0</v>
      </c>
      <c r="Q22" s="7">
        <v>0</v>
      </c>
      <c r="R22" s="19">
        <f t="shared" si="0"/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f t="shared" si="1"/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2</v>
      </c>
      <c r="D23" s="22">
        <v>1</v>
      </c>
      <c r="E23" s="22">
        <v>29</v>
      </c>
      <c r="F23" s="16" t="s">
        <v>236</v>
      </c>
      <c r="G23" s="23">
        <v>9</v>
      </c>
      <c r="H23" s="23">
        <v>4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3</v>
      </c>
      <c r="O23" s="7">
        <v>3</v>
      </c>
      <c r="P23" s="8">
        <v>0</v>
      </c>
      <c r="Q23" s="7">
        <v>0</v>
      </c>
      <c r="R23" s="19">
        <f t="shared" si="0"/>
        <v>6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f t="shared" si="1"/>
        <v>0</v>
      </c>
    </row>
    <row r="24" spans="1:27" s="2" customFormat="1" ht="15.95" customHeight="1" x14ac:dyDescent="0.15">
      <c r="A24" s="20">
        <v>13</v>
      </c>
      <c r="B24" s="30">
        <v>1</v>
      </c>
      <c r="C24" s="21">
        <v>2</v>
      </c>
      <c r="D24" s="22">
        <v>1</v>
      </c>
      <c r="E24" s="22">
        <v>29</v>
      </c>
      <c r="F24" s="16" t="s">
        <v>236</v>
      </c>
      <c r="G24" s="23">
        <v>9</v>
      </c>
      <c r="H24" s="23">
        <v>4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9">
        <f t="shared" si="0"/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f t="shared" si="1"/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2</v>
      </c>
      <c r="D25" s="22">
        <v>1</v>
      </c>
      <c r="E25" s="22">
        <v>29</v>
      </c>
      <c r="F25" s="16" t="s">
        <v>236</v>
      </c>
      <c r="G25" s="23">
        <v>9</v>
      </c>
      <c r="H25" s="23">
        <v>4</v>
      </c>
      <c r="I25" s="16">
        <v>2</v>
      </c>
      <c r="J25" s="24"/>
      <c r="K25" s="13">
        <v>1</v>
      </c>
      <c r="L25" s="23">
        <v>3</v>
      </c>
      <c r="M25" s="5">
        <v>0</v>
      </c>
      <c r="N25" s="6">
        <v>2</v>
      </c>
      <c r="O25" s="7">
        <v>0</v>
      </c>
      <c r="P25" s="8">
        <v>0</v>
      </c>
      <c r="Q25" s="7">
        <v>0</v>
      </c>
      <c r="R25" s="19">
        <f t="shared" si="0"/>
        <v>2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f t="shared" si="1"/>
        <v>0</v>
      </c>
    </row>
    <row r="26" spans="1:27" s="2" customFormat="1" ht="15.95" customHeight="1" x14ac:dyDescent="0.15">
      <c r="A26" s="20">
        <v>15</v>
      </c>
      <c r="B26" s="30">
        <v>1</v>
      </c>
      <c r="C26" s="21">
        <v>2</v>
      </c>
      <c r="D26" s="22">
        <v>1</v>
      </c>
      <c r="E26" s="22">
        <v>29</v>
      </c>
      <c r="F26" s="16" t="s">
        <v>236</v>
      </c>
      <c r="G26" s="23">
        <v>9</v>
      </c>
      <c r="H26" s="23">
        <v>5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9">
        <f t="shared" si="0"/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f t="shared" si="1"/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2</v>
      </c>
      <c r="D27" s="22">
        <v>1</v>
      </c>
      <c r="E27" s="22">
        <v>29</v>
      </c>
      <c r="F27" s="16" t="s">
        <v>236</v>
      </c>
      <c r="G27" s="23">
        <v>9</v>
      </c>
      <c r="H27" s="23">
        <v>3</v>
      </c>
      <c r="I27" s="16">
        <v>2</v>
      </c>
      <c r="J27" s="24"/>
      <c r="K27" s="13">
        <v>1</v>
      </c>
      <c r="L27" s="23">
        <v>1</v>
      </c>
      <c r="M27" s="5">
        <v>1</v>
      </c>
      <c r="N27" s="6">
        <v>0</v>
      </c>
      <c r="O27" s="7">
        <v>0</v>
      </c>
      <c r="P27" s="8">
        <v>0</v>
      </c>
      <c r="Q27" s="7">
        <v>0</v>
      </c>
      <c r="R27" s="19">
        <f t="shared" si="0"/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f t="shared" si="1"/>
        <v>0</v>
      </c>
    </row>
    <row r="28" spans="1:27" s="2" customFormat="1" ht="15.95" customHeight="1" x14ac:dyDescent="0.15">
      <c r="A28" s="20">
        <v>17</v>
      </c>
      <c r="B28" s="30">
        <v>1</v>
      </c>
      <c r="C28" s="21">
        <v>2</v>
      </c>
      <c r="D28" s="22">
        <v>1</v>
      </c>
      <c r="E28" s="22">
        <v>29</v>
      </c>
      <c r="F28" s="16" t="s">
        <v>236</v>
      </c>
      <c r="G28" s="23">
        <v>9</v>
      </c>
      <c r="H28" s="23">
        <v>5</v>
      </c>
      <c r="I28" s="16">
        <v>2</v>
      </c>
      <c r="J28" s="24"/>
      <c r="K28" s="13">
        <v>1</v>
      </c>
      <c r="L28" s="23">
        <v>2</v>
      </c>
      <c r="M28" s="5">
        <v>0</v>
      </c>
      <c r="N28" s="6">
        <v>0</v>
      </c>
      <c r="O28" s="7">
        <v>1</v>
      </c>
      <c r="P28" s="8">
        <v>0</v>
      </c>
      <c r="Q28" s="7">
        <v>0</v>
      </c>
      <c r="R28" s="19">
        <f t="shared" si="0"/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f t="shared" si="1"/>
        <v>0</v>
      </c>
    </row>
    <row r="29" spans="1:27" ht="15.95" customHeight="1" x14ac:dyDescent="0.15">
      <c r="A29" s="1">
        <v>18</v>
      </c>
      <c r="B29" s="30">
        <v>1</v>
      </c>
      <c r="C29" s="21">
        <v>2</v>
      </c>
      <c r="D29" s="22">
        <v>1</v>
      </c>
      <c r="E29" s="22">
        <v>29</v>
      </c>
      <c r="F29" s="16" t="s">
        <v>236</v>
      </c>
      <c r="G29" s="23">
        <v>9</v>
      </c>
      <c r="H29" s="23">
        <v>5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>
        <f t="shared" si="0"/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f t="shared" si="1"/>
        <v>0</v>
      </c>
    </row>
    <row r="30" spans="1:27" ht="15.95" customHeight="1" x14ac:dyDescent="0.15">
      <c r="A30" s="20">
        <v>19</v>
      </c>
      <c r="B30" s="30">
        <v>1</v>
      </c>
      <c r="C30" s="21">
        <v>2</v>
      </c>
      <c r="D30" s="22">
        <v>1</v>
      </c>
      <c r="E30" s="22">
        <v>29</v>
      </c>
      <c r="F30" s="16" t="s">
        <v>236</v>
      </c>
      <c r="G30" s="23">
        <v>9</v>
      </c>
      <c r="H30" s="23">
        <v>4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9">
        <f t="shared" si="0"/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f t="shared" si="1"/>
        <v>0</v>
      </c>
    </row>
    <row r="31" spans="1:27" ht="15.95" customHeight="1" x14ac:dyDescent="0.15">
      <c r="A31" s="1">
        <v>20</v>
      </c>
      <c r="B31" s="30">
        <v>1</v>
      </c>
      <c r="C31" s="21">
        <v>2</v>
      </c>
      <c r="D31" s="22">
        <v>1</v>
      </c>
      <c r="E31" s="22">
        <v>29</v>
      </c>
      <c r="F31" s="16" t="s">
        <v>236</v>
      </c>
      <c r="G31" s="23">
        <v>9</v>
      </c>
      <c r="H31" s="23">
        <v>4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0</v>
      </c>
      <c r="O31" s="7">
        <v>1</v>
      </c>
      <c r="P31" s="8">
        <v>0</v>
      </c>
      <c r="Q31" s="7">
        <v>0</v>
      </c>
      <c r="R31" s="19">
        <f t="shared" si="0"/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f t="shared" si="1"/>
        <v>0</v>
      </c>
    </row>
    <row r="32" spans="1:27" ht="15.95" customHeight="1" x14ac:dyDescent="0.15">
      <c r="A32" s="20">
        <v>21</v>
      </c>
      <c r="B32" s="30">
        <v>1</v>
      </c>
      <c r="C32" s="21">
        <v>2</v>
      </c>
      <c r="D32" s="22">
        <v>1</v>
      </c>
      <c r="E32" s="22">
        <v>29</v>
      </c>
      <c r="F32" s="16" t="s">
        <v>236</v>
      </c>
      <c r="G32" s="23">
        <v>9</v>
      </c>
      <c r="H32" s="23">
        <v>8</v>
      </c>
      <c r="I32" s="16">
        <v>2</v>
      </c>
      <c r="J32" s="24"/>
      <c r="K32" s="13">
        <v>1</v>
      </c>
      <c r="L32" s="23">
        <v>2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19">
        <f t="shared" si="0"/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f t="shared" si="1"/>
        <v>0</v>
      </c>
    </row>
    <row r="33" spans="1:27" ht="15.95" customHeight="1" x14ac:dyDescent="0.15">
      <c r="A33" s="1">
        <v>22</v>
      </c>
      <c r="B33" s="30">
        <v>1</v>
      </c>
      <c r="C33" s="21">
        <v>2</v>
      </c>
      <c r="D33" s="22">
        <v>1</v>
      </c>
      <c r="E33" s="22">
        <v>29</v>
      </c>
      <c r="F33" s="16" t="s">
        <v>236</v>
      </c>
      <c r="G33" s="23">
        <v>9</v>
      </c>
      <c r="H33" s="23">
        <v>9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0</v>
      </c>
      <c r="O33" s="7">
        <v>1</v>
      </c>
      <c r="P33" s="8">
        <v>0</v>
      </c>
      <c r="Q33" s="7">
        <v>0</v>
      </c>
      <c r="R33" s="19">
        <f t="shared" si="0"/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f t="shared" si="1"/>
        <v>0</v>
      </c>
    </row>
    <row r="34" spans="1:27" ht="15.95" customHeight="1" x14ac:dyDescent="0.15">
      <c r="A34" s="20">
        <v>23</v>
      </c>
      <c r="B34" s="30">
        <v>1</v>
      </c>
      <c r="C34" s="21">
        <v>2</v>
      </c>
      <c r="D34" s="22">
        <v>1</v>
      </c>
      <c r="E34" s="22">
        <v>29</v>
      </c>
      <c r="F34" s="16" t="s">
        <v>236</v>
      </c>
      <c r="G34" s="23">
        <v>9</v>
      </c>
      <c r="H34" s="23">
        <v>5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1</v>
      </c>
      <c r="O34" s="7">
        <v>0</v>
      </c>
      <c r="P34" s="8">
        <v>1</v>
      </c>
      <c r="Q34" s="7">
        <v>0</v>
      </c>
      <c r="R34" s="19">
        <f t="shared" si="0"/>
        <v>2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f t="shared" si="1"/>
        <v>0</v>
      </c>
    </row>
    <row r="35" spans="1:27" ht="15.95" customHeight="1" x14ac:dyDescent="0.15">
      <c r="A35" s="1">
        <v>24</v>
      </c>
      <c r="B35" s="30">
        <v>1</v>
      </c>
      <c r="C35" s="21">
        <v>2</v>
      </c>
      <c r="D35" s="22">
        <v>1</v>
      </c>
      <c r="E35" s="22">
        <v>29</v>
      </c>
      <c r="F35" s="16" t="s">
        <v>236</v>
      </c>
      <c r="G35" s="23">
        <v>9</v>
      </c>
      <c r="H35" s="23">
        <v>3</v>
      </c>
      <c r="I35" s="16">
        <v>2</v>
      </c>
      <c r="J35" s="24"/>
      <c r="K35" s="13">
        <v>1</v>
      </c>
      <c r="L35" s="23">
        <v>1</v>
      </c>
      <c r="M35" s="5">
        <v>1</v>
      </c>
      <c r="N35" s="6">
        <v>0</v>
      </c>
      <c r="O35" s="7">
        <v>0</v>
      </c>
      <c r="P35" s="8">
        <v>0</v>
      </c>
      <c r="Q35" s="7">
        <v>0</v>
      </c>
      <c r="R35" s="19">
        <f t="shared" si="0"/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f t="shared" si="1"/>
        <v>0</v>
      </c>
    </row>
    <row r="36" spans="1:27" ht="15.95" customHeight="1" x14ac:dyDescent="0.15">
      <c r="A36" s="20">
        <v>25</v>
      </c>
      <c r="B36" s="30">
        <v>1</v>
      </c>
      <c r="C36" s="21">
        <v>2</v>
      </c>
      <c r="D36" s="22">
        <v>1</v>
      </c>
      <c r="E36" s="22">
        <v>29</v>
      </c>
      <c r="F36" s="16" t="s">
        <v>236</v>
      </c>
      <c r="G36" s="23">
        <v>9</v>
      </c>
      <c r="H36" s="23">
        <v>5</v>
      </c>
      <c r="I36" s="16">
        <v>2</v>
      </c>
      <c r="J36" s="24"/>
      <c r="K36" s="13">
        <v>1</v>
      </c>
      <c r="L36" s="23">
        <v>1</v>
      </c>
      <c r="M36" s="5">
        <v>1</v>
      </c>
      <c r="N36" s="6">
        <v>0</v>
      </c>
      <c r="O36" s="7">
        <v>1</v>
      </c>
      <c r="P36" s="8">
        <v>0</v>
      </c>
      <c r="Q36" s="7">
        <v>0</v>
      </c>
      <c r="R36" s="19">
        <f t="shared" si="0"/>
        <v>2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f t="shared" si="1"/>
        <v>0</v>
      </c>
    </row>
    <row r="37" spans="1:27" ht="15.95" customHeight="1" x14ac:dyDescent="0.15">
      <c r="A37" s="1">
        <v>26</v>
      </c>
      <c r="B37" s="30">
        <v>1</v>
      </c>
      <c r="C37" s="21">
        <v>2</v>
      </c>
      <c r="D37" s="22">
        <v>1</v>
      </c>
      <c r="E37" s="22">
        <v>29</v>
      </c>
      <c r="F37" s="16" t="s">
        <v>236</v>
      </c>
      <c r="G37" s="23">
        <v>9</v>
      </c>
      <c r="H37" s="23">
        <v>2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1</v>
      </c>
      <c r="O37" s="7">
        <v>0</v>
      </c>
      <c r="P37" s="8">
        <v>1</v>
      </c>
      <c r="Q37" s="7">
        <v>0</v>
      </c>
      <c r="R37" s="19">
        <f t="shared" si="0"/>
        <v>2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f t="shared" si="1"/>
        <v>0</v>
      </c>
    </row>
    <row r="38" spans="1:27" ht="15.95" customHeight="1" x14ac:dyDescent="0.15">
      <c r="A38" s="20">
        <v>27</v>
      </c>
      <c r="B38" s="30">
        <v>1</v>
      </c>
      <c r="C38" s="21">
        <v>2</v>
      </c>
      <c r="D38" s="22">
        <v>1</v>
      </c>
      <c r="E38" s="22">
        <v>29</v>
      </c>
      <c r="F38" s="16" t="s">
        <v>236</v>
      </c>
      <c r="G38" s="23">
        <v>9</v>
      </c>
      <c r="H38" s="23">
        <v>2</v>
      </c>
      <c r="I38" s="16">
        <v>2</v>
      </c>
      <c r="J38" s="24"/>
      <c r="K38" s="13">
        <v>1</v>
      </c>
      <c r="L38" s="23">
        <v>1</v>
      </c>
      <c r="M38" s="5">
        <v>1</v>
      </c>
      <c r="N38" s="6">
        <v>0</v>
      </c>
      <c r="O38" s="7">
        <v>0</v>
      </c>
      <c r="P38" s="8">
        <v>0</v>
      </c>
      <c r="Q38" s="7">
        <v>0</v>
      </c>
      <c r="R38" s="19">
        <f t="shared" si="0"/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f t="shared" si="1"/>
        <v>0</v>
      </c>
    </row>
    <row r="39" spans="1:27" ht="15.95" customHeight="1" x14ac:dyDescent="0.15">
      <c r="A39" s="1">
        <v>28</v>
      </c>
      <c r="B39" s="30">
        <v>1</v>
      </c>
      <c r="C39" s="21">
        <v>2</v>
      </c>
      <c r="D39" s="22">
        <v>1</v>
      </c>
      <c r="E39" s="22">
        <v>29</v>
      </c>
      <c r="F39" s="16" t="s">
        <v>236</v>
      </c>
      <c r="G39" s="23">
        <v>9</v>
      </c>
      <c r="H39" s="23">
        <v>2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9">
        <f t="shared" si="0"/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f t="shared" si="1"/>
        <v>0</v>
      </c>
    </row>
    <row r="40" spans="1:27" ht="15.95" customHeight="1" x14ac:dyDescent="0.15">
      <c r="A40" s="20">
        <v>29</v>
      </c>
      <c r="B40" s="30">
        <v>1</v>
      </c>
      <c r="C40" s="21">
        <v>2</v>
      </c>
      <c r="D40" s="22">
        <v>1</v>
      </c>
      <c r="E40" s="22">
        <v>29</v>
      </c>
      <c r="F40" s="16" t="s">
        <v>236</v>
      </c>
      <c r="G40" s="23">
        <v>9</v>
      </c>
      <c r="H40" s="23">
        <v>5</v>
      </c>
      <c r="I40" s="16">
        <v>2</v>
      </c>
      <c r="J40" s="24"/>
      <c r="K40" s="13">
        <v>3</v>
      </c>
      <c r="L40" s="23">
        <v>1</v>
      </c>
      <c r="M40" s="5">
        <v>0</v>
      </c>
      <c r="N40" s="6">
        <v>0</v>
      </c>
      <c r="O40" s="7">
        <v>2</v>
      </c>
      <c r="P40" s="8">
        <v>0</v>
      </c>
      <c r="Q40" s="7">
        <v>0</v>
      </c>
      <c r="R40" s="19">
        <f t="shared" si="0"/>
        <v>2</v>
      </c>
      <c r="S40" s="23">
        <v>1</v>
      </c>
      <c r="T40" s="5">
        <v>0</v>
      </c>
      <c r="U40" s="6">
        <v>0</v>
      </c>
      <c r="V40" s="7">
        <v>2</v>
      </c>
      <c r="W40" s="8">
        <v>0</v>
      </c>
      <c r="X40" s="7">
        <v>0</v>
      </c>
      <c r="Y40" s="7">
        <v>0</v>
      </c>
      <c r="Z40" s="12">
        <v>0</v>
      </c>
      <c r="AA40" s="19">
        <f t="shared" si="1"/>
        <v>2</v>
      </c>
    </row>
    <row r="41" spans="1:27" ht="15.95" customHeight="1" x14ac:dyDescent="0.15">
      <c r="A41" s="1">
        <v>30</v>
      </c>
      <c r="B41" s="30">
        <v>1</v>
      </c>
      <c r="C41" s="21">
        <v>2</v>
      </c>
      <c r="D41" s="22">
        <v>1</v>
      </c>
      <c r="E41" s="22">
        <v>29</v>
      </c>
      <c r="F41" s="16" t="s">
        <v>236</v>
      </c>
      <c r="G41" s="23">
        <v>9</v>
      </c>
      <c r="H41" s="23">
        <v>5</v>
      </c>
      <c r="I41" s="16">
        <v>2</v>
      </c>
      <c r="J41" s="24"/>
      <c r="K41" s="13">
        <v>3</v>
      </c>
      <c r="L41" s="23">
        <v>1</v>
      </c>
      <c r="M41" s="5">
        <v>0</v>
      </c>
      <c r="N41" s="6">
        <v>0</v>
      </c>
      <c r="O41" s="7">
        <v>1</v>
      </c>
      <c r="P41" s="8">
        <v>0</v>
      </c>
      <c r="Q41" s="7">
        <v>0</v>
      </c>
      <c r="R41" s="19">
        <f t="shared" si="0"/>
        <v>1</v>
      </c>
      <c r="S41" s="23">
        <v>1</v>
      </c>
      <c r="T41" s="5">
        <v>0</v>
      </c>
      <c r="U41" s="6">
        <v>0</v>
      </c>
      <c r="V41" s="7">
        <v>1</v>
      </c>
      <c r="W41" s="8">
        <v>0</v>
      </c>
      <c r="X41" s="7">
        <v>0</v>
      </c>
      <c r="Y41" s="7">
        <v>0</v>
      </c>
      <c r="Z41" s="12">
        <v>0</v>
      </c>
      <c r="AA41" s="19">
        <f t="shared" si="1"/>
        <v>1</v>
      </c>
    </row>
    <row r="42" spans="1:27" ht="15.95" customHeight="1" x14ac:dyDescent="0.15">
      <c r="A42" s="20">
        <v>31</v>
      </c>
      <c r="B42" s="30">
        <v>1</v>
      </c>
      <c r="C42" s="21">
        <v>2</v>
      </c>
      <c r="D42" s="22">
        <v>1</v>
      </c>
      <c r="E42" s="22">
        <v>29</v>
      </c>
      <c r="F42" s="16" t="s">
        <v>236</v>
      </c>
      <c r="G42" s="23">
        <v>9</v>
      </c>
      <c r="H42" s="23">
        <v>2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9">
        <f t="shared" si="0"/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f t="shared" si="1"/>
        <v>0</v>
      </c>
    </row>
    <row r="43" spans="1:27" ht="15.95" customHeight="1" x14ac:dyDescent="0.15">
      <c r="A43" s="1">
        <v>32</v>
      </c>
      <c r="B43" s="30">
        <v>1</v>
      </c>
      <c r="C43" s="21">
        <v>2</v>
      </c>
      <c r="D43" s="22">
        <v>1</v>
      </c>
      <c r="E43" s="22">
        <v>29</v>
      </c>
      <c r="F43" s="16" t="s">
        <v>236</v>
      </c>
      <c r="G43" s="23">
        <v>9</v>
      </c>
      <c r="H43" s="23">
        <v>2</v>
      </c>
      <c r="I43" s="16">
        <v>2</v>
      </c>
      <c r="J43" s="24"/>
      <c r="K43" s="13">
        <v>3</v>
      </c>
      <c r="L43" s="23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9">
        <f t="shared" si="0"/>
        <v>1</v>
      </c>
      <c r="S43" s="23">
        <v>1</v>
      </c>
      <c r="T43" s="5">
        <v>0</v>
      </c>
      <c r="U43" s="6">
        <v>1</v>
      </c>
      <c r="V43" s="7">
        <v>0</v>
      </c>
      <c r="W43" s="8">
        <v>0</v>
      </c>
      <c r="X43" s="7">
        <v>0</v>
      </c>
      <c r="Y43" s="7">
        <v>1</v>
      </c>
      <c r="Z43" s="12">
        <v>0</v>
      </c>
      <c r="AA43" s="19">
        <f t="shared" si="1"/>
        <v>2</v>
      </c>
    </row>
    <row r="44" spans="1:27" ht="15.95" customHeight="1" x14ac:dyDescent="0.15">
      <c r="A44" s="20">
        <v>33</v>
      </c>
      <c r="B44" s="30">
        <v>1</v>
      </c>
      <c r="C44" s="21">
        <v>2</v>
      </c>
      <c r="D44" s="22">
        <v>1</v>
      </c>
      <c r="E44" s="22">
        <v>29</v>
      </c>
      <c r="F44" s="16" t="s">
        <v>236</v>
      </c>
      <c r="G44" s="23">
        <v>9</v>
      </c>
      <c r="H44" s="23">
        <v>3</v>
      </c>
      <c r="I44" s="16">
        <v>2</v>
      </c>
      <c r="J44" s="24"/>
      <c r="K44" s="13">
        <v>1</v>
      </c>
      <c r="L44" s="23">
        <v>1</v>
      </c>
      <c r="M44" s="5">
        <v>2</v>
      </c>
      <c r="N44" s="6">
        <v>0</v>
      </c>
      <c r="O44" s="7">
        <v>0</v>
      </c>
      <c r="P44" s="8">
        <v>0</v>
      </c>
      <c r="Q44" s="7">
        <v>0</v>
      </c>
      <c r="R44" s="19">
        <f t="shared" si="0"/>
        <v>2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f t="shared" si="1"/>
        <v>0</v>
      </c>
    </row>
    <row r="45" spans="1:27" ht="15.95" customHeight="1" x14ac:dyDescent="0.15">
      <c r="A45" s="1">
        <v>34</v>
      </c>
      <c r="B45" s="30">
        <v>1</v>
      </c>
      <c r="C45" s="21">
        <v>2</v>
      </c>
      <c r="D45" s="22">
        <v>1</v>
      </c>
      <c r="E45" s="22">
        <v>29</v>
      </c>
      <c r="F45" s="16" t="s">
        <v>236</v>
      </c>
      <c r="G45" s="23">
        <v>9</v>
      </c>
      <c r="H45" s="23">
        <v>2</v>
      </c>
      <c r="I45" s="16">
        <v>2</v>
      </c>
      <c r="J45" s="24"/>
      <c r="K45" s="13">
        <v>3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f t="shared" si="0"/>
        <v>1</v>
      </c>
      <c r="S45" s="23">
        <v>1</v>
      </c>
      <c r="T45" s="5">
        <v>0</v>
      </c>
      <c r="U45" s="6">
        <v>1</v>
      </c>
      <c r="V45" s="7">
        <v>0</v>
      </c>
      <c r="W45" s="8">
        <v>0</v>
      </c>
      <c r="X45" s="7">
        <v>1</v>
      </c>
      <c r="Y45" s="7">
        <v>0</v>
      </c>
      <c r="Z45" s="12">
        <v>0</v>
      </c>
      <c r="AA45" s="19">
        <f t="shared" si="1"/>
        <v>2</v>
      </c>
    </row>
    <row r="46" spans="1:27" ht="15.95" customHeight="1" x14ac:dyDescent="0.15">
      <c r="A46" s="20">
        <v>35</v>
      </c>
      <c r="B46" s="30">
        <v>1</v>
      </c>
      <c r="C46" s="21">
        <v>2</v>
      </c>
      <c r="D46" s="22">
        <v>1</v>
      </c>
      <c r="E46" s="22">
        <v>29</v>
      </c>
      <c r="F46" s="16" t="s">
        <v>236</v>
      </c>
      <c r="G46" s="23">
        <v>9</v>
      </c>
      <c r="H46" s="23">
        <v>7</v>
      </c>
      <c r="I46" s="16">
        <v>2</v>
      </c>
      <c r="J46" s="24"/>
      <c r="K46" s="13">
        <v>1</v>
      </c>
      <c r="L46" s="23">
        <v>1</v>
      </c>
      <c r="M46" s="5">
        <v>1</v>
      </c>
      <c r="N46" s="6">
        <v>0</v>
      </c>
      <c r="O46" s="7">
        <v>0</v>
      </c>
      <c r="P46" s="8">
        <v>0</v>
      </c>
      <c r="Q46" s="7">
        <v>0</v>
      </c>
      <c r="R46" s="19">
        <f t="shared" si="0"/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f t="shared" si="1"/>
        <v>0</v>
      </c>
    </row>
    <row r="47" spans="1:27" ht="15.95" customHeight="1" x14ac:dyDescent="0.15">
      <c r="A47" s="1">
        <v>36</v>
      </c>
      <c r="B47" s="30">
        <v>1</v>
      </c>
      <c r="C47" s="21">
        <v>2</v>
      </c>
      <c r="D47" s="22">
        <v>1</v>
      </c>
      <c r="E47" s="22">
        <v>29</v>
      </c>
      <c r="F47" s="16" t="s">
        <v>236</v>
      </c>
      <c r="G47" s="23">
        <v>9</v>
      </c>
      <c r="H47" s="23">
        <v>4</v>
      </c>
      <c r="I47" s="16">
        <v>2</v>
      </c>
      <c r="J47" s="24"/>
      <c r="K47" s="13">
        <v>3</v>
      </c>
      <c r="L47" s="23">
        <v>1</v>
      </c>
      <c r="M47" s="5">
        <v>0</v>
      </c>
      <c r="N47" s="6">
        <v>1</v>
      </c>
      <c r="O47" s="7">
        <v>1</v>
      </c>
      <c r="P47" s="8">
        <v>0</v>
      </c>
      <c r="Q47" s="7">
        <v>0</v>
      </c>
      <c r="R47" s="19">
        <f t="shared" si="0"/>
        <v>2</v>
      </c>
      <c r="S47" s="23">
        <v>1</v>
      </c>
      <c r="T47" s="5">
        <v>0</v>
      </c>
      <c r="U47" s="6">
        <v>1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f t="shared" si="1"/>
        <v>1</v>
      </c>
    </row>
    <row r="48" spans="1:27" ht="15.95" customHeight="1" x14ac:dyDescent="0.15">
      <c r="A48" s="20">
        <v>37</v>
      </c>
      <c r="B48" s="30">
        <v>1</v>
      </c>
      <c r="C48" s="21">
        <v>2</v>
      </c>
      <c r="D48" s="22">
        <v>1</v>
      </c>
      <c r="E48" s="22">
        <v>29</v>
      </c>
      <c r="F48" s="16" t="s">
        <v>236</v>
      </c>
      <c r="G48" s="23">
        <v>9</v>
      </c>
      <c r="H48" s="23">
        <v>3</v>
      </c>
      <c r="I48" s="16">
        <v>2</v>
      </c>
      <c r="J48" s="24"/>
      <c r="K48" s="13">
        <v>2</v>
      </c>
      <c r="L48" s="23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9">
        <f t="shared" si="0"/>
        <v>0</v>
      </c>
      <c r="S48" s="23">
        <v>1</v>
      </c>
      <c r="T48" s="5">
        <v>1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f t="shared" si="1"/>
        <v>1</v>
      </c>
    </row>
    <row r="49" spans="1:27" ht="15.95" customHeight="1" x14ac:dyDescent="0.15">
      <c r="A49" s="1">
        <v>38</v>
      </c>
      <c r="B49" s="30">
        <v>1</v>
      </c>
      <c r="C49" s="21">
        <v>2</v>
      </c>
      <c r="D49" s="22">
        <v>1</v>
      </c>
      <c r="E49" s="22">
        <v>29</v>
      </c>
      <c r="F49" s="16" t="s">
        <v>236</v>
      </c>
      <c r="G49" s="23">
        <v>9</v>
      </c>
      <c r="H49" s="23">
        <v>3</v>
      </c>
      <c r="I49" s="16">
        <v>2</v>
      </c>
      <c r="J49" s="24"/>
      <c r="K49" s="13">
        <v>2</v>
      </c>
      <c r="L49" s="23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9">
        <f t="shared" si="0"/>
        <v>0</v>
      </c>
      <c r="S49" s="23">
        <v>1</v>
      </c>
      <c r="T49" s="5">
        <v>1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f t="shared" si="1"/>
        <v>1</v>
      </c>
    </row>
    <row r="50" spans="1:27" ht="15.95" customHeight="1" x14ac:dyDescent="0.15">
      <c r="A50" s="20">
        <v>39</v>
      </c>
      <c r="B50" s="30">
        <v>1</v>
      </c>
      <c r="C50" s="21">
        <v>2</v>
      </c>
      <c r="D50" s="22">
        <v>1</v>
      </c>
      <c r="E50" s="22">
        <v>29</v>
      </c>
      <c r="F50" s="16" t="s">
        <v>236</v>
      </c>
      <c r="G50" s="23">
        <v>10</v>
      </c>
      <c r="H50" s="23">
        <v>5</v>
      </c>
      <c r="I50" s="16">
        <v>2</v>
      </c>
      <c r="J50" s="24"/>
      <c r="K50" s="13">
        <v>2</v>
      </c>
      <c r="L50" s="23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9">
        <f t="shared" si="0"/>
        <v>0</v>
      </c>
      <c r="S50" s="23">
        <v>2</v>
      </c>
      <c r="T50" s="5">
        <v>1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f t="shared" si="1"/>
        <v>1</v>
      </c>
    </row>
    <row r="51" spans="1:27" ht="15.95" customHeight="1" x14ac:dyDescent="0.15">
      <c r="A51" s="1">
        <v>40</v>
      </c>
      <c r="B51" s="30">
        <v>1</v>
      </c>
      <c r="C51" s="21">
        <v>2</v>
      </c>
      <c r="D51" s="22">
        <v>1</v>
      </c>
      <c r="E51" s="22">
        <v>29</v>
      </c>
      <c r="F51" s="16" t="s">
        <v>236</v>
      </c>
      <c r="G51" s="23">
        <v>10</v>
      </c>
      <c r="H51" s="23">
        <v>9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f t="shared" si="0"/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f t="shared" si="1"/>
        <v>0</v>
      </c>
    </row>
    <row r="52" spans="1:27" ht="15.95" customHeight="1" x14ac:dyDescent="0.15">
      <c r="A52" s="20">
        <v>41</v>
      </c>
      <c r="B52" s="30">
        <v>1</v>
      </c>
      <c r="C52" s="21">
        <v>2</v>
      </c>
      <c r="D52" s="22">
        <v>1</v>
      </c>
      <c r="E52" s="22">
        <v>29</v>
      </c>
      <c r="F52" s="16" t="s">
        <v>236</v>
      </c>
      <c r="G52" s="23">
        <v>10</v>
      </c>
      <c r="H52" s="23">
        <v>4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3</v>
      </c>
      <c r="O52" s="7">
        <v>3</v>
      </c>
      <c r="P52" s="8">
        <v>0</v>
      </c>
      <c r="Q52" s="7">
        <v>0</v>
      </c>
      <c r="R52" s="19">
        <f t="shared" si="0"/>
        <v>6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f t="shared" si="1"/>
        <v>0</v>
      </c>
    </row>
    <row r="53" spans="1:27" ht="15.95" customHeight="1" x14ac:dyDescent="0.15">
      <c r="A53" s="1">
        <v>42</v>
      </c>
      <c r="B53" s="30">
        <v>1</v>
      </c>
      <c r="C53" s="21">
        <v>2</v>
      </c>
      <c r="D53" s="22">
        <v>1</v>
      </c>
      <c r="E53" s="22">
        <v>29</v>
      </c>
      <c r="F53" s="16" t="s">
        <v>236</v>
      </c>
      <c r="G53" s="23">
        <v>10</v>
      </c>
      <c r="H53" s="23">
        <v>4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f t="shared" si="0"/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f t="shared" si="1"/>
        <v>0</v>
      </c>
    </row>
    <row r="54" spans="1:27" ht="15.95" customHeight="1" x14ac:dyDescent="0.15">
      <c r="A54" s="20">
        <v>43</v>
      </c>
      <c r="B54" s="30">
        <v>1</v>
      </c>
      <c r="C54" s="21">
        <v>2</v>
      </c>
      <c r="D54" s="22">
        <v>1</v>
      </c>
      <c r="E54" s="22">
        <v>29</v>
      </c>
      <c r="F54" s="16" t="s">
        <v>236</v>
      </c>
      <c r="G54" s="23">
        <v>10</v>
      </c>
      <c r="H54" s="23">
        <v>2</v>
      </c>
      <c r="I54" s="16">
        <v>2</v>
      </c>
      <c r="J54" s="24"/>
      <c r="K54" s="13">
        <v>2</v>
      </c>
      <c r="L54" s="23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9">
        <f t="shared" si="0"/>
        <v>0</v>
      </c>
      <c r="S54" s="23">
        <v>1</v>
      </c>
      <c r="T54" s="5">
        <v>0</v>
      </c>
      <c r="U54" s="6">
        <v>1</v>
      </c>
      <c r="V54" s="7">
        <v>0</v>
      </c>
      <c r="W54" s="8">
        <v>0</v>
      </c>
      <c r="X54" s="7">
        <v>0</v>
      </c>
      <c r="Y54" s="7">
        <v>1</v>
      </c>
      <c r="Z54" s="12">
        <v>0</v>
      </c>
      <c r="AA54" s="19">
        <f t="shared" si="1"/>
        <v>2</v>
      </c>
    </row>
    <row r="55" spans="1:27" ht="15.95" customHeight="1" x14ac:dyDescent="0.15">
      <c r="A55" s="1">
        <v>44</v>
      </c>
      <c r="B55" s="30">
        <v>1</v>
      </c>
      <c r="C55" s="21">
        <v>2</v>
      </c>
      <c r="D55" s="22">
        <v>1</v>
      </c>
      <c r="E55" s="22">
        <v>29</v>
      </c>
      <c r="F55" s="16" t="s">
        <v>236</v>
      </c>
      <c r="G55" s="23">
        <v>10</v>
      </c>
      <c r="H55" s="23">
        <v>5</v>
      </c>
      <c r="I55" s="16">
        <v>2</v>
      </c>
      <c r="J55" s="24"/>
      <c r="K55" s="13">
        <v>1</v>
      </c>
      <c r="L55" s="23">
        <v>2</v>
      </c>
      <c r="M55" s="5">
        <v>0</v>
      </c>
      <c r="N55" s="6">
        <v>0</v>
      </c>
      <c r="O55" s="7">
        <v>0</v>
      </c>
      <c r="P55" s="8">
        <v>1</v>
      </c>
      <c r="Q55" s="7">
        <v>0</v>
      </c>
      <c r="R55" s="19">
        <f t="shared" si="0"/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f t="shared" si="1"/>
        <v>0</v>
      </c>
    </row>
    <row r="56" spans="1:27" ht="15.95" customHeight="1" x14ac:dyDescent="0.15">
      <c r="A56" s="20">
        <v>45</v>
      </c>
      <c r="B56" s="30">
        <v>1</v>
      </c>
      <c r="C56" s="21">
        <v>2</v>
      </c>
      <c r="D56" s="22">
        <v>1</v>
      </c>
      <c r="E56" s="22">
        <v>29</v>
      </c>
      <c r="F56" s="16" t="s">
        <v>236</v>
      </c>
      <c r="G56" s="23">
        <v>10</v>
      </c>
      <c r="H56" s="23">
        <v>3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2</v>
      </c>
      <c r="O56" s="7">
        <v>0</v>
      </c>
      <c r="P56" s="8">
        <v>0</v>
      </c>
      <c r="Q56" s="7">
        <v>0</v>
      </c>
      <c r="R56" s="19">
        <f t="shared" si="0"/>
        <v>2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f t="shared" si="1"/>
        <v>0</v>
      </c>
    </row>
    <row r="57" spans="1:27" ht="15.95" customHeight="1" x14ac:dyDescent="0.15">
      <c r="A57" s="1">
        <v>46</v>
      </c>
      <c r="B57" s="30">
        <v>1</v>
      </c>
      <c r="C57" s="21">
        <v>2</v>
      </c>
      <c r="D57" s="22">
        <v>1</v>
      </c>
      <c r="E57" s="22">
        <v>29</v>
      </c>
      <c r="F57" s="16" t="s">
        <v>236</v>
      </c>
      <c r="G57" s="23">
        <v>10</v>
      </c>
      <c r="H57" s="23">
        <v>5</v>
      </c>
      <c r="I57" s="16">
        <v>2</v>
      </c>
      <c r="J57" s="24"/>
      <c r="K57" s="13">
        <v>3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f t="shared" si="0"/>
        <v>1</v>
      </c>
      <c r="S57" s="23">
        <v>1</v>
      </c>
      <c r="T57" s="5">
        <v>0</v>
      </c>
      <c r="U57" s="6">
        <v>1</v>
      </c>
      <c r="V57" s="7">
        <v>0</v>
      </c>
      <c r="W57" s="8">
        <v>0</v>
      </c>
      <c r="X57" s="7">
        <v>1</v>
      </c>
      <c r="Y57" s="7">
        <v>0</v>
      </c>
      <c r="Z57" s="12">
        <v>0</v>
      </c>
      <c r="AA57" s="19">
        <f t="shared" si="1"/>
        <v>2</v>
      </c>
    </row>
    <row r="58" spans="1:27" ht="15.95" customHeight="1" x14ac:dyDescent="0.15">
      <c r="A58" s="20">
        <v>47</v>
      </c>
      <c r="B58" s="30">
        <v>1</v>
      </c>
      <c r="C58" s="21">
        <v>2</v>
      </c>
      <c r="D58" s="22">
        <v>1</v>
      </c>
      <c r="E58" s="22">
        <v>29</v>
      </c>
      <c r="F58" s="16" t="s">
        <v>236</v>
      </c>
      <c r="G58" s="23">
        <v>10</v>
      </c>
      <c r="H58" s="23">
        <v>3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2</v>
      </c>
      <c r="O58" s="7">
        <v>0</v>
      </c>
      <c r="P58" s="8">
        <v>0</v>
      </c>
      <c r="Q58" s="7">
        <v>0</v>
      </c>
      <c r="R58" s="19">
        <f t="shared" si="0"/>
        <v>2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f t="shared" si="1"/>
        <v>0</v>
      </c>
    </row>
    <row r="59" spans="1:27" ht="15.95" customHeight="1" x14ac:dyDescent="0.15">
      <c r="A59" s="1">
        <v>48</v>
      </c>
      <c r="B59" s="30">
        <v>1</v>
      </c>
      <c r="C59" s="21">
        <v>2</v>
      </c>
      <c r="D59" s="22">
        <v>1</v>
      </c>
      <c r="E59" s="22">
        <v>29</v>
      </c>
      <c r="F59" s="16" t="s">
        <v>236</v>
      </c>
      <c r="G59" s="23">
        <v>10</v>
      </c>
      <c r="H59" s="23">
        <v>7</v>
      </c>
      <c r="I59" s="16">
        <v>2</v>
      </c>
      <c r="J59" s="24"/>
      <c r="K59" s="13">
        <v>1</v>
      </c>
      <c r="L59" s="23">
        <v>2</v>
      </c>
      <c r="M59" s="5">
        <v>0</v>
      </c>
      <c r="N59" s="6">
        <v>0</v>
      </c>
      <c r="O59" s="7">
        <v>1</v>
      </c>
      <c r="P59" s="8">
        <v>0</v>
      </c>
      <c r="Q59" s="7">
        <v>0</v>
      </c>
      <c r="R59" s="19">
        <f t="shared" si="0"/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f t="shared" si="1"/>
        <v>0</v>
      </c>
    </row>
    <row r="60" spans="1:27" ht="15.95" customHeight="1" x14ac:dyDescent="0.15">
      <c r="A60" s="20">
        <v>49</v>
      </c>
      <c r="B60" s="30">
        <v>1</v>
      </c>
      <c r="C60" s="21">
        <v>2</v>
      </c>
      <c r="D60" s="22">
        <v>1</v>
      </c>
      <c r="E60" s="22">
        <v>29</v>
      </c>
      <c r="F60" s="16" t="s">
        <v>236</v>
      </c>
      <c r="G60" s="23">
        <v>10</v>
      </c>
      <c r="H60" s="23">
        <v>7</v>
      </c>
      <c r="I60" s="16">
        <v>2</v>
      </c>
      <c r="J60" s="24"/>
      <c r="K60" s="13">
        <v>3</v>
      </c>
      <c r="L60" s="23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>
        <f t="shared" si="0"/>
        <v>1</v>
      </c>
      <c r="S60" s="23">
        <v>1</v>
      </c>
      <c r="T60" s="5">
        <v>1</v>
      </c>
      <c r="U60" s="6">
        <v>0</v>
      </c>
      <c r="V60" s="7">
        <v>1</v>
      </c>
      <c r="W60" s="8">
        <v>0</v>
      </c>
      <c r="X60" s="7">
        <v>1</v>
      </c>
      <c r="Y60" s="7">
        <v>0</v>
      </c>
      <c r="Z60" s="12">
        <v>0</v>
      </c>
      <c r="AA60" s="19">
        <f t="shared" si="1"/>
        <v>3</v>
      </c>
    </row>
    <row r="61" spans="1:27" ht="15.95" customHeight="1" x14ac:dyDescent="0.15">
      <c r="A61" s="1">
        <v>50</v>
      </c>
      <c r="B61" s="30">
        <v>1</v>
      </c>
      <c r="C61" s="21">
        <v>2</v>
      </c>
      <c r="D61" s="22">
        <v>1</v>
      </c>
      <c r="E61" s="22">
        <v>29</v>
      </c>
      <c r="F61" s="16" t="s">
        <v>236</v>
      </c>
      <c r="G61" s="23">
        <v>10</v>
      </c>
      <c r="H61" s="23">
        <v>3</v>
      </c>
      <c r="I61" s="16">
        <v>2</v>
      </c>
      <c r="J61" s="24"/>
      <c r="K61" s="13">
        <v>1</v>
      </c>
      <c r="L61" s="23">
        <v>1</v>
      </c>
      <c r="M61" s="5">
        <v>1</v>
      </c>
      <c r="N61" s="6">
        <v>2</v>
      </c>
      <c r="O61" s="7">
        <v>0</v>
      </c>
      <c r="P61" s="8">
        <v>1</v>
      </c>
      <c r="Q61" s="7">
        <v>0</v>
      </c>
      <c r="R61" s="19">
        <f t="shared" si="0"/>
        <v>4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f t="shared" si="1"/>
        <v>0</v>
      </c>
    </row>
    <row r="62" spans="1:27" ht="15.95" customHeight="1" x14ac:dyDescent="0.15">
      <c r="A62" s="20">
        <v>51</v>
      </c>
      <c r="B62" s="30">
        <v>1</v>
      </c>
      <c r="C62" s="21">
        <v>2</v>
      </c>
      <c r="D62" s="22">
        <v>1</v>
      </c>
      <c r="E62" s="22">
        <v>29</v>
      </c>
      <c r="F62" s="16" t="s">
        <v>236</v>
      </c>
      <c r="G62" s="23">
        <v>10</v>
      </c>
      <c r="H62" s="23">
        <v>4</v>
      </c>
      <c r="I62" s="16">
        <v>2</v>
      </c>
      <c r="J62" s="24"/>
      <c r="K62" s="13">
        <v>3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f t="shared" si="0"/>
        <v>1</v>
      </c>
      <c r="S62" s="23">
        <v>1</v>
      </c>
      <c r="T62" s="5">
        <v>0</v>
      </c>
      <c r="U62" s="6">
        <v>1</v>
      </c>
      <c r="V62" s="7">
        <v>0</v>
      </c>
      <c r="W62" s="8">
        <v>0</v>
      </c>
      <c r="X62" s="7">
        <v>1</v>
      </c>
      <c r="Y62" s="7">
        <v>0</v>
      </c>
      <c r="Z62" s="12">
        <v>0</v>
      </c>
      <c r="AA62" s="19">
        <f t="shared" si="1"/>
        <v>2</v>
      </c>
    </row>
    <row r="63" spans="1:27" ht="15.95" customHeight="1" x14ac:dyDescent="0.15">
      <c r="A63" s="1">
        <v>52</v>
      </c>
      <c r="B63" s="30">
        <v>1</v>
      </c>
      <c r="C63" s="21">
        <v>2</v>
      </c>
      <c r="D63" s="22">
        <v>1</v>
      </c>
      <c r="E63" s="22">
        <v>29</v>
      </c>
      <c r="F63" s="16" t="s">
        <v>236</v>
      </c>
      <c r="G63" s="23">
        <v>10</v>
      </c>
      <c r="H63" s="23">
        <v>4</v>
      </c>
      <c r="I63" s="16">
        <v>2</v>
      </c>
      <c r="J63" s="24"/>
      <c r="K63" s="13">
        <v>3</v>
      </c>
      <c r="L63" s="23">
        <v>1</v>
      </c>
      <c r="M63" s="5">
        <v>0</v>
      </c>
      <c r="N63" s="6">
        <v>0</v>
      </c>
      <c r="O63" s="7">
        <v>2</v>
      </c>
      <c r="P63" s="8">
        <v>0</v>
      </c>
      <c r="Q63" s="7">
        <v>0</v>
      </c>
      <c r="R63" s="19">
        <f t="shared" si="0"/>
        <v>2</v>
      </c>
      <c r="S63" s="23">
        <v>1</v>
      </c>
      <c r="T63" s="5">
        <v>0</v>
      </c>
      <c r="U63" s="6">
        <v>0</v>
      </c>
      <c r="V63" s="7">
        <v>1</v>
      </c>
      <c r="W63" s="8">
        <v>0</v>
      </c>
      <c r="X63" s="7">
        <v>0</v>
      </c>
      <c r="Y63" s="7">
        <v>0</v>
      </c>
      <c r="Z63" s="12">
        <v>0</v>
      </c>
      <c r="AA63" s="19">
        <f t="shared" si="1"/>
        <v>1</v>
      </c>
    </row>
    <row r="64" spans="1:27" ht="15.95" customHeight="1" x14ac:dyDescent="0.15">
      <c r="A64" s="20">
        <v>53</v>
      </c>
      <c r="B64" s="30">
        <v>1</v>
      </c>
      <c r="C64" s="21">
        <v>2</v>
      </c>
      <c r="D64" s="22">
        <v>1</v>
      </c>
      <c r="E64" s="22">
        <v>29</v>
      </c>
      <c r="F64" s="16" t="s">
        <v>236</v>
      </c>
      <c r="G64" s="23">
        <v>10</v>
      </c>
      <c r="H64" s="23">
        <v>4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2</v>
      </c>
      <c r="O64" s="7">
        <v>0</v>
      </c>
      <c r="P64" s="8">
        <v>0</v>
      </c>
      <c r="Q64" s="7">
        <v>0</v>
      </c>
      <c r="R64" s="19">
        <f t="shared" si="0"/>
        <v>2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f t="shared" si="1"/>
        <v>0</v>
      </c>
    </row>
    <row r="65" spans="1:27" ht="15.95" customHeight="1" x14ac:dyDescent="0.15">
      <c r="A65" s="1">
        <v>54</v>
      </c>
      <c r="B65" s="30">
        <v>1</v>
      </c>
      <c r="C65" s="21">
        <v>2</v>
      </c>
      <c r="D65" s="22">
        <v>1</v>
      </c>
      <c r="E65" s="22">
        <v>29</v>
      </c>
      <c r="F65" s="16" t="s">
        <v>236</v>
      </c>
      <c r="G65" s="23">
        <v>10</v>
      </c>
      <c r="H65" s="23">
        <v>5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2</v>
      </c>
      <c r="O65" s="7">
        <v>2</v>
      </c>
      <c r="P65" s="8">
        <v>0</v>
      </c>
      <c r="Q65" s="7">
        <v>0</v>
      </c>
      <c r="R65" s="19">
        <f t="shared" si="0"/>
        <v>4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f t="shared" si="1"/>
        <v>0</v>
      </c>
    </row>
    <row r="66" spans="1:27" ht="15.95" customHeight="1" x14ac:dyDescent="0.15">
      <c r="A66" s="20">
        <v>55</v>
      </c>
      <c r="B66" s="30">
        <v>1</v>
      </c>
      <c r="C66" s="21">
        <v>2</v>
      </c>
      <c r="D66" s="22">
        <v>1</v>
      </c>
      <c r="E66" s="22">
        <v>29</v>
      </c>
      <c r="F66" s="16" t="s">
        <v>236</v>
      </c>
      <c r="G66" s="23">
        <v>10</v>
      </c>
      <c r="H66" s="23">
        <v>3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3</v>
      </c>
      <c r="O66" s="7">
        <v>0</v>
      </c>
      <c r="P66" s="8">
        <v>0</v>
      </c>
      <c r="Q66" s="7">
        <v>0</v>
      </c>
      <c r="R66" s="19">
        <f t="shared" si="0"/>
        <v>3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f t="shared" si="1"/>
        <v>0</v>
      </c>
    </row>
    <row r="67" spans="1:27" ht="15.95" customHeight="1" x14ac:dyDescent="0.15">
      <c r="A67" s="1">
        <v>56</v>
      </c>
      <c r="B67" s="30">
        <v>1</v>
      </c>
      <c r="C67" s="21">
        <v>2</v>
      </c>
      <c r="D67" s="22">
        <v>1</v>
      </c>
      <c r="E67" s="22">
        <v>29</v>
      </c>
      <c r="F67" s="16" t="s">
        <v>236</v>
      </c>
      <c r="G67" s="23">
        <v>10</v>
      </c>
      <c r="H67" s="23">
        <v>5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f t="shared" si="0"/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f t="shared" si="1"/>
        <v>0</v>
      </c>
    </row>
    <row r="68" spans="1:27" ht="15.95" customHeight="1" x14ac:dyDescent="0.15">
      <c r="A68" s="20">
        <v>57</v>
      </c>
      <c r="B68" s="30">
        <v>1</v>
      </c>
      <c r="C68" s="21">
        <v>2</v>
      </c>
      <c r="D68" s="22">
        <v>1</v>
      </c>
      <c r="E68" s="22">
        <v>29</v>
      </c>
      <c r="F68" s="16" t="s">
        <v>236</v>
      </c>
      <c r="G68" s="23">
        <v>10</v>
      </c>
      <c r="H68" s="23">
        <v>2</v>
      </c>
      <c r="I68" s="16">
        <v>2</v>
      </c>
      <c r="J68" s="24"/>
      <c r="K68" s="13">
        <v>1</v>
      </c>
      <c r="L68" s="23">
        <v>2</v>
      </c>
      <c r="M68" s="5">
        <v>0</v>
      </c>
      <c r="N68" s="6">
        <v>0</v>
      </c>
      <c r="O68" s="7">
        <v>1</v>
      </c>
      <c r="P68" s="8">
        <v>0</v>
      </c>
      <c r="Q68" s="7">
        <v>0</v>
      </c>
      <c r="R68" s="19">
        <f t="shared" si="0"/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f t="shared" si="1"/>
        <v>0</v>
      </c>
    </row>
    <row r="69" spans="1:27" ht="15.95" customHeight="1" x14ac:dyDescent="0.15">
      <c r="A69" s="1">
        <v>58</v>
      </c>
      <c r="B69" s="30">
        <v>1</v>
      </c>
      <c r="C69" s="21">
        <v>2</v>
      </c>
      <c r="D69" s="22">
        <v>1</v>
      </c>
      <c r="E69" s="22">
        <v>29</v>
      </c>
      <c r="F69" s="16" t="s">
        <v>236</v>
      </c>
      <c r="G69" s="23">
        <v>10</v>
      </c>
      <c r="H69" s="23">
        <v>3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0</v>
      </c>
      <c r="O69" s="7">
        <v>0</v>
      </c>
      <c r="P69" s="8">
        <v>2</v>
      </c>
      <c r="Q69" s="7">
        <v>0</v>
      </c>
      <c r="R69" s="19">
        <f t="shared" si="0"/>
        <v>2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f t="shared" si="1"/>
        <v>0</v>
      </c>
    </row>
    <row r="70" spans="1:27" ht="15.95" customHeight="1" x14ac:dyDescent="0.15">
      <c r="A70" s="20">
        <v>59</v>
      </c>
      <c r="B70" s="30">
        <v>1</v>
      </c>
      <c r="C70" s="21">
        <v>2</v>
      </c>
      <c r="D70" s="22">
        <v>1</v>
      </c>
      <c r="E70" s="22">
        <v>29</v>
      </c>
      <c r="F70" s="16" t="s">
        <v>236</v>
      </c>
      <c r="G70" s="23">
        <v>10</v>
      </c>
      <c r="H70" s="23">
        <v>3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f t="shared" si="0"/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f t="shared" si="1"/>
        <v>0</v>
      </c>
    </row>
    <row r="71" spans="1:27" ht="15.95" customHeight="1" x14ac:dyDescent="0.15">
      <c r="A71" s="1">
        <v>60</v>
      </c>
      <c r="B71" s="30">
        <v>1</v>
      </c>
      <c r="C71" s="21">
        <v>2</v>
      </c>
      <c r="D71" s="22">
        <v>1</v>
      </c>
      <c r="E71" s="22">
        <v>29</v>
      </c>
      <c r="F71" s="16" t="s">
        <v>236</v>
      </c>
      <c r="G71" s="23">
        <v>10</v>
      </c>
      <c r="H71" s="23">
        <v>4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>
        <f t="shared" si="0"/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f t="shared" si="1"/>
        <v>0</v>
      </c>
    </row>
    <row r="72" spans="1:27" ht="15.95" customHeight="1" x14ac:dyDescent="0.15">
      <c r="A72" s="20">
        <v>61</v>
      </c>
      <c r="B72" s="30">
        <v>1</v>
      </c>
      <c r="C72" s="21">
        <v>2</v>
      </c>
      <c r="D72" s="22">
        <v>1</v>
      </c>
      <c r="E72" s="22">
        <v>29</v>
      </c>
      <c r="F72" s="16" t="s">
        <v>236</v>
      </c>
      <c r="G72" s="23">
        <v>10</v>
      </c>
      <c r="H72" s="23">
        <v>2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f t="shared" si="0"/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f t="shared" si="1"/>
        <v>0</v>
      </c>
    </row>
    <row r="73" spans="1:27" ht="15.95" customHeight="1" x14ac:dyDescent="0.15">
      <c r="A73" s="1">
        <v>62</v>
      </c>
      <c r="B73" s="30">
        <v>1</v>
      </c>
      <c r="C73" s="21">
        <v>2</v>
      </c>
      <c r="D73" s="22">
        <v>1</v>
      </c>
      <c r="E73" s="22">
        <v>29</v>
      </c>
      <c r="F73" s="16" t="s">
        <v>236</v>
      </c>
      <c r="G73" s="23">
        <v>10</v>
      </c>
      <c r="H73" s="23">
        <v>2</v>
      </c>
      <c r="I73" s="16">
        <v>2</v>
      </c>
      <c r="J73" s="24"/>
      <c r="K73" s="13">
        <v>2</v>
      </c>
      <c r="L73" s="23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9">
        <f t="shared" si="0"/>
        <v>0</v>
      </c>
      <c r="S73" s="23">
        <v>1</v>
      </c>
      <c r="T73" s="5">
        <v>0</v>
      </c>
      <c r="U73" s="6">
        <v>1</v>
      </c>
      <c r="V73" s="7">
        <v>0</v>
      </c>
      <c r="W73" s="8">
        <v>0</v>
      </c>
      <c r="X73" s="7">
        <v>1</v>
      </c>
      <c r="Y73" s="7">
        <v>0</v>
      </c>
      <c r="Z73" s="12">
        <v>0</v>
      </c>
      <c r="AA73" s="19">
        <f t="shared" si="1"/>
        <v>2</v>
      </c>
    </row>
    <row r="74" spans="1:27" ht="15.95" customHeight="1" x14ac:dyDescent="0.15">
      <c r="A74" s="20">
        <v>63</v>
      </c>
      <c r="B74" s="30">
        <v>1</v>
      </c>
      <c r="C74" s="21">
        <v>2</v>
      </c>
      <c r="D74" s="22">
        <v>1</v>
      </c>
      <c r="E74" s="22">
        <v>29</v>
      </c>
      <c r="F74" s="16" t="s">
        <v>236</v>
      </c>
      <c r="G74" s="23">
        <v>10</v>
      </c>
      <c r="H74" s="23">
        <v>3</v>
      </c>
      <c r="I74" s="16">
        <v>2</v>
      </c>
      <c r="J74" s="24"/>
      <c r="K74" s="13">
        <v>3</v>
      </c>
      <c r="L74" s="23">
        <v>1</v>
      </c>
      <c r="M74" s="5">
        <v>0</v>
      </c>
      <c r="N74" s="6">
        <v>2</v>
      </c>
      <c r="O74" s="7">
        <v>0</v>
      </c>
      <c r="P74" s="8">
        <v>0</v>
      </c>
      <c r="Q74" s="7">
        <v>0</v>
      </c>
      <c r="R74" s="19">
        <f t="shared" si="0"/>
        <v>2</v>
      </c>
      <c r="S74" s="23">
        <v>1</v>
      </c>
      <c r="T74" s="5">
        <v>0</v>
      </c>
      <c r="U74" s="6">
        <v>1</v>
      </c>
      <c r="V74" s="7">
        <v>1</v>
      </c>
      <c r="W74" s="8">
        <v>0</v>
      </c>
      <c r="X74" s="7">
        <v>0</v>
      </c>
      <c r="Y74" s="7">
        <v>1</v>
      </c>
      <c r="Z74" s="12">
        <v>0</v>
      </c>
      <c r="AA74" s="19">
        <f t="shared" si="1"/>
        <v>3</v>
      </c>
    </row>
    <row r="75" spans="1:27" ht="15.95" customHeight="1" x14ac:dyDescent="0.15">
      <c r="A75" s="1">
        <v>64</v>
      </c>
      <c r="B75" s="30">
        <v>1</v>
      </c>
      <c r="C75" s="21">
        <v>2</v>
      </c>
      <c r="D75" s="22">
        <v>1</v>
      </c>
      <c r="E75" s="22">
        <v>29</v>
      </c>
      <c r="F75" s="16" t="s">
        <v>236</v>
      </c>
      <c r="G75" s="23">
        <v>10</v>
      </c>
      <c r="H75" s="23">
        <v>5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0</v>
      </c>
      <c r="O75" s="7">
        <v>1</v>
      </c>
      <c r="P75" s="8">
        <v>0</v>
      </c>
      <c r="Q75" s="7">
        <v>0</v>
      </c>
      <c r="R75" s="19">
        <f t="shared" si="0"/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f t="shared" si="1"/>
        <v>0</v>
      </c>
    </row>
    <row r="76" spans="1:27" ht="15.95" customHeight="1" x14ac:dyDescent="0.15">
      <c r="A76" s="20">
        <v>65</v>
      </c>
      <c r="B76" s="30">
        <v>1</v>
      </c>
      <c r="C76" s="21">
        <v>2</v>
      </c>
      <c r="D76" s="22">
        <v>1</v>
      </c>
      <c r="E76" s="22">
        <v>29</v>
      </c>
      <c r="F76" s="16" t="s">
        <v>236</v>
      </c>
      <c r="G76" s="23">
        <v>10</v>
      </c>
      <c r="H76" s="23">
        <v>4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2</v>
      </c>
      <c r="O76" s="7">
        <v>2</v>
      </c>
      <c r="P76" s="8">
        <v>0</v>
      </c>
      <c r="Q76" s="7">
        <v>0</v>
      </c>
      <c r="R76" s="19">
        <f t="shared" si="0"/>
        <v>4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f t="shared" si="1"/>
        <v>0</v>
      </c>
    </row>
    <row r="77" spans="1:27" ht="15.95" customHeight="1" x14ac:dyDescent="0.15">
      <c r="A77" s="1">
        <v>66</v>
      </c>
      <c r="B77" s="30">
        <v>1</v>
      </c>
      <c r="C77" s="21">
        <v>2</v>
      </c>
      <c r="D77" s="22">
        <v>1</v>
      </c>
      <c r="E77" s="22">
        <v>29</v>
      </c>
      <c r="F77" s="16" t="s">
        <v>236</v>
      </c>
      <c r="G77" s="23">
        <v>10</v>
      </c>
      <c r="H77" s="23">
        <v>8</v>
      </c>
      <c r="I77" s="16">
        <v>2</v>
      </c>
      <c r="J77" s="24"/>
      <c r="K77" s="13">
        <v>1</v>
      </c>
      <c r="L77" s="23">
        <v>1</v>
      </c>
      <c r="M77" s="5">
        <v>2</v>
      </c>
      <c r="N77" s="6">
        <v>0</v>
      </c>
      <c r="O77" s="7">
        <v>0</v>
      </c>
      <c r="P77" s="8">
        <v>0</v>
      </c>
      <c r="Q77" s="7">
        <v>0</v>
      </c>
      <c r="R77" s="19">
        <f t="shared" ref="R77:R140" si="2">SUM(M77:Q77)</f>
        <v>2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f t="shared" si="1"/>
        <v>0</v>
      </c>
    </row>
    <row r="78" spans="1:27" ht="15.95" customHeight="1" x14ac:dyDescent="0.15">
      <c r="A78" s="20">
        <v>67</v>
      </c>
      <c r="B78" s="30">
        <v>1</v>
      </c>
      <c r="C78" s="21">
        <v>2</v>
      </c>
      <c r="D78" s="22">
        <v>1</v>
      </c>
      <c r="E78" s="22">
        <v>29</v>
      </c>
      <c r="F78" s="16" t="s">
        <v>236</v>
      </c>
      <c r="G78" s="23">
        <v>10</v>
      </c>
      <c r="H78" s="23">
        <v>7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1</v>
      </c>
      <c r="O78" s="7">
        <v>1</v>
      </c>
      <c r="P78" s="8">
        <v>0</v>
      </c>
      <c r="Q78" s="7">
        <v>0</v>
      </c>
      <c r="R78" s="19">
        <f t="shared" si="2"/>
        <v>2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f t="shared" ref="AA78:AA141" si="3">SUM(T78:Z78)</f>
        <v>0</v>
      </c>
    </row>
    <row r="79" spans="1:27" ht="15.95" customHeight="1" x14ac:dyDescent="0.15">
      <c r="A79" s="1">
        <v>68</v>
      </c>
      <c r="B79" s="30">
        <v>1</v>
      </c>
      <c r="C79" s="21">
        <v>2</v>
      </c>
      <c r="D79" s="22">
        <v>1</v>
      </c>
      <c r="E79" s="22">
        <v>29</v>
      </c>
      <c r="F79" s="16" t="s">
        <v>236</v>
      </c>
      <c r="G79" s="23">
        <v>10</v>
      </c>
      <c r="H79" s="23">
        <v>3</v>
      </c>
      <c r="I79" s="16">
        <v>2</v>
      </c>
      <c r="J79" s="24"/>
      <c r="K79" s="13">
        <v>3</v>
      </c>
      <c r="L79" s="23">
        <v>1</v>
      </c>
      <c r="M79" s="5">
        <v>0</v>
      </c>
      <c r="N79" s="6">
        <v>1</v>
      </c>
      <c r="O79" s="7">
        <v>1</v>
      </c>
      <c r="P79" s="8">
        <v>0</v>
      </c>
      <c r="Q79" s="7">
        <v>0</v>
      </c>
      <c r="R79" s="19">
        <f t="shared" si="2"/>
        <v>2</v>
      </c>
      <c r="S79" s="23">
        <v>1</v>
      </c>
      <c r="T79" s="5">
        <v>0</v>
      </c>
      <c r="U79" s="6">
        <v>1</v>
      </c>
      <c r="V79" s="7">
        <v>1</v>
      </c>
      <c r="W79" s="8">
        <v>0</v>
      </c>
      <c r="X79" s="7">
        <v>1</v>
      </c>
      <c r="Y79" s="7">
        <v>0</v>
      </c>
      <c r="Z79" s="12">
        <v>0</v>
      </c>
      <c r="AA79" s="19">
        <f t="shared" si="3"/>
        <v>3</v>
      </c>
    </row>
    <row r="80" spans="1:27" ht="15.95" customHeight="1" x14ac:dyDescent="0.15">
      <c r="A80" s="20">
        <v>69</v>
      </c>
      <c r="B80" s="30">
        <v>1</v>
      </c>
      <c r="C80" s="21">
        <v>2</v>
      </c>
      <c r="D80" s="22">
        <v>1</v>
      </c>
      <c r="E80" s="22">
        <v>29</v>
      </c>
      <c r="F80" s="16" t="s">
        <v>236</v>
      </c>
      <c r="G80" s="23">
        <v>10</v>
      </c>
      <c r="H80" s="23">
        <v>4</v>
      </c>
      <c r="I80" s="16">
        <v>2</v>
      </c>
      <c r="J80" s="24"/>
      <c r="K80" s="13">
        <v>1</v>
      </c>
      <c r="L80" s="23">
        <v>1</v>
      </c>
      <c r="M80" s="5">
        <v>1</v>
      </c>
      <c r="N80" s="6">
        <v>0</v>
      </c>
      <c r="O80" s="7">
        <v>0</v>
      </c>
      <c r="P80" s="8">
        <v>0</v>
      </c>
      <c r="Q80" s="7">
        <v>0</v>
      </c>
      <c r="R80" s="19">
        <f t="shared" si="2"/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f t="shared" si="3"/>
        <v>0</v>
      </c>
    </row>
    <row r="81" spans="1:27" ht="15.95" customHeight="1" x14ac:dyDescent="0.15">
      <c r="A81" s="1">
        <v>70</v>
      </c>
      <c r="B81" s="30">
        <v>1</v>
      </c>
      <c r="C81" s="21">
        <v>2</v>
      </c>
      <c r="D81" s="22">
        <v>1</v>
      </c>
      <c r="E81" s="22">
        <v>29</v>
      </c>
      <c r="F81" s="16" t="s">
        <v>236</v>
      </c>
      <c r="G81" s="23">
        <v>10</v>
      </c>
      <c r="H81" s="23">
        <v>8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f t="shared" si="2"/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f t="shared" si="3"/>
        <v>0</v>
      </c>
    </row>
    <row r="82" spans="1:27" ht="15.95" customHeight="1" x14ac:dyDescent="0.15">
      <c r="A82" s="20">
        <v>71</v>
      </c>
      <c r="B82" s="30">
        <v>1</v>
      </c>
      <c r="C82" s="21">
        <v>2</v>
      </c>
      <c r="D82" s="22">
        <v>1</v>
      </c>
      <c r="E82" s="22">
        <v>29</v>
      </c>
      <c r="F82" s="16" t="s">
        <v>236</v>
      </c>
      <c r="G82" s="23">
        <v>10</v>
      </c>
      <c r="H82" s="23">
        <v>2</v>
      </c>
      <c r="I82" s="16">
        <v>1</v>
      </c>
      <c r="J82" s="24">
        <v>2</v>
      </c>
      <c r="K82" s="13">
        <v>2</v>
      </c>
      <c r="L82" s="23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9">
        <f t="shared" si="2"/>
        <v>0</v>
      </c>
      <c r="S82" s="23">
        <v>1</v>
      </c>
      <c r="T82" s="5">
        <v>0</v>
      </c>
      <c r="U82" s="6">
        <v>1</v>
      </c>
      <c r="V82" s="7">
        <v>0</v>
      </c>
      <c r="W82" s="8">
        <v>0</v>
      </c>
      <c r="X82" s="7">
        <v>0</v>
      </c>
      <c r="Y82" s="7">
        <v>1</v>
      </c>
      <c r="Z82" s="12">
        <v>0</v>
      </c>
      <c r="AA82" s="19">
        <f t="shared" si="3"/>
        <v>2</v>
      </c>
    </row>
    <row r="83" spans="1:27" ht="15.95" customHeight="1" x14ac:dyDescent="0.15">
      <c r="A83" s="1">
        <v>72</v>
      </c>
      <c r="B83" s="30">
        <v>1</v>
      </c>
      <c r="C83" s="21">
        <v>2</v>
      </c>
      <c r="D83" s="22">
        <v>1</v>
      </c>
      <c r="E83" s="22">
        <v>29</v>
      </c>
      <c r="F83" s="16" t="s">
        <v>236</v>
      </c>
      <c r="G83" s="23">
        <v>10</v>
      </c>
      <c r="H83" s="23">
        <v>2</v>
      </c>
      <c r="I83" s="16">
        <v>2</v>
      </c>
      <c r="J83" s="24"/>
      <c r="K83" s="13">
        <v>3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f t="shared" si="2"/>
        <v>1</v>
      </c>
      <c r="S83" s="23">
        <v>1</v>
      </c>
      <c r="T83" s="5">
        <v>0</v>
      </c>
      <c r="U83" s="6">
        <v>1</v>
      </c>
      <c r="V83" s="7">
        <v>0</v>
      </c>
      <c r="W83" s="8">
        <v>0</v>
      </c>
      <c r="X83" s="7">
        <v>0</v>
      </c>
      <c r="Y83" s="7">
        <v>1</v>
      </c>
      <c r="Z83" s="12">
        <v>0</v>
      </c>
      <c r="AA83" s="19">
        <f t="shared" si="3"/>
        <v>2</v>
      </c>
    </row>
    <row r="84" spans="1:27" ht="15.95" customHeight="1" x14ac:dyDescent="0.15">
      <c r="A84" s="20">
        <v>73</v>
      </c>
      <c r="B84" s="30">
        <v>1</v>
      </c>
      <c r="C84" s="21">
        <v>2</v>
      </c>
      <c r="D84" s="22">
        <v>1</v>
      </c>
      <c r="E84" s="22">
        <v>29</v>
      </c>
      <c r="F84" s="16" t="s">
        <v>236</v>
      </c>
      <c r="G84" s="23">
        <v>10</v>
      </c>
      <c r="H84" s="23">
        <v>5</v>
      </c>
      <c r="I84" s="16">
        <v>2</v>
      </c>
      <c r="J84" s="24"/>
      <c r="K84" s="13">
        <v>1</v>
      </c>
      <c r="L84" s="23">
        <v>1</v>
      </c>
      <c r="M84" s="5">
        <v>2</v>
      </c>
      <c r="N84" s="6">
        <v>0</v>
      </c>
      <c r="O84" s="7">
        <v>0</v>
      </c>
      <c r="P84" s="8">
        <v>0</v>
      </c>
      <c r="Q84" s="7">
        <v>0</v>
      </c>
      <c r="R84" s="19">
        <f t="shared" si="2"/>
        <v>2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f t="shared" si="3"/>
        <v>0</v>
      </c>
    </row>
    <row r="85" spans="1:27" ht="15.95" customHeight="1" x14ac:dyDescent="0.15">
      <c r="A85" s="1">
        <v>74</v>
      </c>
      <c r="B85" s="30">
        <v>1</v>
      </c>
      <c r="C85" s="21">
        <v>2</v>
      </c>
      <c r="D85" s="22">
        <v>1</v>
      </c>
      <c r="E85" s="22">
        <v>29</v>
      </c>
      <c r="F85" s="16" t="s">
        <v>236</v>
      </c>
      <c r="G85" s="23">
        <v>10</v>
      </c>
      <c r="H85" s="23">
        <v>7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19">
        <f t="shared" si="2"/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f t="shared" si="3"/>
        <v>0</v>
      </c>
    </row>
    <row r="86" spans="1:27" ht="15.95" customHeight="1" x14ac:dyDescent="0.15">
      <c r="A86" s="20">
        <v>75</v>
      </c>
      <c r="B86" s="30">
        <v>1</v>
      </c>
      <c r="C86" s="21">
        <v>2</v>
      </c>
      <c r="D86" s="22">
        <v>1</v>
      </c>
      <c r="E86" s="22">
        <v>29</v>
      </c>
      <c r="F86" s="16" t="s">
        <v>236</v>
      </c>
      <c r="G86" s="23">
        <v>10</v>
      </c>
      <c r="H86" s="23">
        <v>4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0</v>
      </c>
      <c r="O86" s="7">
        <v>1</v>
      </c>
      <c r="P86" s="8">
        <v>0</v>
      </c>
      <c r="Q86" s="7">
        <v>0</v>
      </c>
      <c r="R86" s="19">
        <f t="shared" si="2"/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f t="shared" si="3"/>
        <v>0</v>
      </c>
    </row>
    <row r="87" spans="1:27" ht="15.95" customHeight="1" x14ac:dyDescent="0.15">
      <c r="A87" s="1">
        <v>76</v>
      </c>
      <c r="B87" s="30">
        <v>1</v>
      </c>
      <c r="C87" s="21">
        <v>2</v>
      </c>
      <c r="D87" s="22">
        <v>1</v>
      </c>
      <c r="E87" s="22">
        <v>29</v>
      </c>
      <c r="F87" s="16" t="s">
        <v>236</v>
      </c>
      <c r="G87" s="23">
        <v>10</v>
      </c>
      <c r="H87" s="23">
        <v>4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19">
        <f t="shared" si="2"/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f t="shared" si="3"/>
        <v>0</v>
      </c>
    </row>
    <row r="88" spans="1:27" ht="15.95" customHeight="1" x14ac:dyDescent="0.15">
      <c r="A88" s="20">
        <v>77</v>
      </c>
      <c r="B88" s="30">
        <v>1</v>
      </c>
      <c r="C88" s="21">
        <v>2</v>
      </c>
      <c r="D88" s="22">
        <v>1</v>
      </c>
      <c r="E88" s="22">
        <v>29</v>
      </c>
      <c r="F88" s="16" t="s">
        <v>236</v>
      </c>
      <c r="G88" s="23">
        <v>10</v>
      </c>
      <c r="H88" s="23">
        <v>3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>
        <f t="shared" si="2"/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f t="shared" si="3"/>
        <v>0</v>
      </c>
    </row>
    <row r="89" spans="1:27" ht="15.95" customHeight="1" x14ac:dyDescent="0.15">
      <c r="A89" s="1">
        <v>78</v>
      </c>
      <c r="B89" s="30">
        <v>1</v>
      </c>
      <c r="C89" s="21">
        <v>2</v>
      </c>
      <c r="D89" s="22">
        <v>1</v>
      </c>
      <c r="E89" s="22">
        <v>29</v>
      </c>
      <c r="F89" s="16" t="s">
        <v>236</v>
      </c>
      <c r="G89" s="23">
        <v>10</v>
      </c>
      <c r="H89" s="23">
        <v>5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f t="shared" si="2"/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f t="shared" si="3"/>
        <v>0</v>
      </c>
    </row>
    <row r="90" spans="1:27" ht="15.95" customHeight="1" x14ac:dyDescent="0.15">
      <c r="A90" s="20">
        <v>79</v>
      </c>
      <c r="B90" s="30">
        <v>1</v>
      </c>
      <c r="C90" s="21">
        <v>2</v>
      </c>
      <c r="D90" s="22">
        <v>1</v>
      </c>
      <c r="E90" s="22">
        <v>29</v>
      </c>
      <c r="F90" s="16" t="s">
        <v>236</v>
      </c>
      <c r="G90" s="23">
        <v>10</v>
      </c>
      <c r="H90" s="23">
        <v>2</v>
      </c>
      <c r="I90" s="16">
        <v>1</v>
      </c>
      <c r="J90" s="24">
        <v>5</v>
      </c>
      <c r="K90" s="13">
        <v>2</v>
      </c>
      <c r="L90" s="23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9">
        <f t="shared" si="2"/>
        <v>0</v>
      </c>
      <c r="S90" s="23">
        <v>1</v>
      </c>
      <c r="T90" s="5">
        <v>0</v>
      </c>
      <c r="U90" s="6">
        <v>1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f t="shared" si="3"/>
        <v>1</v>
      </c>
    </row>
    <row r="91" spans="1:27" ht="15.95" customHeight="1" x14ac:dyDescent="0.15">
      <c r="A91" s="1">
        <v>80</v>
      </c>
      <c r="B91" s="30">
        <v>1</v>
      </c>
      <c r="C91" s="21">
        <v>2</v>
      </c>
      <c r="D91" s="22">
        <v>1</v>
      </c>
      <c r="E91" s="22">
        <v>29</v>
      </c>
      <c r="F91" s="16" t="s">
        <v>236</v>
      </c>
      <c r="G91" s="23">
        <v>10</v>
      </c>
      <c r="H91" s="23">
        <v>2</v>
      </c>
      <c r="I91" s="16">
        <v>2</v>
      </c>
      <c r="J91" s="24"/>
      <c r="K91" s="13">
        <v>3</v>
      </c>
      <c r="L91" s="23">
        <v>1</v>
      </c>
      <c r="M91" s="5">
        <v>0</v>
      </c>
      <c r="N91" s="6">
        <v>0</v>
      </c>
      <c r="O91" s="7">
        <v>1</v>
      </c>
      <c r="P91" s="8">
        <v>0</v>
      </c>
      <c r="Q91" s="7">
        <v>0</v>
      </c>
      <c r="R91" s="19">
        <f t="shared" si="2"/>
        <v>1</v>
      </c>
      <c r="S91" s="23">
        <v>1</v>
      </c>
      <c r="T91" s="5">
        <v>0</v>
      </c>
      <c r="U91" s="6">
        <v>0</v>
      </c>
      <c r="V91" s="7">
        <v>1</v>
      </c>
      <c r="W91" s="8">
        <v>0</v>
      </c>
      <c r="X91" s="7">
        <v>0</v>
      </c>
      <c r="Y91" s="7">
        <v>0</v>
      </c>
      <c r="Z91" s="12">
        <v>0</v>
      </c>
      <c r="AA91" s="19">
        <f t="shared" si="3"/>
        <v>1</v>
      </c>
    </row>
    <row r="92" spans="1:27" ht="15.95" customHeight="1" x14ac:dyDescent="0.15">
      <c r="A92" s="20">
        <v>81</v>
      </c>
      <c r="B92" s="30">
        <v>1</v>
      </c>
      <c r="C92" s="21">
        <v>2</v>
      </c>
      <c r="D92" s="22">
        <v>1</v>
      </c>
      <c r="E92" s="22">
        <v>29</v>
      </c>
      <c r="F92" s="16" t="s">
        <v>236</v>
      </c>
      <c r="G92" s="23">
        <v>10</v>
      </c>
      <c r="H92" s="23">
        <v>4</v>
      </c>
      <c r="I92" s="16">
        <v>2</v>
      </c>
      <c r="J92" s="24"/>
      <c r="K92" s="13">
        <v>2</v>
      </c>
      <c r="L92" s="23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9">
        <f t="shared" si="2"/>
        <v>0</v>
      </c>
      <c r="S92" s="23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1</v>
      </c>
      <c r="Z92" s="12">
        <v>0</v>
      </c>
      <c r="AA92" s="19">
        <f t="shared" si="3"/>
        <v>1</v>
      </c>
    </row>
    <row r="93" spans="1:27" ht="15.95" customHeight="1" x14ac:dyDescent="0.15">
      <c r="A93" s="1">
        <v>82</v>
      </c>
      <c r="B93" s="30">
        <v>1</v>
      </c>
      <c r="C93" s="21">
        <v>2</v>
      </c>
      <c r="D93" s="22">
        <v>1</v>
      </c>
      <c r="E93" s="22">
        <v>29</v>
      </c>
      <c r="F93" s="16" t="s">
        <v>236</v>
      </c>
      <c r="G93" s="23">
        <v>10</v>
      </c>
      <c r="H93" s="23">
        <v>3</v>
      </c>
      <c r="I93" s="16">
        <v>2</v>
      </c>
      <c r="J93" s="24"/>
      <c r="K93" s="13">
        <v>2</v>
      </c>
      <c r="L93" s="23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9">
        <f t="shared" si="2"/>
        <v>0</v>
      </c>
      <c r="S93" s="23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2">
        <v>0</v>
      </c>
      <c r="AA93" s="19">
        <f t="shared" si="3"/>
        <v>1</v>
      </c>
    </row>
    <row r="94" spans="1:27" ht="15.95" customHeight="1" x14ac:dyDescent="0.15">
      <c r="A94" s="20">
        <v>83</v>
      </c>
      <c r="B94" s="30">
        <v>1</v>
      </c>
      <c r="C94" s="21">
        <v>2</v>
      </c>
      <c r="D94" s="22">
        <v>1</v>
      </c>
      <c r="E94" s="22">
        <v>29</v>
      </c>
      <c r="F94" s="16" t="s">
        <v>236</v>
      </c>
      <c r="G94" s="23">
        <v>10</v>
      </c>
      <c r="H94" s="23">
        <v>5</v>
      </c>
      <c r="I94" s="16">
        <v>2</v>
      </c>
      <c r="J94" s="24"/>
      <c r="K94" s="13">
        <v>2</v>
      </c>
      <c r="L94" s="23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9">
        <f t="shared" si="2"/>
        <v>0</v>
      </c>
      <c r="S94" s="23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2">
        <v>0</v>
      </c>
      <c r="AA94" s="19">
        <f t="shared" si="3"/>
        <v>1</v>
      </c>
    </row>
    <row r="95" spans="1:27" ht="15.95" customHeight="1" x14ac:dyDescent="0.15">
      <c r="A95" s="1">
        <v>84</v>
      </c>
      <c r="B95" s="30">
        <v>1</v>
      </c>
      <c r="C95" s="21">
        <v>2</v>
      </c>
      <c r="D95" s="22">
        <v>1</v>
      </c>
      <c r="E95" s="22">
        <v>29</v>
      </c>
      <c r="F95" s="16" t="s">
        <v>236</v>
      </c>
      <c r="G95" s="23">
        <v>10</v>
      </c>
      <c r="H95" s="23">
        <v>2</v>
      </c>
      <c r="I95" s="16">
        <v>2</v>
      </c>
      <c r="J95" s="24"/>
      <c r="K95" s="13">
        <v>2</v>
      </c>
      <c r="L95" s="23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9">
        <f t="shared" si="2"/>
        <v>0</v>
      </c>
      <c r="S95" s="23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2">
        <v>0</v>
      </c>
      <c r="AA95" s="19">
        <f t="shared" si="3"/>
        <v>1</v>
      </c>
    </row>
    <row r="96" spans="1:27" ht="15.95" customHeight="1" x14ac:dyDescent="0.15">
      <c r="A96" s="20">
        <v>85</v>
      </c>
      <c r="B96" s="30">
        <v>1</v>
      </c>
      <c r="C96" s="21">
        <v>2</v>
      </c>
      <c r="D96" s="22">
        <v>1</v>
      </c>
      <c r="E96" s="22">
        <v>29</v>
      </c>
      <c r="F96" s="16" t="s">
        <v>236</v>
      </c>
      <c r="G96" s="23">
        <v>11</v>
      </c>
      <c r="H96" s="23">
        <v>1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f t="shared" si="2"/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f t="shared" si="3"/>
        <v>0</v>
      </c>
    </row>
    <row r="97" spans="1:27" ht="15.95" customHeight="1" x14ac:dyDescent="0.15">
      <c r="A97" s="1">
        <v>86</v>
      </c>
      <c r="B97" s="30">
        <v>1</v>
      </c>
      <c r="C97" s="21">
        <v>2</v>
      </c>
      <c r="D97" s="22">
        <v>1</v>
      </c>
      <c r="E97" s="22">
        <v>29</v>
      </c>
      <c r="F97" s="16" t="s">
        <v>236</v>
      </c>
      <c r="G97" s="23">
        <v>11</v>
      </c>
      <c r="H97" s="23">
        <v>2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f t="shared" si="2"/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f t="shared" si="3"/>
        <v>0</v>
      </c>
    </row>
    <row r="98" spans="1:27" ht="15.95" customHeight="1" x14ac:dyDescent="0.15">
      <c r="A98" s="20">
        <v>87</v>
      </c>
      <c r="B98" s="30">
        <v>1</v>
      </c>
      <c r="C98" s="21">
        <v>2</v>
      </c>
      <c r="D98" s="22">
        <v>1</v>
      </c>
      <c r="E98" s="22">
        <v>29</v>
      </c>
      <c r="F98" s="16" t="s">
        <v>236</v>
      </c>
      <c r="G98" s="23">
        <v>11</v>
      </c>
      <c r="H98" s="23">
        <v>3</v>
      </c>
      <c r="I98" s="16">
        <v>2</v>
      </c>
      <c r="J98" s="24"/>
      <c r="K98" s="13">
        <v>1</v>
      </c>
      <c r="L98" s="23">
        <v>2</v>
      </c>
      <c r="M98" s="5">
        <v>0</v>
      </c>
      <c r="N98" s="6">
        <v>3</v>
      </c>
      <c r="O98" s="7">
        <v>0</v>
      </c>
      <c r="P98" s="8">
        <v>3</v>
      </c>
      <c r="Q98" s="7">
        <v>0</v>
      </c>
      <c r="R98" s="19">
        <f t="shared" si="2"/>
        <v>6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f t="shared" si="3"/>
        <v>0</v>
      </c>
    </row>
    <row r="99" spans="1:27" ht="15.95" customHeight="1" x14ac:dyDescent="0.15">
      <c r="A99" s="1">
        <v>88</v>
      </c>
      <c r="B99" s="30">
        <v>1</v>
      </c>
      <c r="C99" s="21">
        <v>2</v>
      </c>
      <c r="D99" s="22">
        <v>1</v>
      </c>
      <c r="E99" s="22">
        <v>29</v>
      </c>
      <c r="F99" s="16" t="s">
        <v>236</v>
      </c>
      <c r="G99" s="23">
        <v>11</v>
      </c>
      <c r="H99" s="23">
        <v>4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0</v>
      </c>
      <c r="O99" s="7">
        <v>1</v>
      </c>
      <c r="P99" s="8">
        <v>0</v>
      </c>
      <c r="Q99" s="7">
        <v>0</v>
      </c>
      <c r="R99" s="19">
        <f t="shared" si="2"/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f t="shared" si="3"/>
        <v>0</v>
      </c>
    </row>
    <row r="100" spans="1:27" ht="15.95" customHeight="1" x14ac:dyDescent="0.15">
      <c r="A100" s="20">
        <v>89</v>
      </c>
      <c r="B100" s="30">
        <v>1</v>
      </c>
      <c r="C100" s="21">
        <v>2</v>
      </c>
      <c r="D100" s="22">
        <v>1</v>
      </c>
      <c r="E100" s="22">
        <v>29</v>
      </c>
      <c r="F100" s="16" t="s">
        <v>236</v>
      </c>
      <c r="G100" s="23">
        <v>11</v>
      </c>
      <c r="H100" s="23">
        <v>3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0</v>
      </c>
      <c r="O100" s="7">
        <v>0</v>
      </c>
      <c r="P100" s="8">
        <v>3</v>
      </c>
      <c r="Q100" s="7">
        <v>0</v>
      </c>
      <c r="R100" s="19">
        <f t="shared" si="2"/>
        <v>3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f t="shared" si="3"/>
        <v>0</v>
      </c>
    </row>
    <row r="101" spans="1:27" ht="15.95" customHeight="1" x14ac:dyDescent="0.15">
      <c r="A101" s="1">
        <v>90</v>
      </c>
      <c r="B101" s="30">
        <v>1</v>
      </c>
      <c r="C101" s="21">
        <v>2</v>
      </c>
      <c r="D101" s="22">
        <v>1</v>
      </c>
      <c r="E101" s="22">
        <v>29</v>
      </c>
      <c r="F101" s="16" t="s">
        <v>236</v>
      </c>
      <c r="G101" s="23">
        <v>11</v>
      </c>
      <c r="H101" s="23">
        <v>8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2</v>
      </c>
      <c r="O101" s="7">
        <v>0</v>
      </c>
      <c r="P101" s="8">
        <v>0</v>
      </c>
      <c r="Q101" s="7">
        <v>0</v>
      </c>
      <c r="R101" s="19">
        <f t="shared" si="2"/>
        <v>2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f t="shared" si="3"/>
        <v>0</v>
      </c>
    </row>
    <row r="102" spans="1:27" ht="15.95" customHeight="1" x14ac:dyDescent="0.15">
      <c r="A102" s="20">
        <v>91</v>
      </c>
      <c r="B102" s="30">
        <v>1</v>
      </c>
      <c r="C102" s="21">
        <v>2</v>
      </c>
      <c r="D102" s="22">
        <v>1</v>
      </c>
      <c r="E102" s="22">
        <v>29</v>
      </c>
      <c r="F102" s="16" t="s">
        <v>236</v>
      </c>
      <c r="G102" s="23">
        <v>11</v>
      </c>
      <c r="H102" s="23">
        <v>2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2</v>
      </c>
      <c r="O102" s="7">
        <v>0</v>
      </c>
      <c r="P102" s="8">
        <v>0</v>
      </c>
      <c r="Q102" s="7">
        <v>0</v>
      </c>
      <c r="R102" s="19">
        <f t="shared" si="2"/>
        <v>2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f t="shared" si="3"/>
        <v>0</v>
      </c>
    </row>
    <row r="103" spans="1:27" ht="15.95" customHeight="1" x14ac:dyDescent="0.15">
      <c r="A103" s="1">
        <v>92</v>
      </c>
      <c r="B103" s="30">
        <v>1</v>
      </c>
      <c r="C103" s="21">
        <v>2</v>
      </c>
      <c r="D103" s="22">
        <v>1</v>
      </c>
      <c r="E103" s="22">
        <v>29</v>
      </c>
      <c r="F103" s="16" t="s">
        <v>236</v>
      </c>
      <c r="G103" s="23">
        <v>11</v>
      </c>
      <c r="H103" s="23">
        <v>4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f t="shared" si="2"/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f t="shared" si="3"/>
        <v>0</v>
      </c>
    </row>
    <row r="104" spans="1:27" ht="15.95" customHeight="1" x14ac:dyDescent="0.15">
      <c r="A104" s="20">
        <v>93</v>
      </c>
      <c r="B104" s="30">
        <v>1</v>
      </c>
      <c r="C104" s="21">
        <v>2</v>
      </c>
      <c r="D104" s="22">
        <v>1</v>
      </c>
      <c r="E104" s="22">
        <v>29</v>
      </c>
      <c r="F104" s="16" t="s">
        <v>236</v>
      </c>
      <c r="G104" s="23">
        <v>11</v>
      </c>
      <c r="H104" s="23">
        <v>5</v>
      </c>
      <c r="I104" s="16">
        <v>2</v>
      </c>
      <c r="J104" s="24"/>
      <c r="K104" s="13">
        <v>1</v>
      </c>
      <c r="L104" s="23">
        <v>2</v>
      </c>
      <c r="M104" s="5">
        <v>0</v>
      </c>
      <c r="N104" s="6">
        <v>0</v>
      </c>
      <c r="O104" s="7">
        <v>2</v>
      </c>
      <c r="P104" s="8">
        <v>0</v>
      </c>
      <c r="Q104" s="7">
        <v>0</v>
      </c>
      <c r="R104" s="19">
        <f t="shared" si="2"/>
        <v>2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f t="shared" si="3"/>
        <v>0</v>
      </c>
    </row>
    <row r="105" spans="1:27" ht="15.95" customHeight="1" x14ac:dyDescent="0.15">
      <c r="A105" s="1">
        <v>94</v>
      </c>
      <c r="B105" s="30">
        <v>1</v>
      </c>
      <c r="C105" s="21">
        <v>2</v>
      </c>
      <c r="D105" s="22">
        <v>1</v>
      </c>
      <c r="E105" s="22">
        <v>29</v>
      </c>
      <c r="F105" s="16" t="s">
        <v>236</v>
      </c>
      <c r="G105" s="23">
        <v>11</v>
      </c>
      <c r="H105" s="23">
        <v>3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0</v>
      </c>
      <c r="P105" s="8">
        <v>1</v>
      </c>
      <c r="Q105" s="7">
        <v>0</v>
      </c>
      <c r="R105" s="19">
        <f t="shared" si="2"/>
        <v>2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f t="shared" si="3"/>
        <v>0</v>
      </c>
    </row>
    <row r="106" spans="1:27" ht="15.95" customHeight="1" x14ac:dyDescent="0.15">
      <c r="A106" s="20">
        <v>95</v>
      </c>
      <c r="B106" s="30">
        <v>1</v>
      </c>
      <c r="C106" s="21">
        <v>2</v>
      </c>
      <c r="D106" s="22">
        <v>1</v>
      </c>
      <c r="E106" s="22">
        <v>29</v>
      </c>
      <c r="F106" s="16" t="s">
        <v>236</v>
      </c>
      <c r="G106" s="23">
        <v>11</v>
      </c>
      <c r="H106" s="23">
        <v>2</v>
      </c>
      <c r="I106" s="16">
        <v>2</v>
      </c>
      <c r="J106" s="24"/>
      <c r="K106" s="13">
        <v>1</v>
      </c>
      <c r="L106" s="23">
        <v>2</v>
      </c>
      <c r="M106" s="5">
        <v>0</v>
      </c>
      <c r="N106" s="6">
        <v>3</v>
      </c>
      <c r="O106" s="7">
        <v>2</v>
      </c>
      <c r="P106" s="8">
        <v>0</v>
      </c>
      <c r="Q106" s="7">
        <v>0</v>
      </c>
      <c r="R106" s="19">
        <f t="shared" si="2"/>
        <v>5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f t="shared" si="3"/>
        <v>0</v>
      </c>
    </row>
    <row r="107" spans="1:27" ht="15.95" customHeight="1" x14ac:dyDescent="0.15">
      <c r="A107" s="1">
        <v>96</v>
      </c>
      <c r="B107" s="30">
        <v>1</v>
      </c>
      <c r="C107" s="21">
        <v>2</v>
      </c>
      <c r="D107" s="22">
        <v>1</v>
      </c>
      <c r="E107" s="22">
        <v>29</v>
      </c>
      <c r="F107" s="16" t="s">
        <v>236</v>
      </c>
      <c r="G107" s="23">
        <v>11</v>
      </c>
      <c r="H107" s="23">
        <v>8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0</v>
      </c>
      <c r="O107" s="7">
        <v>1</v>
      </c>
      <c r="P107" s="8">
        <v>0</v>
      </c>
      <c r="Q107" s="7">
        <v>0</v>
      </c>
      <c r="R107" s="19">
        <f t="shared" si="2"/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f t="shared" si="3"/>
        <v>0</v>
      </c>
    </row>
    <row r="108" spans="1:27" ht="15.95" customHeight="1" x14ac:dyDescent="0.15">
      <c r="A108" s="20">
        <v>97</v>
      </c>
      <c r="B108" s="30">
        <v>1</v>
      </c>
      <c r="C108" s="21">
        <v>2</v>
      </c>
      <c r="D108" s="22">
        <v>1</v>
      </c>
      <c r="E108" s="22">
        <v>29</v>
      </c>
      <c r="F108" s="16" t="s">
        <v>236</v>
      </c>
      <c r="G108" s="23">
        <v>11</v>
      </c>
      <c r="H108" s="23">
        <v>5</v>
      </c>
      <c r="I108" s="16">
        <v>2</v>
      </c>
      <c r="J108" s="24"/>
      <c r="K108" s="13">
        <v>1</v>
      </c>
      <c r="L108" s="23">
        <v>1</v>
      </c>
      <c r="M108" s="5">
        <v>1</v>
      </c>
      <c r="N108" s="6">
        <v>0</v>
      </c>
      <c r="O108" s="7">
        <v>0</v>
      </c>
      <c r="P108" s="8">
        <v>0</v>
      </c>
      <c r="Q108" s="7">
        <v>0</v>
      </c>
      <c r="R108" s="19">
        <f t="shared" si="2"/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f t="shared" si="3"/>
        <v>0</v>
      </c>
    </row>
    <row r="109" spans="1:27" ht="15.95" customHeight="1" x14ac:dyDescent="0.15">
      <c r="A109" s="1">
        <v>98</v>
      </c>
      <c r="B109" s="30">
        <v>1</v>
      </c>
      <c r="C109" s="21">
        <v>2</v>
      </c>
      <c r="D109" s="22">
        <v>1</v>
      </c>
      <c r="E109" s="22">
        <v>29</v>
      </c>
      <c r="F109" s="16" t="s">
        <v>236</v>
      </c>
      <c r="G109" s="23">
        <v>11</v>
      </c>
      <c r="H109" s="23">
        <v>5</v>
      </c>
      <c r="I109" s="16">
        <v>2</v>
      </c>
      <c r="J109" s="24"/>
      <c r="K109" s="13">
        <v>1</v>
      </c>
      <c r="L109" s="23">
        <v>1</v>
      </c>
      <c r="M109" s="5">
        <v>1</v>
      </c>
      <c r="N109" s="6">
        <v>0</v>
      </c>
      <c r="O109" s="7">
        <v>0</v>
      </c>
      <c r="P109" s="8">
        <v>0</v>
      </c>
      <c r="Q109" s="7">
        <v>0</v>
      </c>
      <c r="R109" s="19">
        <f t="shared" si="2"/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f t="shared" si="3"/>
        <v>0</v>
      </c>
    </row>
    <row r="110" spans="1:27" ht="15.95" customHeight="1" x14ac:dyDescent="0.15">
      <c r="A110" s="20">
        <v>99</v>
      </c>
      <c r="B110" s="30">
        <v>1</v>
      </c>
      <c r="C110" s="21">
        <v>2</v>
      </c>
      <c r="D110" s="22">
        <v>1</v>
      </c>
      <c r="E110" s="22">
        <v>29</v>
      </c>
      <c r="F110" s="16" t="s">
        <v>236</v>
      </c>
      <c r="G110" s="23">
        <v>11</v>
      </c>
      <c r="H110" s="23">
        <v>7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>
        <f t="shared" si="2"/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f t="shared" si="3"/>
        <v>0</v>
      </c>
    </row>
    <row r="111" spans="1:27" ht="15.95" customHeight="1" x14ac:dyDescent="0.15">
      <c r="A111" s="1">
        <v>100</v>
      </c>
      <c r="B111" s="30">
        <v>1</v>
      </c>
      <c r="C111" s="21">
        <v>2</v>
      </c>
      <c r="D111" s="22">
        <v>1</v>
      </c>
      <c r="E111" s="22">
        <v>29</v>
      </c>
      <c r="F111" s="16" t="s">
        <v>236</v>
      </c>
      <c r="G111" s="23">
        <v>11</v>
      </c>
      <c r="H111" s="23">
        <v>4</v>
      </c>
      <c r="I111" s="16">
        <v>2</v>
      </c>
      <c r="J111" s="24"/>
      <c r="K111" s="13">
        <v>3</v>
      </c>
      <c r="L111" s="23">
        <v>1</v>
      </c>
      <c r="M111" s="5">
        <v>0</v>
      </c>
      <c r="N111" s="6">
        <v>0</v>
      </c>
      <c r="O111" s="7">
        <v>1</v>
      </c>
      <c r="P111" s="8">
        <v>0</v>
      </c>
      <c r="Q111" s="7">
        <v>0</v>
      </c>
      <c r="R111" s="19">
        <f t="shared" si="2"/>
        <v>1</v>
      </c>
      <c r="S111" s="23">
        <v>1</v>
      </c>
      <c r="T111" s="5">
        <v>0</v>
      </c>
      <c r="U111" s="6">
        <v>0</v>
      </c>
      <c r="V111" s="7">
        <v>1</v>
      </c>
      <c r="W111" s="8">
        <v>0</v>
      </c>
      <c r="X111" s="7">
        <v>0</v>
      </c>
      <c r="Y111" s="7">
        <v>0</v>
      </c>
      <c r="Z111" s="12">
        <v>0</v>
      </c>
      <c r="AA111" s="19">
        <f t="shared" si="3"/>
        <v>1</v>
      </c>
    </row>
    <row r="112" spans="1:27" ht="15.95" customHeight="1" x14ac:dyDescent="0.15">
      <c r="A112" s="20">
        <v>101</v>
      </c>
      <c r="B112" s="30">
        <v>1</v>
      </c>
      <c r="C112" s="21">
        <v>2</v>
      </c>
      <c r="D112" s="22">
        <v>1</v>
      </c>
      <c r="E112" s="22">
        <v>29</v>
      </c>
      <c r="F112" s="16" t="s">
        <v>236</v>
      </c>
      <c r="G112" s="23">
        <v>11</v>
      </c>
      <c r="H112" s="23">
        <v>9</v>
      </c>
      <c r="I112" s="16">
        <v>2</v>
      </c>
      <c r="J112" s="24"/>
      <c r="K112" s="13">
        <v>3</v>
      </c>
      <c r="L112" s="23">
        <v>1</v>
      </c>
      <c r="M112" s="5">
        <v>0</v>
      </c>
      <c r="N112" s="6">
        <v>2</v>
      </c>
      <c r="O112" s="7">
        <v>0</v>
      </c>
      <c r="P112" s="8">
        <v>0</v>
      </c>
      <c r="Q112" s="7">
        <v>0</v>
      </c>
      <c r="R112" s="19">
        <f t="shared" si="2"/>
        <v>2</v>
      </c>
      <c r="S112" s="23">
        <v>1</v>
      </c>
      <c r="T112" s="5">
        <v>0</v>
      </c>
      <c r="U112" s="6">
        <v>1</v>
      </c>
      <c r="V112" s="7">
        <v>0</v>
      </c>
      <c r="W112" s="8">
        <v>0</v>
      </c>
      <c r="X112" s="7">
        <v>1</v>
      </c>
      <c r="Y112" s="7">
        <v>0</v>
      </c>
      <c r="Z112" s="12">
        <v>0</v>
      </c>
      <c r="AA112" s="19">
        <f t="shared" si="3"/>
        <v>2</v>
      </c>
    </row>
    <row r="113" spans="1:27" ht="15.95" customHeight="1" x14ac:dyDescent="0.15">
      <c r="A113" s="1">
        <v>102</v>
      </c>
      <c r="B113" s="30">
        <v>1</v>
      </c>
      <c r="C113" s="21">
        <v>2</v>
      </c>
      <c r="D113" s="22">
        <v>1</v>
      </c>
      <c r="E113" s="22">
        <v>29</v>
      </c>
      <c r="F113" s="16" t="s">
        <v>236</v>
      </c>
      <c r="G113" s="23">
        <v>11</v>
      </c>
      <c r="H113" s="23">
        <v>2</v>
      </c>
      <c r="I113" s="16">
        <v>2</v>
      </c>
      <c r="J113" s="24"/>
      <c r="K113" s="13">
        <v>2</v>
      </c>
      <c r="L113" s="23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9">
        <f t="shared" si="2"/>
        <v>0</v>
      </c>
      <c r="S113" s="23">
        <v>1</v>
      </c>
      <c r="T113" s="5">
        <v>0</v>
      </c>
      <c r="U113" s="6">
        <v>1</v>
      </c>
      <c r="V113" s="7">
        <v>0</v>
      </c>
      <c r="W113" s="8">
        <v>0</v>
      </c>
      <c r="X113" s="7">
        <v>1</v>
      </c>
      <c r="Y113" s="7">
        <v>0</v>
      </c>
      <c r="Z113" s="12">
        <v>0</v>
      </c>
      <c r="AA113" s="19">
        <f t="shared" si="3"/>
        <v>2</v>
      </c>
    </row>
    <row r="114" spans="1:27" ht="15.95" customHeight="1" x14ac:dyDescent="0.15">
      <c r="A114" s="20">
        <v>103</v>
      </c>
      <c r="B114" s="30">
        <v>1</v>
      </c>
      <c r="C114" s="21">
        <v>2</v>
      </c>
      <c r="D114" s="22">
        <v>1</v>
      </c>
      <c r="E114" s="22">
        <v>29</v>
      </c>
      <c r="F114" s="16" t="s">
        <v>236</v>
      </c>
      <c r="G114" s="23">
        <v>11</v>
      </c>
      <c r="H114" s="23">
        <v>5</v>
      </c>
      <c r="I114" s="16">
        <v>2</v>
      </c>
      <c r="J114" s="24"/>
      <c r="K114" s="13">
        <v>3</v>
      </c>
      <c r="L114" s="23">
        <v>1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19">
        <f t="shared" si="2"/>
        <v>1</v>
      </c>
      <c r="S114" s="23">
        <v>1</v>
      </c>
      <c r="T114" s="5">
        <v>0</v>
      </c>
      <c r="U114" s="6">
        <v>0</v>
      </c>
      <c r="V114" s="7">
        <v>1</v>
      </c>
      <c r="W114" s="8">
        <v>0</v>
      </c>
      <c r="X114" s="7">
        <v>0</v>
      </c>
      <c r="Y114" s="7">
        <v>0</v>
      </c>
      <c r="Z114" s="12">
        <v>0</v>
      </c>
      <c r="AA114" s="19">
        <f t="shared" si="3"/>
        <v>1</v>
      </c>
    </row>
    <row r="115" spans="1:27" ht="15.95" customHeight="1" x14ac:dyDescent="0.15">
      <c r="A115" s="1">
        <v>104</v>
      </c>
      <c r="B115" s="30">
        <v>1</v>
      </c>
      <c r="C115" s="21">
        <v>2</v>
      </c>
      <c r="D115" s="22">
        <v>1</v>
      </c>
      <c r="E115" s="22">
        <v>29</v>
      </c>
      <c r="F115" s="16" t="s">
        <v>236</v>
      </c>
      <c r="G115" s="23">
        <v>11</v>
      </c>
      <c r="H115" s="23">
        <v>3</v>
      </c>
      <c r="I115" s="16">
        <v>2</v>
      </c>
      <c r="J115" s="24"/>
      <c r="K115" s="13">
        <v>1</v>
      </c>
      <c r="L115" s="23">
        <v>1</v>
      </c>
      <c r="M115" s="5">
        <v>1</v>
      </c>
      <c r="N115" s="6">
        <v>0</v>
      </c>
      <c r="O115" s="7">
        <v>0</v>
      </c>
      <c r="P115" s="8">
        <v>0</v>
      </c>
      <c r="Q115" s="7">
        <v>0</v>
      </c>
      <c r="R115" s="19">
        <f t="shared" si="2"/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f t="shared" si="3"/>
        <v>0</v>
      </c>
    </row>
    <row r="116" spans="1:27" ht="15.95" customHeight="1" x14ac:dyDescent="0.15">
      <c r="A116" s="20">
        <v>105</v>
      </c>
      <c r="B116" s="30">
        <v>1</v>
      </c>
      <c r="C116" s="21">
        <v>2</v>
      </c>
      <c r="D116" s="22">
        <v>1</v>
      </c>
      <c r="E116" s="22">
        <v>29</v>
      </c>
      <c r="F116" s="16" t="s">
        <v>236</v>
      </c>
      <c r="G116" s="23">
        <v>11</v>
      </c>
      <c r="H116" s="23">
        <v>9</v>
      </c>
      <c r="I116" s="16">
        <v>2</v>
      </c>
      <c r="J116" s="24"/>
      <c r="K116" s="13">
        <v>2</v>
      </c>
      <c r="L116" s="23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9">
        <f t="shared" si="2"/>
        <v>0</v>
      </c>
      <c r="S116" s="23">
        <v>2</v>
      </c>
      <c r="T116" s="5">
        <v>1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f t="shared" si="3"/>
        <v>1</v>
      </c>
    </row>
    <row r="117" spans="1:27" ht="15.95" customHeight="1" x14ac:dyDescent="0.15">
      <c r="A117" s="1">
        <v>106</v>
      </c>
      <c r="B117" s="30">
        <v>1</v>
      </c>
      <c r="C117" s="21">
        <v>2</v>
      </c>
      <c r="D117" s="22">
        <v>1</v>
      </c>
      <c r="E117" s="22">
        <v>29</v>
      </c>
      <c r="F117" s="16" t="s">
        <v>236</v>
      </c>
      <c r="G117" s="23">
        <v>11</v>
      </c>
      <c r="H117" s="23">
        <v>4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f t="shared" si="2"/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f t="shared" si="3"/>
        <v>0</v>
      </c>
    </row>
    <row r="118" spans="1:27" ht="15.95" customHeight="1" x14ac:dyDescent="0.15">
      <c r="A118" s="20">
        <v>107</v>
      </c>
      <c r="B118" s="30">
        <v>1</v>
      </c>
      <c r="C118" s="21">
        <v>2</v>
      </c>
      <c r="D118" s="22">
        <v>1</v>
      </c>
      <c r="E118" s="22">
        <v>29</v>
      </c>
      <c r="F118" s="16" t="s">
        <v>236</v>
      </c>
      <c r="G118" s="23">
        <v>11</v>
      </c>
      <c r="H118" s="23">
        <v>3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19">
        <f t="shared" si="2"/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f t="shared" si="3"/>
        <v>0</v>
      </c>
    </row>
    <row r="119" spans="1:27" ht="15.95" customHeight="1" x14ac:dyDescent="0.15">
      <c r="A119" s="1">
        <v>108</v>
      </c>
      <c r="B119" s="30">
        <v>1</v>
      </c>
      <c r="C119" s="21">
        <v>2</v>
      </c>
      <c r="D119" s="22">
        <v>1</v>
      </c>
      <c r="E119" s="22">
        <v>29</v>
      </c>
      <c r="F119" s="16" t="s">
        <v>236</v>
      </c>
      <c r="G119" s="23">
        <v>11</v>
      </c>
      <c r="H119" s="23">
        <v>6</v>
      </c>
      <c r="I119" s="16">
        <v>2</v>
      </c>
      <c r="J119" s="24"/>
      <c r="K119" s="13">
        <v>1</v>
      </c>
      <c r="L119" s="23">
        <v>1</v>
      </c>
      <c r="M119" s="5">
        <v>1</v>
      </c>
      <c r="N119" s="6">
        <v>0</v>
      </c>
      <c r="O119" s="7">
        <v>0</v>
      </c>
      <c r="P119" s="8">
        <v>0</v>
      </c>
      <c r="Q119" s="7">
        <v>0</v>
      </c>
      <c r="R119" s="19">
        <f t="shared" si="2"/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f t="shared" si="3"/>
        <v>0</v>
      </c>
    </row>
    <row r="120" spans="1:27" ht="15.95" customHeight="1" x14ac:dyDescent="0.15">
      <c r="A120" s="20">
        <v>109</v>
      </c>
      <c r="B120" s="30">
        <v>1</v>
      </c>
      <c r="C120" s="21">
        <v>2</v>
      </c>
      <c r="D120" s="22">
        <v>1</v>
      </c>
      <c r="E120" s="22">
        <v>29</v>
      </c>
      <c r="F120" s="16" t="s">
        <v>236</v>
      </c>
      <c r="G120" s="23">
        <v>11</v>
      </c>
      <c r="H120" s="23">
        <v>4</v>
      </c>
      <c r="I120" s="16">
        <v>2</v>
      </c>
      <c r="J120" s="24"/>
      <c r="K120" s="13">
        <v>2</v>
      </c>
      <c r="L120" s="23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9">
        <f t="shared" si="2"/>
        <v>0</v>
      </c>
      <c r="S120" s="23">
        <v>1</v>
      </c>
      <c r="T120" s="5">
        <v>0</v>
      </c>
      <c r="U120" s="6">
        <v>1</v>
      </c>
      <c r="V120" s="7">
        <v>0</v>
      </c>
      <c r="W120" s="8">
        <v>0</v>
      </c>
      <c r="X120" s="7">
        <v>1</v>
      </c>
      <c r="Y120" s="7">
        <v>0</v>
      </c>
      <c r="Z120" s="12">
        <v>0</v>
      </c>
      <c r="AA120" s="19">
        <f t="shared" si="3"/>
        <v>2</v>
      </c>
    </row>
    <row r="121" spans="1:27" ht="15.95" customHeight="1" x14ac:dyDescent="0.15">
      <c r="A121" s="1">
        <v>110</v>
      </c>
      <c r="B121" s="30">
        <v>1</v>
      </c>
      <c r="C121" s="21">
        <v>2</v>
      </c>
      <c r="D121" s="22">
        <v>1</v>
      </c>
      <c r="E121" s="22">
        <v>29</v>
      </c>
      <c r="F121" s="16" t="s">
        <v>236</v>
      </c>
      <c r="G121" s="23">
        <v>11</v>
      </c>
      <c r="H121" s="23">
        <v>4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f t="shared" si="2"/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f t="shared" si="3"/>
        <v>0</v>
      </c>
    </row>
    <row r="122" spans="1:27" ht="15.95" customHeight="1" x14ac:dyDescent="0.15">
      <c r="A122" s="20">
        <v>111</v>
      </c>
      <c r="B122" s="30">
        <v>1</v>
      </c>
      <c r="C122" s="21">
        <v>2</v>
      </c>
      <c r="D122" s="22">
        <v>1</v>
      </c>
      <c r="E122" s="22">
        <v>29</v>
      </c>
      <c r="F122" s="16" t="s">
        <v>236</v>
      </c>
      <c r="G122" s="23">
        <v>11</v>
      </c>
      <c r="H122" s="23">
        <v>3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2</v>
      </c>
      <c r="O122" s="7">
        <v>0</v>
      </c>
      <c r="P122" s="8">
        <v>0</v>
      </c>
      <c r="Q122" s="7">
        <v>0</v>
      </c>
      <c r="R122" s="19">
        <f t="shared" si="2"/>
        <v>2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f t="shared" si="3"/>
        <v>0</v>
      </c>
    </row>
    <row r="123" spans="1:27" ht="15.95" customHeight="1" x14ac:dyDescent="0.15">
      <c r="A123" s="1">
        <v>112</v>
      </c>
      <c r="B123" s="30">
        <v>1</v>
      </c>
      <c r="C123" s="21">
        <v>2</v>
      </c>
      <c r="D123" s="22">
        <v>1</v>
      </c>
      <c r="E123" s="22">
        <v>29</v>
      </c>
      <c r="F123" s="16" t="s">
        <v>236</v>
      </c>
      <c r="G123" s="23">
        <v>11</v>
      </c>
      <c r="H123" s="23">
        <v>3</v>
      </c>
      <c r="I123" s="16">
        <v>2</v>
      </c>
      <c r="J123" s="24"/>
      <c r="K123" s="13">
        <v>3</v>
      </c>
      <c r="L123" s="23">
        <v>1</v>
      </c>
      <c r="M123" s="5">
        <v>0</v>
      </c>
      <c r="N123" s="6">
        <v>2</v>
      </c>
      <c r="O123" s="7">
        <v>0</v>
      </c>
      <c r="P123" s="8">
        <v>0</v>
      </c>
      <c r="Q123" s="7">
        <v>0</v>
      </c>
      <c r="R123" s="19">
        <f t="shared" si="2"/>
        <v>2</v>
      </c>
      <c r="S123" s="23">
        <v>1</v>
      </c>
      <c r="T123" s="5">
        <v>0</v>
      </c>
      <c r="U123" s="6">
        <v>1</v>
      </c>
      <c r="V123" s="7">
        <v>0</v>
      </c>
      <c r="W123" s="8">
        <v>0</v>
      </c>
      <c r="X123" s="7">
        <v>1</v>
      </c>
      <c r="Y123" s="7">
        <v>0</v>
      </c>
      <c r="Z123" s="12">
        <v>0</v>
      </c>
      <c r="AA123" s="19">
        <f t="shared" si="3"/>
        <v>2</v>
      </c>
    </row>
    <row r="124" spans="1:27" ht="15.95" customHeight="1" x14ac:dyDescent="0.15">
      <c r="A124" s="20">
        <v>113</v>
      </c>
      <c r="B124" s="30">
        <v>1</v>
      </c>
      <c r="C124" s="21">
        <v>2</v>
      </c>
      <c r="D124" s="22">
        <v>1</v>
      </c>
      <c r="E124" s="22">
        <v>29</v>
      </c>
      <c r="F124" s="16" t="s">
        <v>236</v>
      </c>
      <c r="G124" s="23">
        <v>11</v>
      </c>
      <c r="H124" s="23">
        <v>8</v>
      </c>
      <c r="I124" s="16">
        <v>2</v>
      </c>
      <c r="J124" s="24"/>
      <c r="K124" s="13">
        <v>1</v>
      </c>
      <c r="L124" s="23">
        <v>4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9">
        <f t="shared" si="2"/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f t="shared" si="3"/>
        <v>0</v>
      </c>
    </row>
    <row r="125" spans="1:27" ht="15.95" customHeight="1" x14ac:dyDescent="0.15">
      <c r="A125" s="1">
        <v>114</v>
      </c>
      <c r="B125" s="30">
        <v>1</v>
      </c>
      <c r="C125" s="21">
        <v>2</v>
      </c>
      <c r="D125" s="22">
        <v>1</v>
      </c>
      <c r="E125" s="22">
        <v>29</v>
      </c>
      <c r="F125" s="16" t="s">
        <v>236</v>
      </c>
      <c r="G125" s="23">
        <v>11</v>
      </c>
      <c r="H125" s="23">
        <v>3</v>
      </c>
      <c r="I125" s="16">
        <v>2</v>
      </c>
      <c r="J125" s="24"/>
      <c r="K125" s="13">
        <v>3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f t="shared" si="2"/>
        <v>1</v>
      </c>
      <c r="S125" s="23">
        <v>1</v>
      </c>
      <c r="T125" s="5">
        <v>0</v>
      </c>
      <c r="U125" s="6">
        <v>1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f t="shared" si="3"/>
        <v>1</v>
      </c>
    </row>
    <row r="126" spans="1:27" ht="15.95" customHeight="1" x14ac:dyDescent="0.15">
      <c r="A126" s="20">
        <v>115</v>
      </c>
      <c r="B126" s="30">
        <v>1</v>
      </c>
      <c r="C126" s="21">
        <v>2</v>
      </c>
      <c r="D126" s="22">
        <v>1</v>
      </c>
      <c r="E126" s="22">
        <v>29</v>
      </c>
      <c r="F126" s="16" t="s">
        <v>236</v>
      </c>
      <c r="G126" s="23">
        <v>11</v>
      </c>
      <c r="H126" s="23">
        <v>2</v>
      </c>
      <c r="I126" s="16">
        <v>2</v>
      </c>
      <c r="J126" s="24"/>
      <c r="K126" s="13">
        <v>3</v>
      </c>
      <c r="L126" s="23">
        <v>1</v>
      </c>
      <c r="M126" s="5">
        <v>0</v>
      </c>
      <c r="N126" s="6">
        <v>0</v>
      </c>
      <c r="O126" s="7">
        <v>1</v>
      </c>
      <c r="P126" s="8">
        <v>0</v>
      </c>
      <c r="Q126" s="7">
        <v>0</v>
      </c>
      <c r="R126" s="19">
        <f t="shared" si="2"/>
        <v>1</v>
      </c>
      <c r="S126" s="23">
        <v>1</v>
      </c>
      <c r="T126" s="5">
        <v>0</v>
      </c>
      <c r="U126" s="6">
        <v>0</v>
      </c>
      <c r="V126" s="7">
        <v>1</v>
      </c>
      <c r="W126" s="8">
        <v>0</v>
      </c>
      <c r="X126" s="7">
        <v>0</v>
      </c>
      <c r="Y126" s="7">
        <v>0</v>
      </c>
      <c r="Z126" s="12">
        <v>0</v>
      </c>
      <c r="AA126" s="19">
        <f t="shared" si="3"/>
        <v>1</v>
      </c>
    </row>
    <row r="127" spans="1:27" ht="15.95" customHeight="1" x14ac:dyDescent="0.15">
      <c r="A127" s="1">
        <v>116</v>
      </c>
      <c r="B127" s="30">
        <v>1</v>
      </c>
      <c r="C127" s="21">
        <v>2</v>
      </c>
      <c r="D127" s="22">
        <v>1</v>
      </c>
      <c r="E127" s="22">
        <v>29</v>
      </c>
      <c r="F127" s="16" t="s">
        <v>236</v>
      </c>
      <c r="G127" s="23">
        <v>11</v>
      </c>
      <c r="H127" s="23">
        <v>2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0</v>
      </c>
      <c r="O127" s="7">
        <v>0</v>
      </c>
      <c r="P127" s="8">
        <v>1</v>
      </c>
      <c r="Q127" s="7">
        <v>0</v>
      </c>
      <c r="R127" s="19">
        <f t="shared" si="2"/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f t="shared" si="3"/>
        <v>0</v>
      </c>
    </row>
    <row r="128" spans="1:27" ht="15.95" customHeight="1" x14ac:dyDescent="0.15">
      <c r="A128" s="20">
        <v>117</v>
      </c>
      <c r="B128" s="30">
        <v>1</v>
      </c>
      <c r="C128" s="21">
        <v>2</v>
      </c>
      <c r="D128" s="22">
        <v>1</v>
      </c>
      <c r="E128" s="22">
        <v>29</v>
      </c>
      <c r="F128" s="16" t="s">
        <v>236</v>
      </c>
      <c r="G128" s="23">
        <v>11</v>
      </c>
      <c r="H128" s="23">
        <v>2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f t="shared" si="2"/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f t="shared" si="3"/>
        <v>0</v>
      </c>
    </row>
    <row r="129" spans="1:27" ht="15.95" customHeight="1" x14ac:dyDescent="0.15">
      <c r="A129" s="1">
        <v>118</v>
      </c>
      <c r="B129" s="30">
        <v>1</v>
      </c>
      <c r="C129" s="21">
        <v>2</v>
      </c>
      <c r="D129" s="22">
        <v>1</v>
      </c>
      <c r="E129" s="22">
        <v>29</v>
      </c>
      <c r="F129" s="16" t="s">
        <v>236</v>
      </c>
      <c r="G129" s="23">
        <v>11</v>
      </c>
      <c r="H129" s="23">
        <v>3</v>
      </c>
      <c r="I129" s="16">
        <v>2</v>
      </c>
      <c r="J129" s="24"/>
      <c r="K129" s="13">
        <v>1</v>
      </c>
      <c r="L129" s="23">
        <v>1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19">
        <f t="shared" si="2"/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f t="shared" si="3"/>
        <v>0</v>
      </c>
    </row>
    <row r="130" spans="1:27" ht="15.95" customHeight="1" x14ac:dyDescent="0.15">
      <c r="A130" s="20">
        <v>119</v>
      </c>
      <c r="B130" s="30">
        <v>1</v>
      </c>
      <c r="C130" s="21">
        <v>2</v>
      </c>
      <c r="D130" s="22">
        <v>1</v>
      </c>
      <c r="E130" s="22">
        <v>29</v>
      </c>
      <c r="F130" s="16" t="s">
        <v>236</v>
      </c>
      <c r="G130" s="23">
        <v>11</v>
      </c>
      <c r="H130" s="23">
        <v>3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3</v>
      </c>
      <c r="O130" s="7">
        <v>0</v>
      </c>
      <c r="P130" s="8">
        <v>0</v>
      </c>
      <c r="Q130" s="7">
        <v>0</v>
      </c>
      <c r="R130" s="19">
        <f t="shared" si="2"/>
        <v>3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f t="shared" si="3"/>
        <v>0</v>
      </c>
    </row>
    <row r="131" spans="1:27" ht="15.95" customHeight="1" x14ac:dyDescent="0.15">
      <c r="A131" s="1">
        <v>120</v>
      </c>
      <c r="B131" s="30">
        <v>1</v>
      </c>
      <c r="C131" s="21">
        <v>2</v>
      </c>
      <c r="D131" s="22">
        <v>1</v>
      </c>
      <c r="E131" s="22">
        <v>29</v>
      </c>
      <c r="F131" s="16" t="s">
        <v>236</v>
      </c>
      <c r="G131" s="23">
        <v>11</v>
      </c>
      <c r="H131" s="23">
        <v>2</v>
      </c>
      <c r="I131" s="16">
        <v>2</v>
      </c>
      <c r="J131" s="24"/>
      <c r="K131" s="13">
        <v>2</v>
      </c>
      <c r="L131" s="23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19">
        <f t="shared" si="2"/>
        <v>0</v>
      </c>
      <c r="S131" s="23">
        <v>1</v>
      </c>
      <c r="T131" s="5">
        <v>0</v>
      </c>
      <c r="U131" s="6">
        <v>1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f t="shared" si="3"/>
        <v>1</v>
      </c>
    </row>
    <row r="132" spans="1:27" ht="15.95" customHeight="1" x14ac:dyDescent="0.15">
      <c r="A132" s="20">
        <v>121</v>
      </c>
      <c r="B132" s="30">
        <v>1</v>
      </c>
      <c r="C132" s="21">
        <v>2</v>
      </c>
      <c r="D132" s="22">
        <v>1</v>
      </c>
      <c r="E132" s="22">
        <v>29</v>
      </c>
      <c r="F132" s="16" t="s">
        <v>236</v>
      </c>
      <c r="G132" s="23">
        <v>11</v>
      </c>
      <c r="H132" s="23">
        <v>1</v>
      </c>
      <c r="I132" s="16">
        <v>2</v>
      </c>
      <c r="J132" s="24"/>
      <c r="K132" s="13">
        <v>1</v>
      </c>
      <c r="L132" s="23">
        <v>1</v>
      </c>
      <c r="M132" s="5">
        <v>1</v>
      </c>
      <c r="N132" s="6">
        <v>0</v>
      </c>
      <c r="O132" s="7">
        <v>0</v>
      </c>
      <c r="P132" s="8">
        <v>0</v>
      </c>
      <c r="Q132" s="7">
        <v>0</v>
      </c>
      <c r="R132" s="19">
        <f t="shared" si="2"/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f t="shared" si="3"/>
        <v>0</v>
      </c>
    </row>
    <row r="133" spans="1:27" ht="15.95" customHeight="1" x14ac:dyDescent="0.15">
      <c r="A133" s="1">
        <v>122</v>
      </c>
      <c r="B133" s="30">
        <v>1</v>
      </c>
      <c r="C133" s="21">
        <v>2</v>
      </c>
      <c r="D133" s="22">
        <v>1</v>
      </c>
      <c r="E133" s="22">
        <v>29</v>
      </c>
      <c r="F133" s="16" t="s">
        <v>236</v>
      </c>
      <c r="G133" s="23">
        <v>11</v>
      </c>
      <c r="H133" s="23">
        <v>5</v>
      </c>
      <c r="I133" s="16">
        <v>2</v>
      </c>
      <c r="J133" s="24"/>
      <c r="K133" s="13">
        <v>1</v>
      </c>
      <c r="L133" s="23">
        <v>3</v>
      </c>
      <c r="M133" s="5">
        <v>4</v>
      </c>
      <c r="N133" s="6">
        <v>0</v>
      </c>
      <c r="O133" s="7">
        <v>0</v>
      </c>
      <c r="P133" s="8">
        <v>0</v>
      </c>
      <c r="Q133" s="7">
        <v>0</v>
      </c>
      <c r="R133" s="19">
        <f t="shared" si="2"/>
        <v>4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f t="shared" si="3"/>
        <v>0</v>
      </c>
    </row>
    <row r="134" spans="1:27" ht="15.95" customHeight="1" x14ac:dyDescent="0.15">
      <c r="A134" s="20">
        <v>123</v>
      </c>
      <c r="B134" s="30">
        <v>1</v>
      </c>
      <c r="C134" s="21">
        <v>2</v>
      </c>
      <c r="D134" s="22">
        <v>1</v>
      </c>
      <c r="E134" s="22">
        <v>29</v>
      </c>
      <c r="F134" s="16" t="s">
        <v>236</v>
      </c>
      <c r="G134" s="23">
        <v>11</v>
      </c>
      <c r="H134" s="23">
        <v>4</v>
      </c>
      <c r="I134" s="16">
        <v>2</v>
      </c>
      <c r="J134" s="24"/>
      <c r="K134" s="13">
        <v>1</v>
      </c>
      <c r="L134" s="23">
        <v>4</v>
      </c>
      <c r="M134" s="5">
        <v>0</v>
      </c>
      <c r="N134" s="6">
        <v>0</v>
      </c>
      <c r="O134" s="7">
        <v>0</v>
      </c>
      <c r="P134" s="8">
        <v>2</v>
      </c>
      <c r="Q134" s="7">
        <v>0</v>
      </c>
      <c r="R134" s="19">
        <f t="shared" si="2"/>
        <v>2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f t="shared" si="3"/>
        <v>0</v>
      </c>
    </row>
    <row r="135" spans="1:27" ht="15.95" customHeight="1" x14ac:dyDescent="0.15">
      <c r="A135" s="1">
        <v>124</v>
      </c>
      <c r="B135" s="30">
        <v>1</v>
      </c>
      <c r="C135" s="21">
        <v>2</v>
      </c>
      <c r="D135" s="22">
        <v>1</v>
      </c>
      <c r="E135" s="22">
        <v>29</v>
      </c>
      <c r="F135" s="16" t="s">
        <v>236</v>
      </c>
      <c r="G135" s="23">
        <v>11</v>
      </c>
      <c r="H135" s="23">
        <v>5</v>
      </c>
      <c r="I135" s="16">
        <v>2</v>
      </c>
      <c r="J135" s="24"/>
      <c r="K135" s="13">
        <v>2</v>
      </c>
      <c r="L135" s="23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9">
        <f t="shared" si="2"/>
        <v>0</v>
      </c>
      <c r="S135" s="23">
        <v>1</v>
      </c>
      <c r="T135" s="5">
        <v>1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f t="shared" si="3"/>
        <v>1</v>
      </c>
    </row>
    <row r="136" spans="1:27" ht="15.95" customHeight="1" x14ac:dyDescent="0.15">
      <c r="A136" s="20">
        <v>125</v>
      </c>
      <c r="B136" s="30">
        <v>1</v>
      </c>
      <c r="C136" s="21">
        <v>2</v>
      </c>
      <c r="D136" s="22">
        <v>1</v>
      </c>
      <c r="E136" s="22">
        <v>29</v>
      </c>
      <c r="F136" s="16" t="s">
        <v>236</v>
      </c>
      <c r="G136" s="23">
        <v>11</v>
      </c>
      <c r="H136" s="23">
        <v>2</v>
      </c>
      <c r="I136" s="16">
        <v>2</v>
      </c>
      <c r="J136" s="24"/>
      <c r="K136" s="13">
        <v>3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f t="shared" si="2"/>
        <v>1</v>
      </c>
      <c r="S136" s="23">
        <v>1</v>
      </c>
      <c r="T136" s="5">
        <v>0</v>
      </c>
      <c r="U136" s="6">
        <v>1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f t="shared" si="3"/>
        <v>1</v>
      </c>
    </row>
    <row r="137" spans="1:27" ht="15.95" customHeight="1" x14ac:dyDescent="0.15">
      <c r="A137" s="1">
        <v>126</v>
      </c>
      <c r="B137" s="30">
        <v>1</v>
      </c>
      <c r="C137" s="21">
        <v>2</v>
      </c>
      <c r="D137" s="22">
        <v>1</v>
      </c>
      <c r="E137" s="22">
        <v>29</v>
      </c>
      <c r="F137" s="16" t="s">
        <v>236</v>
      </c>
      <c r="G137" s="23">
        <v>11</v>
      </c>
      <c r="H137" s="23">
        <v>3</v>
      </c>
      <c r="I137" s="16">
        <v>2</v>
      </c>
      <c r="J137" s="24"/>
      <c r="K137" s="13">
        <v>2</v>
      </c>
      <c r="L137" s="23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9">
        <f t="shared" si="2"/>
        <v>0</v>
      </c>
      <c r="S137" s="23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2">
        <v>0</v>
      </c>
      <c r="AA137" s="19">
        <f t="shared" si="3"/>
        <v>1</v>
      </c>
    </row>
    <row r="138" spans="1:27" ht="15.95" customHeight="1" x14ac:dyDescent="0.15">
      <c r="A138" s="20">
        <v>127</v>
      </c>
      <c r="B138" s="30">
        <v>1</v>
      </c>
      <c r="C138" s="21">
        <v>2</v>
      </c>
      <c r="D138" s="22">
        <v>1</v>
      </c>
      <c r="E138" s="22">
        <v>29</v>
      </c>
      <c r="F138" s="16" t="s">
        <v>236</v>
      </c>
      <c r="G138" s="23">
        <v>11</v>
      </c>
      <c r="H138" s="23">
        <v>4</v>
      </c>
      <c r="I138" s="16">
        <v>2</v>
      </c>
      <c r="J138" s="24"/>
      <c r="K138" s="13">
        <v>2</v>
      </c>
      <c r="L138" s="23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9">
        <f t="shared" si="2"/>
        <v>0</v>
      </c>
      <c r="S138" s="23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2">
        <v>0</v>
      </c>
      <c r="AA138" s="19">
        <f t="shared" si="3"/>
        <v>1</v>
      </c>
    </row>
    <row r="139" spans="1:27" ht="15.95" customHeight="1" x14ac:dyDescent="0.15">
      <c r="A139" s="1">
        <v>128</v>
      </c>
      <c r="B139" s="30">
        <v>1</v>
      </c>
      <c r="C139" s="21">
        <v>2</v>
      </c>
      <c r="D139" s="22">
        <v>1</v>
      </c>
      <c r="E139" s="22">
        <v>29</v>
      </c>
      <c r="F139" s="16" t="s">
        <v>236</v>
      </c>
      <c r="G139" s="23">
        <v>12</v>
      </c>
      <c r="H139" s="23">
        <v>4</v>
      </c>
      <c r="I139" s="16">
        <v>2</v>
      </c>
      <c r="J139" s="24"/>
      <c r="K139" s="13">
        <v>1</v>
      </c>
      <c r="L139" s="23">
        <v>2</v>
      </c>
      <c r="M139" s="5">
        <v>0</v>
      </c>
      <c r="N139" s="6">
        <v>0</v>
      </c>
      <c r="O139" s="7">
        <v>0</v>
      </c>
      <c r="P139" s="8">
        <v>2</v>
      </c>
      <c r="Q139" s="7">
        <v>0</v>
      </c>
      <c r="R139" s="19">
        <f t="shared" si="2"/>
        <v>2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f t="shared" si="3"/>
        <v>0</v>
      </c>
    </row>
    <row r="140" spans="1:27" ht="15.95" customHeight="1" x14ac:dyDescent="0.15">
      <c r="A140" s="20">
        <v>129</v>
      </c>
      <c r="B140" s="30">
        <v>1</v>
      </c>
      <c r="C140" s="21">
        <v>2</v>
      </c>
      <c r="D140" s="22">
        <v>1</v>
      </c>
      <c r="E140" s="22">
        <v>29</v>
      </c>
      <c r="F140" s="16" t="s">
        <v>236</v>
      </c>
      <c r="G140" s="23">
        <v>12</v>
      </c>
      <c r="H140" s="23">
        <v>4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0</v>
      </c>
      <c r="O140" s="7">
        <v>0</v>
      </c>
      <c r="P140" s="8">
        <v>1</v>
      </c>
      <c r="Q140" s="7">
        <v>0</v>
      </c>
      <c r="R140" s="19">
        <f t="shared" si="2"/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f t="shared" si="3"/>
        <v>0</v>
      </c>
    </row>
    <row r="141" spans="1:27" ht="15.95" customHeight="1" x14ac:dyDescent="0.15">
      <c r="A141" s="1">
        <v>130</v>
      </c>
      <c r="B141" s="30">
        <v>1</v>
      </c>
      <c r="C141" s="21">
        <v>2</v>
      </c>
      <c r="D141" s="22">
        <v>1</v>
      </c>
      <c r="E141" s="22">
        <v>29</v>
      </c>
      <c r="F141" s="16" t="s">
        <v>236</v>
      </c>
      <c r="G141" s="23">
        <v>12</v>
      </c>
      <c r="H141" s="23">
        <v>5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f t="shared" ref="R141:R204" si="4">SUM(M141:Q141)</f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f t="shared" si="3"/>
        <v>0</v>
      </c>
    </row>
    <row r="142" spans="1:27" ht="15.95" customHeight="1" x14ac:dyDescent="0.15">
      <c r="A142" s="20">
        <v>131</v>
      </c>
      <c r="B142" s="30">
        <v>1</v>
      </c>
      <c r="C142" s="21">
        <v>2</v>
      </c>
      <c r="D142" s="22">
        <v>1</v>
      </c>
      <c r="E142" s="22">
        <v>29</v>
      </c>
      <c r="F142" s="16" t="s">
        <v>236</v>
      </c>
      <c r="G142" s="23">
        <v>12</v>
      </c>
      <c r="H142" s="23">
        <v>7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0</v>
      </c>
      <c r="O142" s="7">
        <v>2</v>
      </c>
      <c r="P142" s="8">
        <v>0</v>
      </c>
      <c r="Q142" s="7">
        <v>0</v>
      </c>
      <c r="R142" s="19">
        <f t="shared" si="4"/>
        <v>2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f t="shared" ref="AA142:AA205" si="5">SUM(T142:Z142)</f>
        <v>0</v>
      </c>
    </row>
    <row r="143" spans="1:27" ht="15.95" customHeight="1" x14ac:dyDescent="0.15">
      <c r="A143" s="1">
        <v>132</v>
      </c>
      <c r="B143" s="30">
        <v>1</v>
      </c>
      <c r="C143" s="21">
        <v>2</v>
      </c>
      <c r="D143" s="22">
        <v>1</v>
      </c>
      <c r="E143" s="22">
        <v>29</v>
      </c>
      <c r="F143" s="16" t="s">
        <v>236</v>
      </c>
      <c r="G143" s="23">
        <v>12</v>
      </c>
      <c r="H143" s="23">
        <v>4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0</v>
      </c>
      <c r="O143" s="7">
        <v>1</v>
      </c>
      <c r="P143" s="8">
        <v>0</v>
      </c>
      <c r="Q143" s="7">
        <v>0</v>
      </c>
      <c r="R143" s="19">
        <f t="shared" si="4"/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f t="shared" si="5"/>
        <v>0</v>
      </c>
    </row>
    <row r="144" spans="1:27" ht="15.95" customHeight="1" x14ac:dyDescent="0.15">
      <c r="A144" s="20">
        <v>133</v>
      </c>
      <c r="B144" s="30">
        <v>1</v>
      </c>
      <c r="C144" s="21">
        <v>2</v>
      </c>
      <c r="D144" s="22">
        <v>1</v>
      </c>
      <c r="E144" s="22">
        <v>29</v>
      </c>
      <c r="F144" s="16" t="s">
        <v>236</v>
      </c>
      <c r="G144" s="23">
        <v>12</v>
      </c>
      <c r="H144" s="23">
        <v>5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0</v>
      </c>
      <c r="O144" s="7">
        <v>1</v>
      </c>
      <c r="P144" s="8">
        <v>0</v>
      </c>
      <c r="Q144" s="7">
        <v>0</v>
      </c>
      <c r="R144" s="19">
        <f t="shared" si="4"/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f t="shared" si="5"/>
        <v>0</v>
      </c>
    </row>
    <row r="145" spans="1:27" ht="15.95" customHeight="1" x14ac:dyDescent="0.15">
      <c r="A145" s="1">
        <v>134</v>
      </c>
      <c r="B145" s="30">
        <v>1</v>
      </c>
      <c r="C145" s="21">
        <v>2</v>
      </c>
      <c r="D145" s="22">
        <v>1</v>
      </c>
      <c r="E145" s="22">
        <v>29</v>
      </c>
      <c r="F145" s="16" t="s">
        <v>236</v>
      </c>
      <c r="G145" s="23">
        <v>12</v>
      </c>
      <c r="H145" s="23">
        <v>3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2</v>
      </c>
      <c r="O145" s="7">
        <v>0</v>
      </c>
      <c r="P145" s="8">
        <v>0</v>
      </c>
      <c r="Q145" s="7">
        <v>0</v>
      </c>
      <c r="R145" s="19">
        <f t="shared" si="4"/>
        <v>2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f t="shared" si="5"/>
        <v>0</v>
      </c>
    </row>
    <row r="146" spans="1:27" ht="15.95" customHeight="1" x14ac:dyDescent="0.15">
      <c r="A146" s="20">
        <v>135</v>
      </c>
      <c r="B146" s="30">
        <v>1</v>
      </c>
      <c r="C146" s="21">
        <v>2</v>
      </c>
      <c r="D146" s="22">
        <v>1</v>
      </c>
      <c r="E146" s="22">
        <v>29</v>
      </c>
      <c r="F146" s="16" t="s">
        <v>236</v>
      </c>
      <c r="G146" s="23">
        <v>12</v>
      </c>
      <c r="H146" s="23">
        <v>2</v>
      </c>
      <c r="I146" s="16">
        <v>2</v>
      </c>
      <c r="J146" s="24"/>
      <c r="K146" s="13">
        <v>3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f t="shared" si="4"/>
        <v>1</v>
      </c>
      <c r="S146" s="23">
        <v>1</v>
      </c>
      <c r="T146" s="5">
        <v>0</v>
      </c>
      <c r="U146" s="6">
        <v>1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f t="shared" si="5"/>
        <v>1</v>
      </c>
    </row>
    <row r="147" spans="1:27" ht="15.95" customHeight="1" x14ac:dyDescent="0.15">
      <c r="A147" s="1">
        <v>136</v>
      </c>
      <c r="B147" s="30">
        <v>1</v>
      </c>
      <c r="C147" s="21">
        <v>2</v>
      </c>
      <c r="D147" s="22">
        <v>1</v>
      </c>
      <c r="E147" s="22">
        <v>29</v>
      </c>
      <c r="F147" s="16" t="s">
        <v>236</v>
      </c>
      <c r="G147" s="23">
        <v>12</v>
      </c>
      <c r="H147" s="23">
        <v>2</v>
      </c>
      <c r="I147" s="16">
        <v>2</v>
      </c>
      <c r="J147" s="24"/>
      <c r="K147" s="13">
        <v>3</v>
      </c>
      <c r="L147" s="23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>
        <f t="shared" si="4"/>
        <v>1</v>
      </c>
      <c r="S147" s="23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1</v>
      </c>
      <c r="Z147" s="12">
        <v>0</v>
      </c>
      <c r="AA147" s="19">
        <f t="shared" si="5"/>
        <v>2</v>
      </c>
    </row>
    <row r="148" spans="1:27" ht="15.95" customHeight="1" x14ac:dyDescent="0.15">
      <c r="A148" s="20">
        <v>137</v>
      </c>
      <c r="B148" s="30">
        <v>1</v>
      </c>
      <c r="C148" s="21">
        <v>2</v>
      </c>
      <c r="D148" s="22">
        <v>1</v>
      </c>
      <c r="E148" s="22">
        <v>29</v>
      </c>
      <c r="F148" s="16" t="s">
        <v>236</v>
      </c>
      <c r="G148" s="23">
        <v>12</v>
      </c>
      <c r="H148" s="23">
        <v>9</v>
      </c>
      <c r="I148" s="16">
        <v>2</v>
      </c>
      <c r="J148" s="24"/>
      <c r="K148" s="13">
        <v>1</v>
      </c>
      <c r="L148" s="23">
        <v>1</v>
      </c>
      <c r="M148" s="5">
        <v>1</v>
      </c>
      <c r="N148" s="6">
        <v>0</v>
      </c>
      <c r="O148" s="7">
        <v>0</v>
      </c>
      <c r="P148" s="8">
        <v>0</v>
      </c>
      <c r="Q148" s="7">
        <v>0</v>
      </c>
      <c r="R148" s="19">
        <f t="shared" si="4"/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f t="shared" si="5"/>
        <v>0</v>
      </c>
    </row>
    <row r="149" spans="1:27" ht="15.95" customHeight="1" x14ac:dyDescent="0.15">
      <c r="A149" s="1">
        <v>138</v>
      </c>
      <c r="B149" s="30">
        <v>1</v>
      </c>
      <c r="C149" s="21">
        <v>2</v>
      </c>
      <c r="D149" s="22">
        <v>1</v>
      </c>
      <c r="E149" s="22">
        <v>29</v>
      </c>
      <c r="F149" s="16" t="s">
        <v>236</v>
      </c>
      <c r="G149" s="23">
        <v>12</v>
      </c>
      <c r="H149" s="23">
        <v>4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0</v>
      </c>
      <c r="O149" s="7">
        <v>1</v>
      </c>
      <c r="P149" s="8">
        <v>0</v>
      </c>
      <c r="Q149" s="7">
        <v>0</v>
      </c>
      <c r="R149" s="19">
        <f t="shared" si="4"/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f t="shared" si="5"/>
        <v>0</v>
      </c>
    </row>
    <row r="150" spans="1:27" ht="15.95" customHeight="1" x14ac:dyDescent="0.15">
      <c r="A150" s="20">
        <v>139</v>
      </c>
      <c r="B150" s="30">
        <v>1</v>
      </c>
      <c r="C150" s="21">
        <v>2</v>
      </c>
      <c r="D150" s="22">
        <v>1</v>
      </c>
      <c r="E150" s="22">
        <v>29</v>
      </c>
      <c r="F150" s="16" t="s">
        <v>236</v>
      </c>
      <c r="G150" s="23">
        <v>12</v>
      </c>
      <c r="H150" s="23">
        <v>5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0</v>
      </c>
      <c r="O150" s="7">
        <v>1</v>
      </c>
      <c r="P150" s="8">
        <v>0</v>
      </c>
      <c r="Q150" s="7">
        <v>0</v>
      </c>
      <c r="R150" s="19">
        <f t="shared" si="4"/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f t="shared" si="5"/>
        <v>0</v>
      </c>
    </row>
    <row r="151" spans="1:27" ht="15.95" customHeight="1" x14ac:dyDescent="0.15">
      <c r="A151" s="1">
        <v>140</v>
      </c>
      <c r="B151" s="30">
        <v>1</v>
      </c>
      <c r="C151" s="21">
        <v>2</v>
      </c>
      <c r="D151" s="22">
        <v>1</v>
      </c>
      <c r="E151" s="22">
        <v>29</v>
      </c>
      <c r="F151" s="16" t="s">
        <v>236</v>
      </c>
      <c r="G151" s="23">
        <v>12</v>
      </c>
      <c r="H151" s="23">
        <v>4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f t="shared" si="4"/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f t="shared" si="5"/>
        <v>0</v>
      </c>
    </row>
    <row r="152" spans="1:27" ht="15.95" customHeight="1" x14ac:dyDescent="0.15">
      <c r="A152" s="20">
        <v>141</v>
      </c>
      <c r="B152" s="30">
        <v>1</v>
      </c>
      <c r="C152" s="21">
        <v>2</v>
      </c>
      <c r="D152" s="22">
        <v>1</v>
      </c>
      <c r="E152" s="22">
        <v>29</v>
      </c>
      <c r="F152" s="16" t="s">
        <v>236</v>
      </c>
      <c r="G152" s="23">
        <v>12</v>
      </c>
      <c r="H152" s="23">
        <v>4</v>
      </c>
      <c r="I152" s="16">
        <v>2</v>
      </c>
      <c r="J152" s="24"/>
      <c r="K152" s="13">
        <v>1</v>
      </c>
      <c r="L152" s="23">
        <v>1</v>
      </c>
      <c r="M152" s="5">
        <v>1</v>
      </c>
      <c r="N152" s="6">
        <v>1</v>
      </c>
      <c r="O152" s="7">
        <v>0</v>
      </c>
      <c r="P152" s="8">
        <v>0</v>
      </c>
      <c r="Q152" s="7">
        <v>0</v>
      </c>
      <c r="R152" s="19">
        <f t="shared" si="4"/>
        <v>2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f t="shared" si="5"/>
        <v>0</v>
      </c>
    </row>
    <row r="153" spans="1:27" ht="15.95" customHeight="1" x14ac:dyDescent="0.15">
      <c r="A153" s="1">
        <v>142</v>
      </c>
      <c r="B153" s="30">
        <v>1</v>
      </c>
      <c r="C153" s="21">
        <v>2</v>
      </c>
      <c r="D153" s="22">
        <v>1</v>
      </c>
      <c r="E153" s="22">
        <v>29</v>
      </c>
      <c r="F153" s="16" t="s">
        <v>236</v>
      </c>
      <c r="G153" s="23">
        <v>12</v>
      </c>
      <c r="H153" s="23">
        <v>8</v>
      </c>
      <c r="I153" s="16">
        <v>2</v>
      </c>
      <c r="J153" s="24"/>
      <c r="K153" s="13">
        <v>1</v>
      </c>
      <c r="L153" s="23">
        <v>1</v>
      </c>
      <c r="M153" s="5">
        <v>1</v>
      </c>
      <c r="N153" s="6">
        <v>0</v>
      </c>
      <c r="O153" s="7">
        <v>0</v>
      </c>
      <c r="P153" s="8">
        <v>0</v>
      </c>
      <c r="Q153" s="7">
        <v>0</v>
      </c>
      <c r="R153" s="19">
        <f t="shared" si="4"/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f t="shared" si="5"/>
        <v>0</v>
      </c>
    </row>
    <row r="154" spans="1:27" ht="15.95" customHeight="1" x14ac:dyDescent="0.15">
      <c r="A154" s="20">
        <v>143</v>
      </c>
      <c r="B154" s="30">
        <v>1</v>
      </c>
      <c r="C154" s="21">
        <v>2</v>
      </c>
      <c r="D154" s="22">
        <v>1</v>
      </c>
      <c r="E154" s="22">
        <v>29</v>
      </c>
      <c r="F154" s="16" t="s">
        <v>236</v>
      </c>
      <c r="G154" s="23">
        <v>12</v>
      </c>
      <c r="H154" s="23">
        <v>5</v>
      </c>
      <c r="I154" s="16">
        <v>2</v>
      </c>
      <c r="J154" s="24"/>
      <c r="K154" s="13">
        <v>1</v>
      </c>
      <c r="L154" s="23">
        <v>1</v>
      </c>
      <c r="M154" s="5">
        <v>1</v>
      </c>
      <c r="N154" s="6">
        <v>0</v>
      </c>
      <c r="O154" s="7">
        <v>0</v>
      </c>
      <c r="P154" s="8">
        <v>0</v>
      </c>
      <c r="Q154" s="7">
        <v>0</v>
      </c>
      <c r="R154" s="19">
        <f t="shared" si="4"/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f t="shared" si="5"/>
        <v>0</v>
      </c>
    </row>
    <row r="155" spans="1:27" ht="15.95" customHeight="1" x14ac:dyDescent="0.15">
      <c r="A155" s="1">
        <v>144</v>
      </c>
      <c r="B155" s="30">
        <v>1</v>
      </c>
      <c r="C155" s="21">
        <v>2</v>
      </c>
      <c r="D155" s="22">
        <v>1</v>
      </c>
      <c r="E155" s="22">
        <v>29</v>
      </c>
      <c r="F155" s="16" t="s">
        <v>236</v>
      </c>
      <c r="G155" s="23">
        <v>12</v>
      </c>
      <c r="H155" s="23">
        <v>5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0</v>
      </c>
      <c r="O155" s="7">
        <v>1</v>
      </c>
      <c r="P155" s="8">
        <v>1</v>
      </c>
      <c r="Q155" s="7">
        <v>0</v>
      </c>
      <c r="R155" s="19">
        <f t="shared" si="4"/>
        <v>2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f t="shared" si="5"/>
        <v>0</v>
      </c>
    </row>
    <row r="156" spans="1:27" ht="15.95" customHeight="1" x14ac:dyDescent="0.15">
      <c r="A156" s="20">
        <v>145</v>
      </c>
      <c r="B156" s="30">
        <v>1</v>
      </c>
      <c r="C156" s="21">
        <v>2</v>
      </c>
      <c r="D156" s="22">
        <v>1</v>
      </c>
      <c r="E156" s="22">
        <v>29</v>
      </c>
      <c r="F156" s="16" t="s">
        <v>236</v>
      </c>
      <c r="G156" s="23">
        <v>12</v>
      </c>
      <c r="H156" s="23">
        <v>4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0</v>
      </c>
      <c r="O156" s="7">
        <v>0</v>
      </c>
      <c r="P156" s="8">
        <v>1</v>
      </c>
      <c r="Q156" s="7">
        <v>0</v>
      </c>
      <c r="R156" s="19">
        <f t="shared" si="4"/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f t="shared" si="5"/>
        <v>0</v>
      </c>
    </row>
    <row r="157" spans="1:27" ht="15.95" customHeight="1" x14ac:dyDescent="0.15">
      <c r="A157" s="1">
        <v>146</v>
      </c>
      <c r="B157" s="30">
        <v>1</v>
      </c>
      <c r="C157" s="21">
        <v>2</v>
      </c>
      <c r="D157" s="22">
        <v>1</v>
      </c>
      <c r="E157" s="22">
        <v>29</v>
      </c>
      <c r="F157" s="16" t="s">
        <v>236</v>
      </c>
      <c r="G157" s="23">
        <v>12</v>
      </c>
      <c r="H157" s="23">
        <v>4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9">
        <f t="shared" si="4"/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f t="shared" si="5"/>
        <v>0</v>
      </c>
    </row>
    <row r="158" spans="1:27" ht="15.95" customHeight="1" x14ac:dyDescent="0.15">
      <c r="A158" s="20">
        <v>147</v>
      </c>
      <c r="B158" s="30">
        <v>1</v>
      </c>
      <c r="C158" s="21">
        <v>2</v>
      </c>
      <c r="D158" s="22">
        <v>1</v>
      </c>
      <c r="E158" s="22">
        <v>29</v>
      </c>
      <c r="F158" s="16" t="s">
        <v>236</v>
      </c>
      <c r="G158" s="23">
        <v>12</v>
      </c>
      <c r="H158" s="23">
        <v>2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f t="shared" si="4"/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f t="shared" si="5"/>
        <v>0</v>
      </c>
    </row>
    <row r="159" spans="1:27" ht="15.95" customHeight="1" x14ac:dyDescent="0.15">
      <c r="A159" s="1">
        <v>148</v>
      </c>
      <c r="B159" s="30">
        <v>1</v>
      </c>
      <c r="C159" s="21">
        <v>2</v>
      </c>
      <c r="D159" s="22">
        <v>1</v>
      </c>
      <c r="E159" s="22">
        <v>29</v>
      </c>
      <c r="F159" s="16" t="s">
        <v>236</v>
      </c>
      <c r="G159" s="23">
        <v>12</v>
      </c>
      <c r="H159" s="23">
        <v>2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f t="shared" si="4"/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f t="shared" si="5"/>
        <v>0</v>
      </c>
    </row>
    <row r="160" spans="1:27" ht="15.95" customHeight="1" x14ac:dyDescent="0.15">
      <c r="A160" s="20">
        <v>149</v>
      </c>
      <c r="B160" s="30">
        <v>1</v>
      </c>
      <c r="C160" s="21">
        <v>2</v>
      </c>
      <c r="D160" s="22">
        <v>1</v>
      </c>
      <c r="E160" s="22">
        <v>29</v>
      </c>
      <c r="F160" s="16" t="s">
        <v>236</v>
      </c>
      <c r="G160" s="23">
        <v>12</v>
      </c>
      <c r="H160" s="23">
        <v>3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0</v>
      </c>
      <c r="O160" s="7">
        <v>1</v>
      </c>
      <c r="P160" s="8">
        <v>0</v>
      </c>
      <c r="Q160" s="7">
        <v>0</v>
      </c>
      <c r="R160" s="19">
        <f t="shared" si="4"/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f t="shared" si="5"/>
        <v>0</v>
      </c>
    </row>
    <row r="161" spans="1:27" ht="15.95" customHeight="1" x14ac:dyDescent="0.15">
      <c r="A161" s="1">
        <v>150</v>
      </c>
      <c r="B161" s="30">
        <v>1</v>
      </c>
      <c r="C161" s="21">
        <v>2</v>
      </c>
      <c r="D161" s="22">
        <v>1</v>
      </c>
      <c r="E161" s="22">
        <v>29</v>
      </c>
      <c r="F161" s="16" t="s">
        <v>236</v>
      </c>
      <c r="G161" s="23">
        <v>12</v>
      </c>
      <c r="H161" s="23">
        <v>3</v>
      </c>
      <c r="I161" s="16">
        <v>2</v>
      </c>
      <c r="J161" s="24"/>
      <c r="K161" s="13">
        <v>1</v>
      </c>
      <c r="L161" s="23">
        <v>3</v>
      </c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19">
        <f t="shared" si="4"/>
        <v>0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f t="shared" si="5"/>
        <v>0</v>
      </c>
    </row>
    <row r="162" spans="1:27" ht="15.95" customHeight="1" x14ac:dyDescent="0.15">
      <c r="A162" s="20">
        <v>151</v>
      </c>
      <c r="B162" s="30">
        <v>1</v>
      </c>
      <c r="C162" s="21">
        <v>2</v>
      </c>
      <c r="D162" s="22">
        <v>1</v>
      </c>
      <c r="E162" s="22">
        <v>29</v>
      </c>
      <c r="F162" s="16" t="s">
        <v>236</v>
      </c>
      <c r="G162" s="23">
        <v>12</v>
      </c>
      <c r="H162" s="23">
        <v>5</v>
      </c>
      <c r="I162" s="16">
        <v>2</v>
      </c>
      <c r="J162" s="24"/>
      <c r="K162" s="13">
        <v>3</v>
      </c>
      <c r="L162" s="23">
        <v>1</v>
      </c>
      <c r="M162" s="5">
        <v>0</v>
      </c>
      <c r="N162" s="6">
        <v>0</v>
      </c>
      <c r="O162" s="7">
        <v>1</v>
      </c>
      <c r="P162" s="8">
        <v>0</v>
      </c>
      <c r="Q162" s="7">
        <v>0</v>
      </c>
      <c r="R162" s="19">
        <f t="shared" si="4"/>
        <v>1</v>
      </c>
      <c r="S162" s="23">
        <v>1</v>
      </c>
      <c r="T162" s="5">
        <v>0</v>
      </c>
      <c r="U162" s="6">
        <v>0</v>
      </c>
      <c r="V162" s="7">
        <v>1</v>
      </c>
      <c r="W162" s="8">
        <v>0</v>
      </c>
      <c r="X162" s="7">
        <v>0</v>
      </c>
      <c r="Y162" s="7">
        <v>0</v>
      </c>
      <c r="Z162" s="12">
        <v>0</v>
      </c>
      <c r="AA162" s="19">
        <f t="shared" si="5"/>
        <v>1</v>
      </c>
    </row>
    <row r="163" spans="1:27" ht="15.95" customHeight="1" x14ac:dyDescent="0.15">
      <c r="A163" s="1">
        <v>152</v>
      </c>
      <c r="B163" s="30">
        <v>1</v>
      </c>
      <c r="C163" s="21">
        <v>2</v>
      </c>
      <c r="D163" s="22">
        <v>1</v>
      </c>
      <c r="E163" s="22">
        <v>29</v>
      </c>
      <c r="F163" s="16" t="s">
        <v>236</v>
      </c>
      <c r="G163" s="23">
        <v>12</v>
      </c>
      <c r="H163" s="23">
        <v>2</v>
      </c>
      <c r="I163" s="16">
        <v>2</v>
      </c>
      <c r="J163" s="24"/>
      <c r="K163" s="13">
        <v>1</v>
      </c>
      <c r="L163" s="23">
        <v>1</v>
      </c>
      <c r="M163" s="5">
        <v>1</v>
      </c>
      <c r="N163" s="6">
        <v>0</v>
      </c>
      <c r="O163" s="7">
        <v>0</v>
      </c>
      <c r="P163" s="8">
        <v>0</v>
      </c>
      <c r="Q163" s="7">
        <v>0</v>
      </c>
      <c r="R163" s="19">
        <f t="shared" si="4"/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f t="shared" si="5"/>
        <v>0</v>
      </c>
    </row>
    <row r="164" spans="1:27" ht="15.95" customHeight="1" x14ac:dyDescent="0.15">
      <c r="A164" s="20">
        <v>153</v>
      </c>
      <c r="B164" s="30">
        <v>1</v>
      </c>
      <c r="C164" s="21">
        <v>2</v>
      </c>
      <c r="D164" s="22">
        <v>1</v>
      </c>
      <c r="E164" s="22">
        <v>29</v>
      </c>
      <c r="F164" s="16" t="s">
        <v>236</v>
      </c>
      <c r="G164" s="23">
        <v>12</v>
      </c>
      <c r="H164" s="23">
        <v>4</v>
      </c>
      <c r="I164" s="16">
        <v>2</v>
      </c>
      <c r="J164" s="24"/>
      <c r="K164" s="13">
        <v>2</v>
      </c>
      <c r="L164" s="23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9">
        <f t="shared" si="4"/>
        <v>0</v>
      </c>
      <c r="S164" s="23">
        <v>1</v>
      </c>
      <c r="T164" s="5">
        <v>1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f t="shared" si="5"/>
        <v>1</v>
      </c>
    </row>
    <row r="165" spans="1:27" ht="15.95" customHeight="1" x14ac:dyDescent="0.15">
      <c r="A165" s="1">
        <v>154</v>
      </c>
      <c r="B165" s="30">
        <v>1</v>
      </c>
      <c r="C165" s="21">
        <v>2</v>
      </c>
      <c r="D165" s="22">
        <v>1</v>
      </c>
      <c r="E165" s="22">
        <v>29</v>
      </c>
      <c r="F165" s="16" t="s">
        <v>236</v>
      </c>
      <c r="G165" s="23">
        <v>12</v>
      </c>
      <c r="H165" s="23">
        <v>4</v>
      </c>
      <c r="I165" s="16">
        <v>2</v>
      </c>
      <c r="J165" s="24"/>
      <c r="K165" s="13">
        <v>1</v>
      </c>
      <c r="L165" s="23">
        <v>1</v>
      </c>
      <c r="M165" s="5">
        <v>1</v>
      </c>
      <c r="N165" s="6">
        <v>0</v>
      </c>
      <c r="O165" s="7">
        <v>0</v>
      </c>
      <c r="P165" s="8">
        <v>0</v>
      </c>
      <c r="Q165" s="7">
        <v>0</v>
      </c>
      <c r="R165" s="19">
        <f t="shared" si="4"/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f t="shared" si="5"/>
        <v>0</v>
      </c>
    </row>
    <row r="166" spans="1:27" ht="15.95" customHeight="1" x14ac:dyDescent="0.15">
      <c r="A166" s="20">
        <v>155</v>
      </c>
      <c r="B166" s="30">
        <v>1</v>
      </c>
      <c r="C166" s="21">
        <v>2</v>
      </c>
      <c r="D166" s="22">
        <v>1</v>
      </c>
      <c r="E166" s="22">
        <v>29</v>
      </c>
      <c r="F166" s="16" t="s">
        <v>236</v>
      </c>
      <c r="G166" s="23">
        <v>12</v>
      </c>
      <c r="H166" s="23">
        <v>5</v>
      </c>
      <c r="I166" s="16">
        <v>2</v>
      </c>
      <c r="J166" s="24"/>
      <c r="K166" s="13">
        <v>1</v>
      </c>
      <c r="L166" s="23">
        <v>1</v>
      </c>
      <c r="M166" s="5">
        <v>2</v>
      </c>
      <c r="N166" s="6">
        <v>0</v>
      </c>
      <c r="O166" s="7">
        <v>0</v>
      </c>
      <c r="P166" s="8">
        <v>0</v>
      </c>
      <c r="Q166" s="7">
        <v>0</v>
      </c>
      <c r="R166" s="19">
        <f t="shared" si="4"/>
        <v>2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f t="shared" si="5"/>
        <v>0</v>
      </c>
    </row>
    <row r="167" spans="1:27" ht="15.95" customHeight="1" x14ac:dyDescent="0.15">
      <c r="A167" s="1">
        <v>156</v>
      </c>
      <c r="B167" s="30">
        <v>1</v>
      </c>
      <c r="C167" s="21">
        <v>2</v>
      </c>
      <c r="D167" s="22">
        <v>1</v>
      </c>
      <c r="E167" s="22">
        <v>29</v>
      </c>
      <c r="F167" s="16" t="s">
        <v>236</v>
      </c>
      <c r="G167" s="23">
        <v>12</v>
      </c>
      <c r="H167" s="23">
        <v>4</v>
      </c>
      <c r="I167" s="16">
        <v>2</v>
      </c>
      <c r="J167" s="24"/>
      <c r="K167" s="13">
        <v>3</v>
      </c>
      <c r="L167" s="23">
        <v>1</v>
      </c>
      <c r="M167" s="5">
        <v>0</v>
      </c>
      <c r="N167" s="6">
        <v>0</v>
      </c>
      <c r="O167" s="7">
        <v>1</v>
      </c>
      <c r="P167" s="8">
        <v>0</v>
      </c>
      <c r="Q167" s="7">
        <v>0</v>
      </c>
      <c r="R167" s="19">
        <f t="shared" si="4"/>
        <v>1</v>
      </c>
      <c r="S167" s="23">
        <v>1</v>
      </c>
      <c r="T167" s="5">
        <v>0</v>
      </c>
      <c r="U167" s="6">
        <v>0</v>
      </c>
      <c r="V167" s="7">
        <v>1</v>
      </c>
      <c r="W167" s="8">
        <v>0</v>
      </c>
      <c r="X167" s="7">
        <v>0</v>
      </c>
      <c r="Y167" s="7">
        <v>0</v>
      </c>
      <c r="Z167" s="12">
        <v>0</v>
      </c>
      <c r="AA167" s="19">
        <f t="shared" si="5"/>
        <v>1</v>
      </c>
    </row>
    <row r="168" spans="1:27" ht="15.95" customHeight="1" x14ac:dyDescent="0.15">
      <c r="A168" s="20">
        <v>157</v>
      </c>
      <c r="B168" s="30">
        <v>1</v>
      </c>
      <c r="C168" s="21">
        <v>2</v>
      </c>
      <c r="D168" s="22">
        <v>1</v>
      </c>
      <c r="E168" s="22">
        <v>29</v>
      </c>
      <c r="F168" s="16" t="s">
        <v>236</v>
      </c>
      <c r="G168" s="23">
        <v>12</v>
      </c>
      <c r="H168" s="23">
        <v>3</v>
      </c>
      <c r="I168" s="16">
        <v>2</v>
      </c>
      <c r="J168" s="24"/>
      <c r="K168" s="13">
        <v>3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f t="shared" si="4"/>
        <v>1</v>
      </c>
      <c r="S168" s="23">
        <v>1</v>
      </c>
      <c r="T168" s="5">
        <v>0</v>
      </c>
      <c r="U168" s="6">
        <v>2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f t="shared" si="5"/>
        <v>2</v>
      </c>
    </row>
    <row r="169" spans="1:27" ht="15.95" customHeight="1" x14ac:dyDescent="0.15">
      <c r="A169" s="1">
        <v>158</v>
      </c>
      <c r="B169" s="30">
        <v>1</v>
      </c>
      <c r="C169" s="21">
        <v>2</v>
      </c>
      <c r="D169" s="22">
        <v>1</v>
      </c>
      <c r="E169" s="22">
        <v>29</v>
      </c>
      <c r="F169" s="16" t="s">
        <v>236</v>
      </c>
      <c r="G169" s="23">
        <v>12</v>
      </c>
      <c r="H169" s="23">
        <v>2</v>
      </c>
      <c r="I169" s="16">
        <v>2</v>
      </c>
      <c r="J169" s="24"/>
      <c r="K169" s="13">
        <v>3</v>
      </c>
      <c r="L169" s="23">
        <v>2</v>
      </c>
      <c r="M169" s="5">
        <v>0</v>
      </c>
      <c r="N169" s="6">
        <v>1</v>
      </c>
      <c r="O169" s="7">
        <v>1</v>
      </c>
      <c r="P169" s="8">
        <v>0</v>
      </c>
      <c r="Q169" s="7">
        <v>0</v>
      </c>
      <c r="R169" s="19">
        <f t="shared" si="4"/>
        <v>2</v>
      </c>
      <c r="S169" s="23">
        <v>2</v>
      </c>
      <c r="T169" s="5">
        <v>0</v>
      </c>
      <c r="U169" s="6">
        <v>0</v>
      </c>
      <c r="V169" s="7">
        <v>1</v>
      </c>
      <c r="W169" s="8">
        <v>0</v>
      </c>
      <c r="X169" s="7">
        <v>0</v>
      </c>
      <c r="Y169" s="7">
        <v>0</v>
      </c>
      <c r="Z169" s="12">
        <v>0</v>
      </c>
      <c r="AA169" s="19">
        <f t="shared" si="5"/>
        <v>1</v>
      </c>
    </row>
    <row r="170" spans="1:27" ht="15.95" customHeight="1" x14ac:dyDescent="0.15">
      <c r="A170" s="20">
        <v>159</v>
      </c>
      <c r="B170" s="30">
        <v>1</v>
      </c>
      <c r="C170" s="21">
        <v>2</v>
      </c>
      <c r="D170" s="22">
        <v>1</v>
      </c>
      <c r="E170" s="22">
        <v>29</v>
      </c>
      <c r="F170" s="16" t="s">
        <v>236</v>
      </c>
      <c r="G170" s="23">
        <v>12</v>
      </c>
      <c r="H170" s="23">
        <v>2</v>
      </c>
      <c r="I170" s="16">
        <v>2</v>
      </c>
      <c r="J170" s="24"/>
      <c r="K170" s="13">
        <v>3</v>
      </c>
      <c r="L170" s="23">
        <v>1</v>
      </c>
      <c r="M170" s="5">
        <v>0</v>
      </c>
      <c r="N170" s="6">
        <v>1</v>
      </c>
      <c r="O170" s="7">
        <v>1</v>
      </c>
      <c r="P170" s="8">
        <v>0</v>
      </c>
      <c r="Q170" s="7">
        <v>0</v>
      </c>
      <c r="R170" s="19">
        <f t="shared" si="4"/>
        <v>2</v>
      </c>
      <c r="S170" s="23">
        <v>1</v>
      </c>
      <c r="T170" s="5">
        <v>0</v>
      </c>
      <c r="U170" s="6">
        <v>0</v>
      </c>
      <c r="V170" s="7">
        <v>1</v>
      </c>
      <c r="W170" s="8">
        <v>0</v>
      </c>
      <c r="X170" s="7">
        <v>0</v>
      </c>
      <c r="Y170" s="7">
        <v>0</v>
      </c>
      <c r="Z170" s="12">
        <v>0</v>
      </c>
      <c r="AA170" s="19">
        <f t="shared" si="5"/>
        <v>1</v>
      </c>
    </row>
    <row r="171" spans="1:27" ht="15.95" customHeight="1" x14ac:dyDescent="0.15">
      <c r="A171" s="1">
        <v>160</v>
      </c>
      <c r="B171" s="30">
        <v>1</v>
      </c>
      <c r="C171" s="21">
        <v>2</v>
      </c>
      <c r="D171" s="22">
        <v>1</v>
      </c>
      <c r="E171" s="22">
        <v>29</v>
      </c>
      <c r="F171" s="16" t="s">
        <v>236</v>
      </c>
      <c r="G171" s="23">
        <v>12</v>
      </c>
      <c r="H171" s="23">
        <v>3</v>
      </c>
      <c r="I171" s="16">
        <v>2</v>
      </c>
      <c r="J171" s="24"/>
      <c r="K171" s="13">
        <v>2</v>
      </c>
      <c r="L171" s="23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9">
        <f t="shared" si="4"/>
        <v>0</v>
      </c>
      <c r="S171" s="23">
        <v>1</v>
      </c>
      <c r="T171" s="5">
        <v>0</v>
      </c>
      <c r="U171" s="6">
        <v>0</v>
      </c>
      <c r="V171" s="7">
        <v>0</v>
      </c>
      <c r="W171" s="8">
        <v>0</v>
      </c>
      <c r="X171" s="7">
        <v>1</v>
      </c>
      <c r="Y171" s="7">
        <v>0</v>
      </c>
      <c r="Z171" s="12">
        <v>0</v>
      </c>
      <c r="AA171" s="19">
        <f t="shared" si="5"/>
        <v>1</v>
      </c>
    </row>
    <row r="172" spans="1:27" ht="15.95" customHeight="1" x14ac:dyDescent="0.15">
      <c r="A172" s="20">
        <v>161</v>
      </c>
      <c r="B172" s="30">
        <v>1</v>
      </c>
      <c r="C172" s="21">
        <v>2</v>
      </c>
      <c r="D172" s="22">
        <v>1</v>
      </c>
      <c r="E172" s="22">
        <v>29</v>
      </c>
      <c r="F172" s="16" t="s">
        <v>236</v>
      </c>
      <c r="G172" s="23">
        <v>13</v>
      </c>
      <c r="H172" s="23">
        <v>4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0</v>
      </c>
      <c r="O172" s="7">
        <v>2</v>
      </c>
      <c r="P172" s="8">
        <v>0</v>
      </c>
      <c r="Q172" s="7">
        <v>0</v>
      </c>
      <c r="R172" s="19">
        <f t="shared" si="4"/>
        <v>2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f t="shared" si="5"/>
        <v>0</v>
      </c>
    </row>
    <row r="173" spans="1:27" ht="15.95" customHeight="1" x14ac:dyDescent="0.15">
      <c r="A173" s="1">
        <v>162</v>
      </c>
      <c r="B173" s="30">
        <v>1</v>
      </c>
      <c r="C173" s="21">
        <v>2</v>
      </c>
      <c r="D173" s="22">
        <v>1</v>
      </c>
      <c r="E173" s="22">
        <v>29</v>
      </c>
      <c r="F173" s="16" t="s">
        <v>236</v>
      </c>
      <c r="G173" s="23">
        <v>13</v>
      </c>
      <c r="H173" s="23">
        <v>2</v>
      </c>
      <c r="I173" s="16">
        <v>2</v>
      </c>
      <c r="J173" s="24"/>
      <c r="K173" s="13">
        <v>2</v>
      </c>
      <c r="L173" s="23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19">
        <f t="shared" si="4"/>
        <v>0</v>
      </c>
      <c r="S173" s="23">
        <v>1</v>
      </c>
      <c r="T173" s="5">
        <v>0</v>
      </c>
      <c r="U173" s="6">
        <v>1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f t="shared" si="5"/>
        <v>1</v>
      </c>
    </row>
    <row r="174" spans="1:27" ht="15.95" customHeight="1" x14ac:dyDescent="0.15">
      <c r="A174" s="20">
        <v>163</v>
      </c>
      <c r="B174" s="30">
        <v>1</v>
      </c>
      <c r="C174" s="21">
        <v>2</v>
      </c>
      <c r="D174" s="22">
        <v>1</v>
      </c>
      <c r="E174" s="22">
        <v>29</v>
      </c>
      <c r="F174" s="16" t="s">
        <v>236</v>
      </c>
      <c r="G174" s="23">
        <v>13</v>
      </c>
      <c r="H174" s="23">
        <v>9</v>
      </c>
      <c r="I174" s="16">
        <v>2</v>
      </c>
      <c r="J174" s="24"/>
      <c r="K174" s="13">
        <v>1</v>
      </c>
      <c r="L174" s="23">
        <v>2</v>
      </c>
      <c r="M174" s="5">
        <v>0</v>
      </c>
      <c r="N174" s="6">
        <v>0</v>
      </c>
      <c r="O174" s="7">
        <v>2</v>
      </c>
      <c r="P174" s="8">
        <v>0</v>
      </c>
      <c r="Q174" s="7">
        <v>0</v>
      </c>
      <c r="R174" s="19">
        <f t="shared" si="4"/>
        <v>2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f t="shared" si="5"/>
        <v>0</v>
      </c>
    </row>
    <row r="175" spans="1:27" ht="15.95" customHeight="1" x14ac:dyDescent="0.15">
      <c r="A175" s="1">
        <v>164</v>
      </c>
      <c r="B175" s="30">
        <v>1</v>
      </c>
      <c r="C175" s="21">
        <v>2</v>
      </c>
      <c r="D175" s="22">
        <v>1</v>
      </c>
      <c r="E175" s="22">
        <v>29</v>
      </c>
      <c r="F175" s="16" t="s">
        <v>236</v>
      </c>
      <c r="G175" s="23">
        <v>13</v>
      </c>
      <c r="H175" s="23">
        <v>3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9">
        <f t="shared" si="4"/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f t="shared" si="5"/>
        <v>0</v>
      </c>
    </row>
    <row r="176" spans="1:27" ht="15.95" customHeight="1" x14ac:dyDescent="0.15">
      <c r="A176" s="20">
        <v>165</v>
      </c>
      <c r="B176" s="30">
        <v>1</v>
      </c>
      <c r="C176" s="21">
        <v>2</v>
      </c>
      <c r="D176" s="22">
        <v>1</v>
      </c>
      <c r="E176" s="22">
        <v>29</v>
      </c>
      <c r="F176" s="16" t="s">
        <v>236</v>
      </c>
      <c r="G176" s="23">
        <v>13</v>
      </c>
      <c r="H176" s="23">
        <v>3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0</v>
      </c>
      <c r="O176" s="7">
        <v>0</v>
      </c>
      <c r="P176" s="8">
        <v>2</v>
      </c>
      <c r="Q176" s="7">
        <v>0</v>
      </c>
      <c r="R176" s="19">
        <f t="shared" si="4"/>
        <v>2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f t="shared" si="5"/>
        <v>0</v>
      </c>
    </row>
    <row r="177" spans="1:27" ht="15.95" customHeight="1" x14ac:dyDescent="0.15">
      <c r="A177" s="1">
        <v>166</v>
      </c>
      <c r="B177" s="30">
        <v>1</v>
      </c>
      <c r="C177" s="21">
        <v>2</v>
      </c>
      <c r="D177" s="22">
        <v>1</v>
      </c>
      <c r="E177" s="22">
        <v>29</v>
      </c>
      <c r="F177" s="16" t="s">
        <v>236</v>
      </c>
      <c r="G177" s="23">
        <v>13</v>
      </c>
      <c r="H177" s="23">
        <v>6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1</v>
      </c>
      <c r="P177" s="8">
        <v>1</v>
      </c>
      <c r="Q177" s="7">
        <v>0</v>
      </c>
      <c r="R177" s="19">
        <f t="shared" si="4"/>
        <v>3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f t="shared" si="5"/>
        <v>0</v>
      </c>
    </row>
    <row r="178" spans="1:27" ht="15.95" customHeight="1" x14ac:dyDescent="0.15">
      <c r="A178" s="20">
        <v>167</v>
      </c>
      <c r="B178" s="30">
        <v>1</v>
      </c>
      <c r="C178" s="21">
        <v>2</v>
      </c>
      <c r="D178" s="22">
        <v>1</v>
      </c>
      <c r="E178" s="22">
        <v>29</v>
      </c>
      <c r="F178" s="16" t="s">
        <v>236</v>
      </c>
      <c r="G178" s="23">
        <v>13</v>
      </c>
      <c r="H178" s="23">
        <v>2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f t="shared" si="4"/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f t="shared" si="5"/>
        <v>0</v>
      </c>
    </row>
    <row r="179" spans="1:27" ht="15.95" customHeight="1" x14ac:dyDescent="0.15">
      <c r="A179" s="1">
        <v>168</v>
      </c>
      <c r="B179" s="30">
        <v>1</v>
      </c>
      <c r="C179" s="21">
        <v>2</v>
      </c>
      <c r="D179" s="22">
        <v>1</v>
      </c>
      <c r="E179" s="22">
        <v>29</v>
      </c>
      <c r="F179" s="16" t="s">
        <v>236</v>
      </c>
      <c r="G179" s="23">
        <v>13</v>
      </c>
      <c r="H179" s="23">
        <v>4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5</v>
      </c>
      <c r="O179" s="7">
        <v>0</v>
      </c>
      <c r="P179" s="8">
        <v>0</v>
      </c>
      <c r="Q179" s="7">
        <v>0</v>
      </c>
      <c r="R179" s="19">
        <f t="shared" si="4"/>
        <v>5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f t="shared" si="5"/>
        <v>0</v>
      </c>
    </row>
    <row r="180" spans="1:27" ht="15.95" customHeight="1" x14ac:dyDescent="0.15">
      <c r="A180" s="20">
        <v>169</v>
      </c>
      <c r="B180" s="30">
        <v>1</v>
      </c>
      <c r="C180" s="21">
        <v>2</v>
      </c>
      <c r="D180" s="22">
        <v>1</v>
      </c>
      <c r="E180" s="22">
        <v>29</v>
      </c>
      <c r="F180" s="16" t="s">
        <v>236</v>
      </c>
      <c r="G180" s="23">
        <v>13</v>
      </c>
      <c r="H180" s="23">
        <v>3</v>
      </c>
      <c r="I180" s="16">
        <v>2</v>
      </c>
      <c r="J180" s="24"/>
      <c r="K180" s="13">
        <v>2</v>
      </c>
      <c r="L180" s="23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19">
        <f t="shared" si="4"/>
        <v>0</v>
      </c>
      <c r="S180" s="23">
        <v>1</v>
      </c>
      <c r="T180" s="5">
        <v>0</v>
      </c>
      <c r="U180" s="6">
        <v>1</v>
      </c>
      <c r="V180" s="7">
        <v>0</v>
      </c>
      <c r="W180" s="8">
        <v>0</v>
      </c>
      <c r="X180" s="7">
        <v>1</v>
      </c>
      <c r="Y180" s="7">
        <v>0</v>
      </c>
      <c r="Z180" s="12">
        <v>0</v>
      </c>
      <c r="AA180" s="19">
        <f t="shared" si="5"/>
        <v>2</v>
      </c>
    </row>
    <row r="181" spans="1:27" ht="15.95" customHeight="1" x14ac:dyDescent="0.15">
      <c r="A181" s="1">
        <v>170</v>
      </c>
      <c r="B181" s="30">
        <v>1</v>
      </c>
      <c r="C181" s="21">
        <v>2</v>
      </c>
      <c r="D181" s="22">
        <v>1</v>
      </c>
      <c r="E181" s="22">
        <v>29</v>
      </c>
      <c r="F181" s="16" t="s">
        <v>236</v>
      </c>
      <c r="G181" s="23">
        <v>13</v>
      </c>
      <c r="H181" s="23">
        <v>8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0</v>
      </c>
      <c r="O181" s="7">
        <v>2</v>
      </c>
      <c r="P181" s="8">
        <v>0</v>
      </c>
      <c r="Q181" s="7">
        <v>0</v>
      </c>
      <c r="R181" s="19">
        <f t="shared" si="4"/>
        <v>2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f t="shared" si="5"/>
        <v>0</v>
      </c>
    </row>
    <row r="182" spans="1:27" ht="15.95" customHeight="1" x14ac:dyDescent="0.15">
      <c r="A182" s="20">
        <v>171</v>
      </c>
      <c r="B182" s="30">
        <v>1</v>
      </c>
      <c r="C182" s="21">
        <v>2</v>
      </c>
      <c r="D182" s="22">
        <v>1</v>
      </c>
      <c r="E182" s="22">
        <v>29</v>
      </c>
      <c r="F182" s="16" t="s">
        <v>236</v>
      </c>
      <c r="G182" s="23">
        <v>13</v>
      </c>
      <c r="H182" s="23">
        <v>8</v>
      </c>
      <c r="I182" s="16">
        <v>2</v>
      </c>
      <c r="J182" s="24"/>
      <c r="K182" s="13">
        <v>1</v>
      </c>
      <c r="L182" s="23">
        <v>2</v>
      </c>
      <c r="M182" s="5">
        <v>1</v>
      </c>
      <c r="N182" s="6">
        <v>0</v>
      </c>
      <c r="O182" s="7">
        <v>0</v>
      </c>
      <c r="P182" s="8">
        <v>0</v>
      </c>
      <c r="Q182" s="7">
        <v>0</v>
      </c>
      <c r="R182" s="19">
        <f t="shared" si="4"/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f t="shared" si="5"/>
        <v>0</v>
      </c>
    </row>
    <row r="183" spans="1:27" ht="15.95" customHeight="1" x14ac:dyDescent="0.15">
      <c r="A183" s="1">
        <v>172</v>
      </c>
      <c r="B183" s="30">
        <v>1</v>
      </c>
      <c r="C183" s="21">
        <v>2</v>
      </c>
      <c r="D183" s="22">
        <v>1</v>
      </c>
      <c r="E183" s="22">
        <v>29</v>
      </c>
      <c r="F183" s="16" t="s">
        <v>236</v>
      </c>
      <c r="G183" s="23">
        <v>13</v>
      </c>
      <c r="H183" s="23">
        <v>6</v>
      </c>
      <c r="I183" s="16">
        <v>2</v>
      </c>
      <c r="J183" s="24"/>
      <c r="K183" s="13">
        <v>1</v>
      </c>
      <c r="L183" s="23">
        <v>1</v>
      </c>
      <c r="M183" s="5">
        <v>1</v>
      </c>
      <c r="N183" s="6">
        <v>0</v>
      </c>
      <c r="O183" s="7">
        <v>0</v>
      </c>
      <c r="P183" s="8">
        <v>0</v>
      </c>
      <c r="Q183" s="7">
        <v>0</v>
      </c>
      <c r="R183" s="19">
        <f t="shared" si="4"/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f t="shared" si="5"/>
        <v>0</v>
      </c>
    </row>
    <row r="184" spans="1:27" ht="15.95" customHeight="1" x14ac:dyDescent="0.15">
      <c r="A184" s="20">
        <v>173</v>
      </c>
      <c r="B184" s="30">
        <v>1</v>
      </c>
      <c r="C184" s="21">
        <v>2</v>
      </c>
      <c r="D184" s="22">
        <v>1</v>
      </c>
      <c r="E184" s="22">
        <v>29</v>
      </c>
      <c r="F184" s="16" t="s">
        <v>236</v>
      </c>
      <c r="G184" s="23">
        <v>13</v>
      </c>
      <c r="H184" s="23">
        <v>5</v>
      </c>
      <c r="I184" s="16">
        <v>2</v>
      </c>
      <c r="J184" s="24"/>
      <c r="K184" s="13">
        <v>2</v>
      </c>
      <c r="L184" s="23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19">
        <f t="shared" si="4"/>
        <v>0</v>
      </c>
      <c r="S184" s="23">
        <v>2</v>
      </c>
      <c r="T184" s="5">
        <v>0</v>
      </c>
      <c r="U184" s="6">
        <v>1</v>
      </c>
      <c r="V184" s="7">
        <v>0</v>
      </c>
      <c r="W184" s="8">
        <v>0</v>
      </c>
      <c r="X184" s="7">
        <v>1</v>
      </c>
      <c r="Y184" s="7">
        <v>0</v>
      </c>
      <c r="Z184" s="12">
        <v>0</v>
      </c>
      <c r="AA184" s="19">
        <f t="shared" si="5"/>
        <v>2</v>
      </c>
    </row>
    <row r="185" spans="1:27" ht="15.95" customHeight="1" x14ac:dyDescent="0.15">
      <c r="A185" s="1">
        <v>174</v>
      </c>
      <c r="B185" s="30">
        <v>1</v>
      </c>
      <c r="C185" s="21">
        <v>2</v>
      </c>
      <c r="D185" s="22">
        <v>1</v>
      </c>
      <c r="E185" s="22">
        <v>29</v>
      </c>
      <c r="F185" s="16" t="s">
        <v>236</v>
      </c>
      <c r="G185" s="23">
        <v>13</v>
      </c>
      <c r="H185" s="23">
        <v>5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f t="shared" si="4"/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f t="shared" si="5"/>
        <v>0</v>
      </c>
    </row>
    <row r="186" spans="1:27" ht="15.95" customHeight="1" x14ac:dyDescent="0.15">
      <c r="A186" s="20">
        <v>175</v>
      </c>
      <c r="B186" s="30">
        <v>1</v>
      </c>
      <c r="C186" s="21">
        <v>2</v>
      </c>
      <c r="D186" s="22">
        <v>1</v>
      </c>
      <c r="E186" s="22">
        <v>29</v>
      </c>
      <c r="F186" s="16" t="s">
        <v>236</v>
      </c>
      <c r="G186" s="23">
        <v>13</v>
      </c>
      <c r="H186" s="23">
        <v>3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f t="shared" si="4"/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f t="shared" si="5"/>
        <v>0</v>
      </c>
    </row>
    <row r="187" spans="1:27" ht="15.95" customHeight="1" x14ac:dyDescent="0.15">
      <c r="A187" s="1">
        <v>176</v>
      </c>
      <c r="B187" s="30">
        <v>1</v>
      </c>
      <c r="C187" s="21">
        <v>2</v>
      </c>
      <c r="D187" s="22">
        <v>1</v>
      </c>
      <c r="E187" s="22">
        <v>29</v>
      </c>
      <c r="F187" s="16" t="s">
        <v>236</v>
      </c>
      <c r="G187" s="23">
        <v>13</v>
      </c>
      <c r="H187" s="23">
        <v>7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0</v>
      </c>
      <c r="O187" s="7">
        <v>1</v>
      </c>
      <c r="P187" s="8">
        <v>0</v>
      </c>
      <c r="Q187" s="7">
        <v>0</v>
      </c>
      <c r="R187" s="19">
        <f t="shared" si="4"/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f t="shared" si="5"/>
        <v>0</v>
      </c>
    </row>
    <row r="188" spans="1:27" ht="15.95" customHeight="1" x14ac:dyDescent="0.15">
      <c r="A188" s="20">
        <v>177</v>
      </c>
      <c r="B188" s="30">
        <v>1</v>
      </c>
      <c r="C188" s="21">
        <v>2</v>
      </c>
      <c r="D188" s="22">
        <v>1</v>
      </c>
      <c r="E188" s="22">
        <v>29</v>
      </c>
      <c r="F188" s="16" t="s">
        <v>236</v>
      </c>
      <c r="G188" s="23">
        <v>13</v>
      </c>
      <c r="H188" s="23">
        <v>4</v>
      </c>
      <c r="I188" s="16">
        <v>2</v>
      </c>
      <c r="J188" s="24"/>
      <c r="K188" s="13">
        <v>3</v>
      </c>
      <c r="L188" s="23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9">
        <f t="shared" si="4"/>
        <v>1</v>
      </c>
      <c r="S188" s="23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f t="shared" si="5"/>
        <v>1</v>
      </c>
    </row>
    <row r="189" spans="1:27" ht="15.95" customHeight="1" x14ac:dyDescent="0.15">
      <c r="A189" s="1">
        <v>178</v>
      </c>
      <c r="B189" s="30">
        <v>1</v>
      </c>
      <c r="C189" s="21">
        <v>2</v>
      </c>
      <c r="D189" s="22">
        <v>1</v>
      </c>
      <c r="E189" s="22">
        <v>29</v>
      </c>
      <c r="F189" s="16" t="s">
        <v>236</v>
      </c>
      <c r="G189" s="23">
        <v>13</v>
      </c>
      <c r="H189" s="23">
        <v>4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0</v>
      </c>
      <c r="O189" s="7">
        <v>1</v>
      </c>
      <c r="P189" s="8">
        <v>0</v>
      </c>
      <c r="Q189" s="7">
        <v>0</v>
      </c>
      <c r="R189" s="19">
        <f t="shared" si="4"/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f t="shared" si="5"/>
        <v>0</v>
      </c>
    </row>
    <row r="190" spans="1:27" ht="15.95" customHeight="1" x14ac:dyDescent="0.15">
      <c r="A190" s="20">
        <v>179</v>
      </c>
      <c r="B190" s="30">
        <v>1</v>
      </c>
      <c r="C190" s="21">
        <v>2</v>
      </c>
      <c r="D190" s="22">
        <v>1</v>
      </c>
      <c r="E190" s="22">
        <v>29</v>
      </c>
      <c r="F190" s="16" t="s">
        <v>236</v>
      </c>
      <c r="G190" s="23">
        <v>13</v>
      </c>
      <c r="H190" s="23">
        <v>6</v>
      </c>
      <c r="I190" s="16">
        <v>2</v>
      </c>
      <c r="J190" s="24"/>
      <c r="K190" s="13">
        <v>1</v>
      </c>
      <c r="L190" s="23">
        <v>1</v>
      </c>
      <c r="M190" s="5">
        <v>1</v>
      </c>
      <c r="N190" s="6">
        <v>0</v>
      </c>
      <c r="O190" s="7">
        <v>0</v>
      </c>
      <c r="P190" s="8">
        <v>0</v>
      </c>
      <c r="Q190" s="7">
        <v>0</v>
      </c>
      <c r="R190" s="19">
        <f t="shared" si="4"/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f t="shared" si="5"/>
        <v>0</v>
      </c>
    </row>
    <row r="191" spans="1:27" ht="15.95" customHeight="1" x14ac:dyDescent="0.15">
      <c r="A191" s="1">
        <v>180</v>
      </c>
      <c r="B191" s="30">
        <v>1</v>
      </c>
      <c r="C191" s="21">
        <v>2</v>
      </c>
      <c r="D191" s="22">
        <v>1</v>
      </c>
      <c r="E191" s="22">
        <v>29</v>
      </c>
      <c r="F191" s="16" t="s">
        <v>236</v>
      </c>
      <c r="G191" s="23">
        <v>13</v>
      </c>
      <c r="H191" s="23">
        <v>3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f t="shared" si="4"/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f t="shared" si="5"/>
        <v>0</v>
      </c>
    </row>
    <row r="192" spans="1:27" ht="15.95" customHeight="1" x14ac:dyDescent="0.15">
      <c r="A192" s="20">
        <v>181</v>
      </c>
      <c r="B192" s="30">
        <v>1</v>
      </c>
      <c r="C192" s="21">
        <v>2</v>
      </c>
      <c r="D192" s="22">
        <v>1</v>
      </c>
      <c r="E192" s="22">
        <v>29</v>
      </c>
      <c r="F192" s="16" t="s">
        <v>236</v>
      </c>
      <c r="G192" s="23">
        <v>13</v>
      </c>
      <c r="H192" s="23">
        <v>8</v>
      </c>
      <c r="I192" s="16">
        <v>1</v>
      </c>
      <c r="J192" s="24">
        <v>5</v>
      </c>
      <c r="K192" s="13">
        <v>1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f t="shared" si="4"/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f t="shared" si="5"/>
        <v>0</v>
      </c>
    </row>
    <row r="193" spans="1:27" ht="15.95" customHeight="1" x14ac:dyDescent="0.15">
      <c r="A193" s="1">
        <v>182</v>
      </c>
      <c r="B193" s="30">
        <v>1</v>
      </c>
      <c r="C193" s="21">
        <v>2</v>
      </c>
      <c r="D193" s="22">
        <v>1</v>
      </c>
      <c r="E193" s="22">
        <v>29</v>
      </c>
      <c r="F193" s="16" t="s">
        <v>236</v>
      </c>
      <c r="G193" s="23">
        <v>13</v>
      </c>
      <c r="H193" s="23">
        <v>8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0</v>
      </c>
      <c r="O193" s="7">
        <v>0</v>
      </c>
      <c r="P193" s="8">
        <v>1</v>
      </c>
      <c r="Q193" s="7">
        <v>0</v>
      </c>
      <c r="R193" s="19">
        <f t="shared" si="4"/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f t="shared" si="5"/>
        <v>0</v>
      </c>
    </row>
    <row r="194" spans="1:27" ht="15.95" customHeight="1" x14ac:dyDescent="0.15">
      <c r="A194" s="20">
        <v>183</v>
      </c>
      <c r="B194" s="30">
        <v>1</v>
      </c>
      <c r="C194" s="21">
        <v>2</v>
      </c>
      <c r="D194" s="22">
        <v>1</v>
      </c>
      <c r="E194" s="22">
        <v>29</v>
      </c>
      <c r="F194" s="16" t="s">
        <v>236</v>
      </c>
      <c r="G194" s="23">
        <v>13</v>
      </c>
      <c r="H194" s="23">
        <v>5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f t="shared" si="4"/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f t="shared" si="5"/>
        <v>0</v>
      </c>
    </row>
    <row r="195" spans="1:27" ht="15.95" customHeight="1" x14ac:dyDescent="0.15">
      <c r="A195" s="1">
        <v>184</v>
      </c>
      <c r="B195" s="30">
        <v>1</v>
      </c>
      <c r="C195" s="21">
        <v>2</v>
      </c>
      <c r="D195" s="22">
        <v>1</v>
      </c>
      <c r="E195" s="22">
        <v>29</v>
      </c>
      <c r="F195" s="16" t="s">
        <v>236</v>
      </c>
      <c r="G195" s="23">
        <v>13</v>
      </c>
      <c r="H195" s="23">
        <v>7</v>
      </c>
      <c r="I195" s="16">
        <v>2</v>
      </c>
      <c r="J195" s="24"/>
      <c r="K195" s="13">
        <v>1</v>
      </c>
      <c r="L195" s="23">
        <v>2</v>
      </c>
      <c r="M195" s="5">
        <v>0</v>
      </c>
      <c r="N195" s="6">
        <v>0</v>
      </c>
      <c r="O195" s="7">
        <v>0</v>
      </c>
      <c r="P195" s="8">
        <v>1</v>
      </c>
      <c r="Q195" s="7">
        <v>0</v>
      </c>
      <c r="R195" s="19">
        <f t="shared" si="4"/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f t="shared" si="5"/>
        <v>0</v>
      </c>
    </row>
    <row r="196" spans="1:27" ht="15.95" customHeight="1" x14ac:dyDescent="0.15">
      <c r="A196" s="20">
        <v>185</v>
      </c>
      <c r="B196" s="30">
        <v>1</v>
      </c>
      <c r="C196" s="21">
        <v>2</v>
      </c>
      <c r="D196" s="22">
        <v>1</v>
      </c>
      <c r="E196" s="22">
        <v>29</v>
      </c>
      <c r="F196" s="16" t="s">
        <v>236</v>
      </c>
      <c r="G196" s="23">
        <v>13</v>
      </c>
      <c r="H196" s="23">
        <v>3</v>
      </c>
      <c r="I196" s="16">
        <v>2</v>
      </c>
      <c r="J196" s="24"/>
      <c r="K196" s="13">
        <v>2</v>
      </c>
      <c r="L196" s="23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19">
        <f t="shared" si="4"/>
        <v>0</v>
      </c>
      <c r="S196" s="23">
        <v>1</v>
      </c>
      <c r="T196" s="5">
        <v>0</v>
      </c>
      <c r="U196" s="6">
        <v>1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f t="shared" si="5"/>
        <v>1</v>
      </c>
    </row>
    <row r="197" spans="1:27" ht="15.95" customHeight="1" x14ac:dyDescent="0.15">
      <c r="A197" s="1">
        <v>186</v>
      </c>
      <c r="B197" s="30">
        <v>1</v>
      </c>
      <c r="C197" s="21">
        <v>2</v>
      </c>
      <c r="D197" s="22">
        <v>1</v>
      </c>
      <c r="E197" s="22">
        <v>29</v>
      </c>
      <c r="F197" s="16" t="s">
        <v>236</v>
      </c>
      <c r="G197" s="23">
        <v>13</v>
      </c>
      <c r="H197" s="23">
        <v>4</v>
      </c>
      <c r="I197" s="16">
        <v>2</v>
      </c>
      <c r="J197" s="24"/>
      <c r="K197" s="13">
        <v>2</v>
      </c>
      <c r="L197" s="23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19">
        <f t="shared" si="4"/>
        <v>0</v>
      </c>
      <c r="S197" s="23">
        <v>1</v>
      </c>
      <c r="T197" s="5">
        <v>0</v>
      </c>
      <c r="U197" s="6">
        <v>1</v>
      </c>
      <c r="V197" s="7">
        <v>0</v>
      </c>
      <c r="W197" s="8">
        <v>0</v>
      </c>
      <c r="X197" s="7">
        <v>0</v>
      </c>
      <c r="Y197" s="7">
        <v>1</v>
      </c>
      <c r="Z197" s="12">
        <v>1</v>
      </c>
      <c r="AA197" s="19">
        <f t="shared" si="5"/>
        <v>3</v>
      </c>
    </row>
    <row r="198" spans="1:27" ht="15.95" customHeight="1" x14ac:dyDescent="0.15">
      <c r="A198" s="20">
        <v>187</v>
      </c>
      <c r="B198" s="30">
        <v>1</v>
      </c>
      <c r="C198" s="21">
        <v>2</v>
      </c>
      <c r="D198" s="22">
        <v>1</v>
      </c>
      <c r="E198" s="22">
        <v>29</v>
      </c>
      <c r="F198" s="16" t="s">
        <v>236</v>
      </c>
      <c r="G198" s="23">
        <v>13</v>
      </c>
      <c r="H198" s="23">
        <v>4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f t="shared" si="4"/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f t="shared" si="5"/>
        <v>0</v>
      </c>
    </row>
    <row r="199" spans="1:27" ht="15.95" customHeight="1" x14ac:dyDescent="0.15">
      <c r="A199" s="1">
        <v>188</v>
      </c>
      <c r="B199" s="30">
        <v>1</v>
      </c>
      <c r="C199" s="21">
        <v>2</v>
      </c>
      <c r="D199" s="22">
        <v>1</v>
      </c>
      <c r="E199" s="22">
        <v>29</v>
      </c>
      <c r="F199" s="16" t="s">
        <v>236</v>
      </c>
      <c r="G199" s="23">
        <v>13</v>
      </c>
      <c r="H199" s="23">
        <v>3</v>
      </c>
      <c r="I199" s="16">
        <v>2</v>
      </c>
      <c r="J199" s="24"/>
      <c r="K199" s="13">
        <v>1</v>
      </c>
      <c r="L199" s="23">
        <v>1</v>
      </c>
      <c r="M199" s="5">
        <v>1</v>
      </c>
      <c r="N199" s="6">
        <v>0</v>
      </c>
      <c r="O199" s="7">
        <v>0</v>
      </c>
      <c r="P199" s="8">
        <v>0</v>
      </c>
      <c r="Q199" s="7">
        <v>0</v>
      </c>
      <c r="R199" s="19">
        <f t="shared" si="4"/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f t="shared" si="5"/>
        <v>0</v>
      </c>
    </row>
    <row r="200" spans="1:27" ht="15.95" customHeight="1" x14ac:dyDescent="0.15">
      <c r="A200" s="20">
        <v>189</v>
      </c>
      <c r="B200" s="30">
        <v>1</v>
      </c>
      <c r="C200" s="21">
        <v>2</v>
      </c>
      <c r="D200" s="22">
        <v>1</v>
      </c>
      <c r="E200" s="22">
        <v>29</v>
      </c>
      <c r="F200" s="16" t="s">
        <v>236</v>
      </c>
      <c r="G200" s="23">
        <v>13</v>
      </c>
      <c r="H200" s="23">
        <v>5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0</v>
      </c>
      <c r="O200" s="7">
        <v>1</v>
      </c>
      <c r="P200" s="8">
        <v>0</v>
      </c>
      <c r="Q200" s="7">
        <v>0</v>
      </c>
      <c r="R200" s="19">
        <f t="shared" si="4"/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f t="shared" si="5"/>
        <v>0</v>
      </c>
    </row>
    <row r="201" spans="1:27" ht="15.95" customHeight="1" x14ac:dyDescent="0.15">
      <c r="A201" s="1">
        <v>190</v>
      </c>
      <c r="B201" s="30">
        <v>1</v>
      </c>
      <c r="C201" s="21">
        <v>2</v>
      </c>
      <c r="D201" s="22">
        <v>1</v>
      </c>
      <c r="E201" s="22">
        <v>29</v>
      </c>
      <c r="F201" s="16" t="s">
        <v>236</v>
      </c>
      <c r="G201" s="23">
        <v>13</v>
      </c>
      <c r="H201" s="23">
        <v>9</v>
      </c>
      <c r="I201" s="16">
        <v>2</v>
      </c>
      <c r="J201" s="24"/>
      <c r="K201" s="13">
        <v>1</v>
      </c>
      <c r="L201" s="23">
        <v>1</v>
      </c>
      <c r="M201" s="5">
        <v>2</v>
      </c>
      <c r="N201" s="6">
        <v>0</v>
      </c>
      <c r="O201" s="7">
        <v>0</v>
      </c>
      <c r="P201" s="8">
        <v>0</v>
      </c>
      <c r="Q201" s="7">
        <v>0</v>
      </c>
      <c r="R201" s="19">
        <f t="shared" si="4"/>
        <v>2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f t="shared" si="5"/>
        <v>0</v>
      </c>
    </row>
    <row r="202" spans="1:27" ht="15.95" customHeight="1" x14ac:dyDescent="0.15">
      <c r="A202" s="20">
        <v>191</v>
      </c>
      <c r="B202" s="30">
        <v>1</v>
      </c>
      <c r="C202" s="21">
        <v>2</v>
      </c>
      <c r="D202" s="22">
        <v>1</v>
      </c>
      <c r="E202" s="22">
        <v>29</v>
      </c>
      <c r="F202" s="16" t="s">
        <v>236</v>
      </c>
      <c r="G202" s="23">
        <v>13</v>
      </c>
      <c r="H202" s="23">
        <v>4</v>
      </c>
      <c r="I202" s="16">
        <v>2</v>
      </c>
      <c r="J202" s="24"/>
      <c r="K202" s="13">
        <v>1</v>
      </c>
      <c r="L202" s="23">
        <v>2</v>
      </c>
      <c r="M202" s="5">
        <v>0</v>
      </c>
      <c r="N202" s="6">
        <v>0</v>
      </c>
      <c r="O202" s="7">
        <v>1</v>
      </c>
      <c r="P202" s="8">
        <v>0</v>
      </c>
      <c r="Q202" s="7">
        <v>0</v>
      </c>
      <c r="R202" s="19">
        <f t="shared" si="4"/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f t="shared" si="5"/>
        <v>0</v>
      </c>
    </row>
    <row r="203" spans="1:27" ht="15.95" customHeight="1" x14ac:dyDescent="0.15">
      <c r="A203" s="1">
        <v>192</v>
      </c>
      <c r="B203" s="30">
        <v>1</v>
      </c>
      <c r="C203" s="21">
        <v>2</v>
      </c>
      <c r="D203" s="22">
        <v>1</v>
      </c>
      <c r="E203" s="22">
        <v>29</v>
      </c>
      <c r="F203" s="16" t="s">
        <v>236</v>
      </c>
      <c r="G203" s="23">
        <v>13</v>
      </c>
      <c r="H203" s="23">
        <v>2</v>
      </c>
      <c r="I203" s="16">
        <v>2</v>
      </c>
      <c r="J203" s="24"/>
      <c r="K203" s="13">
        <v>3</v>
      </c>
      <c r="L203" s="23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9">
        <f t="shared" si="4"/>
        <v>1</v>
      </c>
      <c r="S203" s="23">
        <v>1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1</v>
      </c>
      <c r="Z203" s="12">
        <v>0</v>
      </c>
      <c r="AA203" s="19">
        <f t="shared" si="5"/>
        <v>2</v>
      </c>
    </row>
    <row r="204" spans="1:27" ht="15.95" customHeight="1" x14ac:dyDescent="0.15">
      <c r="A204" s="20">
        <v>193</v>
      </c>
      <c r="B204" s="30">
        <v>1</v>
      </c>
      <c r="C204" s="21">
        <v>2</v>
      </c>
      <c r="D204" s="22">
        <v>1</v>
      </c>
      <c r="E204" s="22">
        <v>29</v>
      </c>
      <c r="F204" s="16" t="s">
        <v>236</v>
      </c>
      <c r="G204" s="23">
        <v>13</v>
      </c>
      <c r="H204" s="23">
        <v>2</v>
      </c>
      <c r="I204" s="16">
        <v>2</v>
      </c>
      <c r="J204" s="24"/>
      <c r="K204" s="13">
        <v>3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f t="shared" si="4"/>
        <v>1</v>
      </c>
      <c r="S204" s="23">
        <v>1</v>
      </c>
      <c r="T204" s="5">
        <v>0</v>
      </c>
      <c r="U204" s="6">
        <v>1</v>
      </c>
      <c r="V204" s="7">
        <v>0</v>
      </c>
      <c r="W204" s="8">
        <v>0</v>
      </c>
      <c r="X204" s="7">
        <v>0</v>
      </c>
      <c r="Y204" s="7">
        <v>1</v>
      </c>
      <c r="Z204" s="12">
        <v>0</v>
      </c>
      <c r="AA204" s="19">
        <f t="shared" si="5"/>
        <v>2</v>
      </c>
    </row>
    <row r="205" spans="1:27" ht="15.95" customHeight="1" x14ac:dyDescent="0.15">
      <c r="A205" s="1">
        <v>194</v>
      </c>
      <c r="B205" s="30">
        <v>1</v>
      </c>
      <c r="C205" s="21">
        <v>2</v>
      </c>
      <c r="D205" s="22">
        <v>1</v>
      </c>
      <c r="E205" s="22">
        <v>29</v>
      </c>
      <c r="F205" s="16" t="s">
        <v>236</v>
      </c>
      <c r="G205" s="23">
        <v>13</v>
      </c>
      <c r="H205" s="23">
        <v>6</v>
      </c>
      <c r="I205" s="16">
        <v>2</v>
      </c>
      <c r="J205" s="24"/>
      <c r="K205" s="13">
        <v>2</v>
      </c>
      <c r="L205" s="23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9">
        <f t="shared" ref="R205:R268" si="6">SUM(M205:Q205)</f>
        <v>0</v>
      </c>
      <c r="S205" s="23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2">
        <v>0</v>
      </c>
      <c r="AA205" s="19">
        <f t="shared" si="5"/>
        <v>1</v>
      </c>
    </row>
    <row r="206" spans="1:27" ht="15.95" customHeight="1" x14ac:dyDescent="0.15">
      <c r="A206" s="20">
        <v>195</v>
      </c>
      <c r="B206" s="30">
        <v>1</v>
      </c>
      <c r="C206" s="21">
        <v>2</v>
      </c>
      <c r="D206" s="22">
        <v>1</v>
      </c>
      <c r="E206" s="22">
        <v>29</v>
      </c>
      <c r="F206" s="16" t="s">
        <v>236</v>
      </c>
      <c r="G206" s="23">
        <v>13</v>
      </c>
      <c r="H206" s="23">
        <v>2</v>
      </c>
      <c r="I206" s="16">
        <v>2</v>
      </c>
      <c r="J206" s="24"/>
      <c r="K206" s="13">
        <v>2</v>
      </c>
      <c r="L206" s="23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19">
        <f t="shared" si="6"/>
        <v>0</v>
      </c>
      <c r="S206" s="23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2">
        <v>0</v>
      </c>
      <c r="AA206" s="19">
        <f t="shared" ref="AA206:AA269" si="7">SUM(T206:Z206)</f>
        <v>1</v>
      </c>
    </row>
    <row r="207" spans="1:27" ht="15.95" customHeight="1" x14ac:dyDescent="0.15">
      <c r="A207" s="1">
        <v>196</v>
      </c>
      <c r="B207" s="30">
        <v>1</v>
      </c>
      <c r="C207" s="21">
        <v>2</v>
      </c>
      <c r="D207" s="22">
        <v>1</v>
      </c>
      <c r="E207" s="22">
        <v>29</v>
      </c>
      <c r="F207" s="16" t="s">
        <v>236</v>
      </c>
      <c r="G207" s="23">
        <v>13</v>
      </c>
      <c r="H207" s="23">
        <v>8</v>
      </c>
      <c r="I207" s="16">
        <v>2</v>
      </c>
      <c r="J207" s="24"/>
      <c r="K207" s="13">
        <v>2</v>
      </c>
      <c r="L207" s="23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9">
        <f t="shared" si="6"/>
        <v>0</v>
      </c>
      <c r="S207" s="23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2">
        <v>0</v>
      </c>
      <c r="AA207" s="19">
        <f t="shared" si="7"/>
        <v>1</v>
      </c>
    </row>
    <row r="208" spans="1:27" ht="15.95" customHeight="1" x14ac:dyDescent="0.15">
      <c r="A208" s="20">
        <v>197</v>
      </c>
      <c r="B208" s="30">
        <v>1</v>
      </c>
      <c r="C208" s="21">
        <v>2</v>
      </c>
      <c r="D208" s="22">
        <v>1</v>
      </c>
      <c r="E208" s="22">
        <v>29</v>
      </c>
      <c r="F208" s="16" t="s">
        <v>236</v>
      </c>
      <c r="G208" s="23">
        <v>13</v>
      </c>
      <c r="H208" s="23">
        <v>4</v>
      </c>
      <c r="I208" s="16">
        <v>2</v>
      </c>
      <c r="J208" s="24"/>
      <c r="K208" s="13">
        <v>2</v>
      </c>
      <c r="L208" s="23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9">
        <f t="shared" si="6"/>
        <v>0</v>
      </c>
      <c r="S208" s="23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2">
        <v>0</v>
      </c>
      <c r="AA208" s="19">
        <f t="shared" si="7"/>
        <v>1</v>
      </c>
    </row>
    <row r="209" spans="1:27" ht="15.95" customHeight="1" x14ac:dyDescent="0.15">
      <c r="A209" s="1">
        <v>198</v>
      </c>
      <c r="B209" s="30">
        <v>1</v>
      </c>
      <c r="C209" s="21">
        <v>2</v>
      </c>
      <c r="D209" s="22">
        <v>1</v>
      </c>
      <c r="E209" s="22">
        <v>29</v>
      </c>
      <c r="F209" s="16" t="s">
        <v>236</v>
      </c>
      <c r="G209" s="23">
        <v>13</v>
      </c>
      <c r="H209" s="23">
        <v>3</v>
      </c>
      <c r="I209" s="16">
        <v>2</v>
      </c>
      <c r="J209" s="24"/>
      <c r="K209" s="13">
        <v>2</v>
      </c>
      <c r="L209" s="23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9">
        <f t="shared" si="6"/>
        <v>0</v>
      </c>
      <c r="S209" s="23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2">
        <v>0</v>
      </c>
      <c r="AA209" s="19">
        <f t="shared" si="7"/>
        <v>1</v>
      </c>
    </row>
    <row r="210" spans="1:27" ht="15.95" customHeight="1" x14ac:dyDescent="0.15">
      <c r="A210" s="20">
        <v>199</v>
      </c>
      <c r="B210" s="30">
        <v>1</v>
      </c>
      <c r="C210" s="21">
        <v>2</v>
      </c>
      <c r="D210" s="22">
        <v>1</v>
      </c>
      <c r="E210" s="22">
        <v>29</v>
      </c>
      <c r="F210" s="16" t="s">
        <v>236</v>
      </c>
      <c r="G210" s="23">
        <v>14</v>
      </c>
      <c r="H210" s="23">
        <v>2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>
        <f t="shared" si="6"/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f t="shared" si="7"/>
        <v>0</v>
      </c>
    </row>
    <row r="211" spans="1:27" ht="15.95" customHeight="1" x14ac:dyDescent="0.15">
      <c r="A211" s="1">
        <v>200</v>
      </c>
      <c r="B211" s="30">
        <v>1</v>
      </c>
      <c r="C211" s="21">
        <v>2</v>
      </c>
      <c r="D211" s="22">
        <v>1</v>
      </c>
      <c r="E211" s="22">
        <v>29</v>
      </c>
      <c r="F211" s="16" t="s">
        <v>236</v>
      </c>
      <c r="G211" s="23">
        <v>14</v>
      </c>
      <c r="H211" s="23">
        <v>6</v>
      </c>
      <c r="I211" s="16">
        <v>2</v>
      </c>
      <c r="J211" s="24"/>
      <c r="K211" s="13">
        <v>3</v>
      </c>
      <c r="L211" s="23">
        <v>2</v>
      </c>
      <c r="M211" s="5">
        <v>0</v>
      </c>
      <c r="N211" s="6">
        <v>0</v>
      </c>
      <c r="O211" s="7">
        <v>1</v>
      </c>
      <c r="P211" s="8">
        <v>0</v>
      </c>
      <c r="Q211" s="7">
        <v>0</v>
      </c>
      <c r="R211" s="19">
        <f t="shared" si="6"/>
        <v>1</v>
      </c>
      <c r="S211" s="23">
        <v>2</v>
      </c>
      <c r="T211" s="5">
        <v>0</v>
      </c>
      <c r="U211" s="6">
        <v>0</v>
      </c>
      <c r="V211" s="7">
        <v>1</v>
      </c>
      <c r="W211" s="8">
        <v>0</v>
      </c>
      <c r="X211" s="7">
        <v>0</v>
      </c>
      <c r="Y211" s="7">
        <v>0</v>
      </c>
      <c r="Z211" s="12">
        <v>0</v>
      </c>
      <c r="AA211" s="19">
        <f t="shared" si="7"/>
        <v>1</v>
      </c>
    </row>
    <row r="212" spans="1:27" ht="15.95" customHeight="1" x14ac:dyDescent="0.15">
      <c r="A212" s="20">
        <v>201</v>
      </c>
      <c r="B212" s="30">
        <v>1</v>
      </c>
      <c r="C212" s="21">
        <v>2</v>
      </c>
      <c r="D212" s="22">
        <v>1</v>
      </c>
      <c r="E212" s="22">
        <v>29</v>
      </c>
      <c r="F212" s="16" t="s">
        <v>236</v>
      </c>
      <c r="G212" s="23">
        <v>14</v>
      </c>
      <c r="H212" s="23">
        <v>6</v>
      </c>
      <c r="I212" s="16">
        <v>2</v>
      </c>
      <c r="J212" s="24"/>
      <c r="K212" s="13">
        <v>1</v>
      </c>
      <c r="L212" s="23">
        <v>1</v>
      </c>
      <c r="M212" s="5">
        <v>1</v>
      </c>
      <c r="N212" s="6">
        <v>1</v>
      </c>
      <c r="O212" s="7">
        <v>1</v>
      </c>
      <c r="P212" s="8">
        <v>0</v>
      </c>
      <c r="Q212" s="7">
        <v>0</v>
      </c>
      <c r="R212" s="19">
        <f t="shared" si="6"/>
        <v>3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f t="shared" si="7"/>
        <v>0</v>
      </c>
    </row>
    <row r="213" spans="1:27" ht="15.95" customHeight="1" x14ac:dyDescent="0.15">
      <c r="A213" s="1">
        <v>202</v>
      </c>
      <c r="B213" s="30">
        <v>1</v>
      </c>
      <c r="C213" s="21">
        <v>2</v>
      </c>
      <c r="D213" s="22">
        <v>1</v>
      </c>
      <c r="E213" s="22">
        <v>29</v>
      </c>
      <c r="F213" s="16" t="s">
        <v>236</v>
      </c>
      <c r="G213" s="23">
        <v>14</v>
      </c>
      <c r="H213" s="23">
        <v>8</v>
      </c>
      <c r="I213" s="16">
        <v>2</v>
      </c>
      <c r="J213" s="24"/>
      <c r="K213" s="13">
        <v>1</v>
      </c>
      <c r="L213" s="23">
        <v>1</v>
      </c>
      <c r="M213" s="5">
        <v>1</v>
      </c>
      <c r="N213" s="6">
        <v>0</v>
      </c>
      <c r="O213" s="7">
        <v>0</v>
      </c>
      <c r="P213" s="8">
        <v>0</v>
      </c>
      <c r="Q213" s="7">
        <v>0</v>
      </c>
      <c r="R213" s="19">
        <f t="shared" si="6"/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f t="shared" si="7"/>
        <v>0</v>
      </c>
    </row>
    <row r="214" spans="1:27" ht="15.95" customHeight="1" x14ac:dyDescent="0.15">
      <c r="A214" s="20">
        <v>203</v>
      </c>
      <c r="B214" s="30">
        <v>1</v>
      </c>
      <c r="C214" s="21">
        <v>2</v>
      </c>
      <c r="D214" s="22">
        <v>1</v>
      </c>
      <c r="E214" s="22">
        <v>29</v>
      </c>
      <c r="F214" s="16" t="s">
        <v>236</v>
      </c>
      <c r="G214" s="23">
        <v>14</v>
      </c>
      <c r="H214" s="23">
        <v>2</v>
      </c>
      <c r="I214" s="16">
        <v>2</v>
      </c>
      <c r="J214" s="24"/>
      <c r="K214" s="13">
        <v>2</v>
      </c>
      <c r="L214" s="23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19">
        <f t="shared" si="6"/>
        <v>0</v>
      </c>
      <c r="S214" s="23">
        <v>1</v>
      </c>
      <c r="T214" s="5">
        <v>0</v>
      </c>
      <c r="U214" s="6">
        <v>1</v>
      </c>
      <c r="V214" s="7">
        <v>0</v>
      </c>
      <c r="W214" s="8">
        <v>0</v>
      </c>
      <c r="X214" s="7">
        <v>0</v>
      </c>
      <c r="Y214" s="7">
        <v>1</v>
      </c>
      <c r="Z214" s="12">
        <v>0</v>
      </c>
      <c r="AA214" s="19">
        <f t="shared" si="7"/>
        <v>2</v>
      </c>
    </row>
    <row r="215" spans="1:27" ht="15.95" customHeight="1" x14ac:dyDescent="0.15">
      <c r="A215" s="1">
        <v>204</v>
      </c>
      <c r="B215" s="30">
        <v>1</v>
      </c>
      <c r="C215" s="21">
        <v>2</v>
      </c>
      <c r="D215" s="22">
        <v>1</v>
      </c>
      <c r="E215" s="22">
        <v>29</v>
      </c>
      <c r="F215" s="16" t="s">
        <v>236</v>
      </c>
      <c r="G215" s="23">
        <v>14</v>
      </c>
      <c r="H215" s="23">
        <v>4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9">
        <f t="shared" si="6"/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f t="shared" si="7"/>
        <v>0</v>
      </c>
    </row>
    <row r="216" spans="1:27" ht="15.95" customHeight="1" x14ac:dyDescent="0.15">
      <c r="A216" s="20">
        <v>205</v>
      </c>
      <c r="B216" s="30">
        <v>1</v>
      </c>
      <c r="C216" s="21">
        <v>2</v>
      </c>
      <c r="D216" s="22">
        <v>1</v>
      </c>
      <c r="E216" s="22">
        <v>29</v>
      </c>
      <c r="F216" s="16" t="s">
        <v>236</v>
      </c>
      <c r="G216" s="23">
        <v>14</v>
      </c>
      <c r="H216" s="23">
        <v>2</v>
      </c>
      <c r="I216" s="16">
        <v>2</v>
      </c>
      <c r="J216" s="24"/>
      <c r="K216" s="13">
        <v>2</v>
      </c>
      <c r="L216" s="23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19">
        <f t="shared" si="6"/>
        <v>0</v>
      </c>
      <c r="S216" s="23">
        <v>1</v>
      </c>
      <c r="T216" s="5">
        <v>0</v>
      </c>
      <c r="U216" s="6">
        <v>1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f t="shared" si="7"/>
        <v>1</v>
      </c>
    </row>
    <row r="217" spans="1:27" ht="15.95" customHeight="1" x14ac:dyDescent="0.15">
      <c r="A217" s="1">
        <v>206</v>
      </c>
      <c r="B217" s="30">
        <v>1</v>
      </c>
      <c r="C217" s="21">
        <v>2</v>
      </c>
      <c r="D217" s="22">
        <v>1</v>
      </c>
      <c r="E217" s="22">
        <v>29</v>
      </c>
      <c r="F217" s="16" t="s">
        <v>236</v>
      </c>
      <c r="G217" s="23">
        <v>14</v>
      </c>
      <c r="H217" s="23">
        <v>5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0</v>
      </c>
      <c r="O217" s="7">
        <v>2</v>
      </c>
      <c r="P217" s="8">
        <v>0</v>
      </c>
      <c r="Q217" s="7">
        <v>0</v>
      </c>
      <c r="R217" s="19">
        <f t="shared" si="6"/>
        <v>2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f t="shared" si="7"/>
        <v>0</v>
      </c>
    </row>
    <row r="218" spans="1:27" ht="15.95" customHeight="1" x14ac:dyDescent="0.15">
      <c r="A218" s="20">
        <v>207</v>
      </c>
      <c r="B218" s="30">
        <v>1</v>
      </c>
      <c r="C218" s="21">
        <v>2</v>
      </c>
      <c r="D218" s="22">
        <v>1</v>
      </c>
      <c r="E218" s="22">
        <v>29</v>
      </c>
      <c r="F218" s="16" t="s">
        <v>236</v>
      </c>
      <c r="G218" s="23">
        <v>14</v>
      </c>
      <c r="H218" s="23">
        <v>5</v>
      </c>
      <c r="I218" s="16">
        <v>2</v>
      </c>
      <c r="J218" s="24"/>
      <c r="K218" s="13">
        <v>1</v>
      </c>
      <c r="L218" s="23">
        <v>5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9">
        <f t="shared" si="6"/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f t="shared" si="7"/>
        <v>0</v>
      </c>
    </row>
    <row r="219" spans="1:27" ht="15.95" customHeight="1" x14ac:dyDescent="0.15">
      <c r="A219" s="1">
        <v>208</v>
      </c>
      <c r="B219" s="30">
        <v>1</v>
      </c>
      <c r="C219" s="21">
        <v>2</v>
      </c>
      <c r="D219" s="22">
        <v>1</v>
      </c>
      <c r="E219" s="22">
        <v>29</v>
      </c>
      <c r="F219" s="16" t="s">
        <v>236</v>
      </c>
      <c r="G219" s="23">
        <v>14</v>
      </c>
      <c r="H219" s="23">
        <v>4</v>
      </c>
      <c r="I219" s="16">
        <v>2</v>
      </c>
      <c r="J219" s="24"/>
      <c r="K219" s="13">
        <v>3</v>
      </c>
      <c r="L219" s="23">
        <v>1</v>
      </c>
      <c r="M219" s="5">
        <v>0</v>
      </c>
      <c r="N219" s="6">
        <v>0</v>
      </c>
      <c r="O219" s="7">
        <v>1</v>
      </c>
      <c r="P219" s="8">
        <v>0</v>
      </c>
      <c r="Q219" s="7">
        <v>0</v>
      </c>
      <c r="R219" s="19">
        <f t="shared" si="6"/>
        <v>1</v>
      </c>
      <c r="S219" s="23">
        <v>1</v>
      </c>
      <c r="T219" s="5">
        <v>0</v>
      </c>
      <c r="U219" s="6">
        <v>0</v>
      </c>
      <c r="V219" s="7">
        <v>2</v>
      </c>
      <c r="W219" s="8">
        <v>0</v>
      </c>
      <c r="X219" s="7">
        <v>0</v>
      </c>
      <c r="Y219" s="7">
        <v>0</v>
      </c>
      <c r="Z219" s="12">
        <v>0</v>
      </c>
      <c r="AA219" s="19">
        <f t="shared" si="7"/>
        <v>2</v>
      </c>
    </row>
    <row r="220" spans="1:27" ht="15.95" customHeight="1" x14ac:dyDescent="0.15">
      <c r="A220" s="20">
        <v>209</v>
      </c>
      <c r="B220" s="30">
        <v>1</v>
      </c>
      <c r="C220" s="21">
        <v>2</v>
      </c>
      <c r="D220" s="22">
        <v>1</v>
      </c>
      <c r="E220" s="22">
        <v>29</v>
      </c>
      <c r="F220" s="16" t="s">
        <v>236</v>
      </c>
      <c r="G220" s="23">
        <v>14</v>
      </c>
      <c r="H220" s="23">
        <v>5</v>
      </c>
      <c r="I220" s="16">
        <v>2</v>
      </c>
      <c r="J220" s="24"/>
      <c r="K220" s="13">
        <v>3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f t="shared" si="6"/>
        <v>1</v>
      </c>
      <c r="S220" s="23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f t="shared" si="7"/>
        <v>1</v>
      </c>
    </row>
    <row r="221" spans="1:27" ht="15.95" customHeight="1" x14ac:dyDescent="0.15">
      <c r="A221" s="1">
        <v>210</v>
      </c>
      <c r="B221" s="30">
        <v>1</v>
      </c>
      <c r="C221" s="21">
        <v>2</v>
      </c>
      <c r="D221" s="22">
        <v>1</v>
      </c>
      <c r="E221" s="22">
        <v>29</v>
      </c>
      <c r="F221" s="16" t="s">
        <v>236</v>
      </c>
      <c r="G221" s="23">
        <v>14</v>
      </c>
      <c r="H221" s="23">
        <v>4</v>
      </c>
      <c r="I221" s="16">
        <v>2</v>
      </c>
      <c r="J221" s="24"/>
      <c r="K221" s="13">
        <v>2</v>
      </c>
      <c r="L221" s="23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19">
        <f t="shared" si="6"/>
        <v>0</v>
      </c>
      <c r="S221" s="23">
        <v>1</v>
      </c>
      <c r="T221" s="5">
        <v>0</v>
      </c>
      <c r="U221" s="6">
        <v>1</v>
      </c>
      <c r="V221" s="7">
        <v>0</v>
      </c>
      <c r="W221" s="8">
        <v>0</v>
      </c>
      <c r="X221" s="7">
        <v>1</v>
      </c>
      <c r="Y221" s="7">
        <v>0</v>
      </c>
      <c r="Z221" s="12">
        <v>0</v>
      </c>
      <c r="AA221" s="19">
        <f t="shared" si="7"/>
        <v>2</v>
      </c>
    </row>
    <row r="222" spans="1:27" ht="15.95" customHeight="1" x14ac:dyDescent="0.15">
      <c r="A222" s="20">
        <v>211</v>
      </c>
      <c r="B222" s="30">
        <v>1</v>
      </c>
      <c r="C222" s="21">
        <v>2</v>
      </c>
      <c r="D222" s="22">
        <v>1</v>
      </c>
      <c r="E222" s="22">
        <v>29</v>
      </c>
      <c r="F222" s="16" t="s">
        <v>236</v>
      </c>
      <c r="G222" s="23">
        <v>14</v>
      </c>
      <c r="H222" s="23">
        <v>2</v>
      </c>
      <c r="I222" s="16">
        <v>2</v>
      </c>
      <c r="J222" s="24"/>
      <c r="K222" s="13">
        <v>3</v>
      </c>
      <c r="L222" s="23">
        <v>1</v>
      </c>
      <c r="M222" s="5">
        <v>0</v>
      </c>
      <c r="N222" s="6">
        <v>1</v>
      </c>
      <c r="O222" s="7">
        <v>1</v>
      </c>
      <c r="P222" s="8">
        <v>0</v>
      </c>
      <c r="Q222" s="7">
        <v>0</v>
      </c>
      <c r="R222" s="19">
        <f t="shared" si="6"/>
        <v>2</v>
      </c>
      <c r="S222" s="23">
        <v>1</v>
      </c>
      <c r="T222" s="5">
        <v>0</v>
      </c>
      <c r="U222" s="6">
        <v>0</v>
      </c>
      <c r="V222" s="7">
        <v>1</v>
      </c>
      <c r="W222" s="8">
        <v>0</v>
      </c>
      <c r="X222" s="7">
        <v>0</v>
      </c>
      <c r="Y222" s="7">
        <v>0</v>
      </c>
      <c r="Z222" s="12">
        <v>0</v>
      </c>
      <c r="AA222" s="19">
        <f t="shared" si="7"/>
        <v>1</v>
      </c>
    </row>
    <row r="223" spans="1:27" ht="15.95" customHeight="1" x14ac:dyDescent="0.15">
      <c r="A223" s="1">
        <v>212</v>
      </c>
      <c r="B223" s="30">
        <v>1</v>
      </c>
      <c r="C223" s="21">
        <v>2</v>
      </c>
      <c r="D223" s="22">
        <v>1</v>
      </c>
      <c r="E223" s="22">
        <v>29</v>
      </c>
      <c r="F223" s="16" t="s">
        <v>236</v>
      </c>
      <c r="G223" s="23">
        <v>14</v>
      </c>
      <c r="H223" s="23">
        <v>3</v>
      </c>
      <c r="I223" s="16">
        <v>2</v>
      </c>
      <c r="J223" s="24"/>
      <c r="K223" s="13">
        <v>3</v>
      </c>
      <c r="L223" s="23">
        <v>1</v>
      </c>
      <c r="M223" s="5">
        <v>0</v>
      </c>
      <c r="N223" s="6">
        <v>0</v>
      </c>
      <c r="O223" s="7">
        <v>1</v>
      </c>
      <c r="P223" s="8">
        <v>0</v>
      </c>
      <c r="Q223" s="7">
        <v>0</v>
      </c>
      <c r="R223" s="19">
        <f t="shared" si="6"/>
        <v>1</v>
      </c>
      <c r="S223" s="23">
        <v>1</v>
      </c>
      <c r="T223" s="5">
        <v>0</v>
      </c>
      <c r="U223" s="6">
        <v>0</v>
      </c>
      <c r="V223" s="7">
        <v>1</v>
      </c>
      <c r="W223" s="8">
        <v>0</v>
      </c>
      <c r="X223" s="7">
        <v>0</v>
      </c>
      <c r="Y223" s="7">
        <v>0</v>
      </c>
      <c r="Z223" s="12">
        <v>0</v>
      </c>
      <c r="AA223" s="19">
        <f t="shared" si="7"/>
        <v>1</v>
      </c>
    </row>
    <row r="224" spans="1:27" ht="15.95" customHeight="1" x14ac:dyDescent="0.15">
      <c r="A224" s="20">
        <v>213</v>
      </c>
      <c r="B224" s="30">
        <v>1</v>
      </c>
      <c r="C224" s="21">
        <v>2</v>
      </c>
      <c r="D224" s="22">
        <v>1</v>
      </c>
      <c r="E224" s="22">
        <v>29</v>
      </c>
      <c r="F224" s="16" t="s">
        <v>236</v>
      </c>
      <c r="G224" s="23">
        <v>14</v>
      </c>
      <c r="H224" s="23">
        <v>5</v>
      </c>
      <c r="I224" s="16">
        <v>2</v>
      </c>
      <c r="J224" s="24"/>
      <c r="K224" s="13">
        <v>1</v>
      </c>
      <c r="L224" s="23">
        <v>1</v>
      </c>
      <c r="M224" s="5">
        <v>1</v>
      </c>
      <c r="N224" s="6">
        <v>0</v>
      </c>
      <c r="O224" s="7">
        <v>0</v>
      </c>
      <c r="P224" s="8">
        <v>0</v>
      </c>
      <c r="Q224" s="7">
        <v>0</v>
      </c>
      <c r="R224" s="19">
        <f t="shared" si="6"/>
        <v>1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f t="shared" si="7"/>
        <v>0</v>
      </c>
    </row>
    <row r="225" spans="1:27" ht="15.95" customHeight="1" x14ac:dyDescent="0.15">
      <c r="A225" s="1">
        <v>214</v>
      </c>
      <c r="B225" s="30">
        <v>1</v>
      </c>
      <c r="C225" s="21">
        <v>2</v>
      </c>
      <c r="D225" s="22">
        <v>1</v>
      </c>
      <c r="E225" s="22">
        <v>29</v>
      </c>
      <c r="F225" s="16" t="s">
        <v>236</v>
      </c>
      <c r="G225" s="23">
        <v>14</v>
      </c>
      <c r="H225" s="23">
        <v>3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9">
        <f t="shared" si="6"/>
        <v>1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f t="shared" si="7"/>
        <v>0</v>
      </c>
    </row>
    <row r="226" spans="1:27" ht="15.95" customHeight="1" x14ac:dyDescent="0.15">
      <c r="A226" s="20">
        <v>215</v>
      </c>
      <c r="B226" s="30">
        <v>1</v>
      </c>
      <c r="C226" s="21">
        <v>2</v>
      </c>
      <c r="D226" s="22">
        <v>1</v>
      </c>
      <c r="E226" s="22">
        <v>29</v>
      </c>
      <c r="F226" s="16" t="s">
        <v>236</v>
      </c>
      <c r="G226" s="23">
        <v>14</v>
      </c>
      <c r="H226" s="23">
        <v>3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0</v>
      </c>
      <c r="O226" s="7">
        <v>2</v>
      </c>
      <c r="P226" s="8">
        <v>0</v>
      </c>
      <c r="Q226" s="7">
        <v>0</v>
      </c>
      <c r="R226" s="19">
        <f t="shared" si="6"/>
        <v>2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f t="shared" si="7"/>
        <v>0</v>
      </c>
    </row>
    <row r="227" spans="1:27" ht="15.95" customHeight="1" x14ac:dyDescent="0.15">
      <c r="A227" s="1">
        <v>216</v>
      </c>
      <c r="B227" s="30">
        <v>1</v>
      </c>
      <c r="C227" s="21">
        <v>2</v>
      </c>
      <c r="D227" s="22">
        <v>1</v>
      </c>
      <c r="E227" s="22">
        <v>29</v>
      </c>
      <c r="F227" s="16" t="s">
        <v>236</v>
      </c>
      <c r="G227" s="23">
        <v>14</v>
      </c>
      <c r="H227" s="23">
        <v>5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3</v>
      </c>
      <c r="O227" s="7">
        <v>0</v>
      </c>
      <c r="P227" s="8">
        <v>0</v>
      </c>
      <c r="Q227" s="7">
        <v>0</v>
      </c>
      <c r="R227" s="19">
        <f t="shared" si="6"/>
        <v>3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f t="shared" si="7"/>
        <v>0</v>
      </c>
    </row>
    <row r="228" spans="1:27" ht="15.95" customHeight="1" x14ac:dyDescent="0.15">
      <c r="A228" s="20">
        <v>217</v>
      </c>
      <c r="B228" s="30">
        <v>1</v>
      </c>
      <c r="C228" s="21">
        <v>2</v>
      </c>
      <c r="D228" s="22">
        <v>1</v>
      </c>
      <c r="E228" s="22">
        <v>29</v>
      </c>
      <c r="F228" s="16" t="s">
        <v>236</v>
      </c>
      <c r="G228" s="23">
        <v>14</v>
      </c>
      <c r="H228" s="23">
        <v>2</v>
      </c>
      <c r="I228" s="16">
        <v>2</v>
      </c>
      <c r="J228" s="24"/>
      <c r="K228" s="13">
        <v>1</v>
      </c>
      <c r="L228" s="23">
        <v>2</v>
      </c>
      <c r="M228" s="5">
        <v>0</v>
      </c>
      <c r="N228" s="6">
        <v>0</v>
      </c>
      <c r="O228" s="7">
        <v>0</v>
      </c>
      <c r="P228" s="8">
        <v>6</v>
      </c>
      <c r="Q228" s="7">
        <v>0</v>
      </c>
      <c r="R228" s="19">
        <f t="shared" si="6"/>
        <v>6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f t="shared" si="7"/>
        <v>0</v>
      </c>
    </row>
    <row r="229" spans="1:27" ht="15.95" customHeight="1" x14ac:dyDescent="0.15">
      <c r="A229" s="1">
        <v>218</v>
      </c>
      <c r="B229" s="30">
        <v>1</v>
      </c>
      <c r="C229" s="21">
        <v>2</v>
      </c>
      <c r="D229" s="22">
        <v>1</v>
      </c>
      <c r="E229" s="22">
        <v>29</v>
      </c>
      <c r="F229" s="16" t="s">
        <v>236</v>
      </c>
      <c r="G229" s="23">
        <v>14</v>
      </c>
      <c r="H229" s="23">
        <v>6</v>
      </c>
      <c r="I229" s="16">
        <v>2</v>
      </c>
      <c r="J229" s="24"/>
      <c r="K229" s="13">
        <v>1</v>
      </c>
      <c r="L229" s="23">
        <v>1</v>
      </c>
      <c r="M229" s="5">
        <v>3</v>
      </c>
      <c r="N229" s="6">
        <v>0</v>
      </c>
      <c r="O229" s="7">
        <v>0</v>
      </c>
      <c r="P229" s="8">
        <v>0</v>
      </c>
      <c r="Q229" s="7">
        <v>0</v>
      </c>
      <c r="R229" s="19">
        <f t="shared" si="6"/>
        <v>3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f t="shared" si="7"/>
        <v>0</v>
      </c>
    </row>
    <row r="230" spans="1:27" ht="15.95" customHeight="1" x14ac:dyDescent="0.15">
      <c r="A230" s="20">
        <v>219</v>
      </c>
      <c r="B230" s="30">
        <v>1</v>
      </c>
      <c r="C230" s="21">
        <v>2</v>
      </c>
      <c r="D230" s="22">
        <v>1</v>
      </c>
      <c r="E230" s="22">
        <v>29</v>
      </c>
      <c r="F230" s="16" t="s">
        <v>236</v>
      </c>
      <c r="G230" s="23">
        <v>14</v>
      </c>
      <c r="H230" s="23">
        <v>2</v>
      </c>
      <c r="I230" s="16">
        <v>2</v>
      </c>
      <c r="J230" s="24"/>
      <c r="K230" s="13">
        <v>1</v>
      </c>
      <c r="L230" s="23">
        <v>1</v>
      </c>
      <c r="M230" s="5">
        <v>0</v>
      </c>
      <c r="N230" s="6">
        <v>1</v>
      </c>
      <c r="O230" s="7">
        <v>0</v>
      </c>
      <c r="P230" s="8">
        <v>1</v>
      </c>
      <c r="Q230" s="7">
        <v>0</v>
      </c>
      <c r="R230" s="19">
        <f t="shared" si="6"/>
        <v>2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f t="shared" si="7"/>
        <v>0</v>
      </c>
    </row>
    <row r="231" spans="1:27" ht="15.95" customHeight="1" x14ac:dyDescent="0.15">
      <c r="A231" s="1">
        <v>220</v>
      </c>
      <c r="B231" s="30">
        <v>1</v>
      </c>
      <c r="C231" s="21">
        <v>2</v>
      </c>
      <c r="D231" s="22">
        <v>1</v>
      </c>
      <c r="E231" s="22">
        <v>29</v>
      </c>
      <c r="F231" s="16" t="s">
        <v>236</v>
      </c>
      <c r="G231" s="23">
        <v>14</v>
      </c>
      <c r="H231" s="23">
        <v>8</v>
      </c>
      <c r="I231" s="16">
        <v>2</v>
      </c>
      <c r="J231" s="24"/>
      <c r="K231" s="13">
        <v>1</v>
      </c>
      <c r="L231" s="23">
        <v>1</v>
      </c>
      <c r="M231" s="5">
        <v>1</v>
      </c>
      <c r="N231" s="6">
        <v>0</v>
      </c>
      <c r="O231" s="7">
        <v>0</v>
      </c>
      <c r="P231" s="8">
        <v>0</v>
      </c>
      <c r="Q231" s="7">
        <v>0</v>
      </c>
      <c r="R231" s="19">
        <f t="shared" si="6"/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f t="shared" si="7"/>
        <v>0</v>
      </c>
    </row>
    <row r="232" spans="1:27" ht="15.95" customHeight="1" x14ac:dyDescent="0.15">
      <c r="A232" s="20">
        <v>221</v>
      </c>
      <c r="B232" s="30">
        <v>1</v>
      </c>
      <c r="C232" s="21">
        <v>2</v>
      </c>
      <c r="D232" s="22">
        <v>1</v>
      </c>
      <c r="E232" s="22">
        <v>29</v>
      </c>
      <c r="F232" s="16" t="s">
        <v>236</v>
      </c>
      <c r="G232" s="23">
        <v>14</v>
      </c>
      <c r="H232" s="23">
        <v>3</v>
      </c>
      <c r="I232" s="16">
        <v>2</v>
      </c>
      <c r="J232" s="24"/>
      <c r="K232" s="13">
        <v>1</v>
      </c>
      <c r="L232" s="23">
        <v>1</v>
      </c>
      <c r="M232" s="5">
        <v>1</v>
      </c>
      <c r="N232" s="6">
        <v>0</v>
      </c>
      <c r="O232" s="7">
        <v>0</v>
      </c>
      <c r="P232" s="8">
        <v>0</v>
      </c>
      <c r="Q232" s="7">
        <v>0</v>
      </c>
      <c r="R232" s="19">
        <f t="shared" si="6"/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f t="shared" si="7"/>
        <v>0</v>
      </c>
    </row>
    <row r="233" spans="1:27" ht="15.95" customHeight="1" x14ac:dyDescent="0.15">
      <c r="A233" s="1">
        <v>222</v>
      </c>
      <c r="B233" s="30">
        <v>1</v>
      </c>
      <c r="C233" s="21">
        <v>2</v>
      </c>
      <c r="D233" s="22">
        <v>1</v>
      </c>
      <c r="E233" s="22">
        <v>29</v>
      </c>
      <c r="F233" s="16" t="s">
        <v>236</v>
      </c>
      <c r="G233" s="23">
        <v>14</v>
      </c>
      <c r="H233" s="23">
        <v>8</v>
      </c>
      <c r="I233" s="16">
        <v>2</v>
      </c>
      <c r="J233" s="24"/>
      <c r="K233" s="13">
        <v>1</v>
      </c>
      <c r="L233" s="23">
        <v>1</v>
      </c>
      <c r="M233" s="5">
        <v>1</v>
      </c>
      <c r="N233" s="6">
        <v>1</v>
      </c>
      <c r="O233" s="7">
        <v>0</v>
      </c>
      <c r="P233" s="8">
        <v>1</v>
      </c>
      <c r="Q233" s="7">
        <v>0</v>
      </c>
      <c r="R233" s="19">
        <f t="shared" si="6"/>
        <v>3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f t="shared" si="7"/>
        <v>0</v>
      </c>
    </row>
    <row r="234" spans="1:27" ht="15.95" customHeight="1" x14ac:dyDescent="0.15">
      <c r="A234" s="20">
        <v>223</v>
      </c>
      <c r="B234" s="30">
        <v>1</v>
      </c>
      <c r="C234" s="21">
        <v>2</v>
      </c>
      <c r="D234" s="22">
        <v>1</v>
      </c>
      <c r="E234" s="22">
        <v>29</v>
      </c>
      <c r="F234" s="16" t="s">
        <v>236</v>
      </c>
      <c r="G234" s="23">
        <v>14</v>
      </c>
      <c r="H234" s="23">
        <v>2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9">
        <f t="shared" si="6"/>
        <v>1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f t="shared" si="7"/>
        <v>0</v>
      </c>
    </row>
    <row r="235" spans="1:27" ht="15.95" customHeight="1" x14ac:dyDescent="0.15">
      <c r="A235" s="1">
        <v>224</v>
      </c>
      <c r="B235" s="30">
        <v>1</v>
      </c>
      <c r="C235" s="21">
        <v>2</v>
      </c>
      <c r="D235" s="22">
        <v>1</v>
      </c>
      <c r="E235" s="22">
        <v>29</v>
      </c>
      <c r="F235" s="16" t="s">
        <v>236</v>
      </c>
      <c r="G235" s="23">
        <v>14</v>
      </c>
      <c r="H235" s="23">
        <v>4</v>
      </c>
      <c r="I235" s="16">
        <v>2</v>
      </c>
      <c r="J235" s="24"/>
      <c r="K235" s="13">
        <v>3</v>
      </c>
      <c r="L235" s="23">
        <v>1</v>
      </c>
      <c r="M235" s="5">
        <v>0</v>
      </c>
      <c r="N235" s="6">
        <v>0</v>
      </c>
      <c r="O235" s="7">
        <v>1</v>
      </c>
      <c r="P235" s="8">
        <v>0</v>
      </c>
      <c r="Q235" s="7">
        <v>0</v>
      </c>
      <c r="R235" s="19">
        <f t="shared" si="6"/>
        <v>1</v>
      </c>
      <c r="S235" s="23">
        <v>1</v>
      </c>
      <c r="T235" s="5">
        <v>0</v>
      </c>
      <c r="U235" s="6">
        <v>0</v>
      </c>
      <c r="V235" s="7">
        <v>2</v>
      </c>
      <c r="W235" s="8">
        <v>0</v>
      </c>
      <c r="X235" s="7">
        <v>0</v>
      </c>
      <c r="Y235" s="7">
        <v>0</v>
      </c>
      <c r="Z235" s="12">
        <v>0</v>
      </c>
      <c r="AA235" s="19">
        <f t="shared" si="7"/>
        <v>2</v>
      </c>
    </row>
    <row r="236" spans="1:27" ht="15.95" customHeight="1" x14ac:dyDescent="0.15">
      <c r="A236" s="20">
        <v>225</v>
      </c>
      <c r="B236" s="30">
        <v>1</v>
      </c>
      <c r="C236" s="21">
        <v>2</v>
      </c>
      <c r="D236" s="22">
        <v>1</v>
      </c>
      <c r="E236" s="22">
        <v>29</v>
      </c>
      <c r="F236" s="16" t="s">
        <v>236</v>
      </c>
      <c r="G236" s="23">
        <v>14</v>
      </c>
      <c r="H236" s="23">
        <v>4</v>
      </c>
      <c r="I236" s="16">
        <v>2</v>
      </c>
      <c r="J236" s="24"/>
      <c r="K236" s="13">
        <v>1</v>
      </c>
      <c r="L236" s="23">
        <v>1</v>
      </c>
      <c r="M236" s="5">
        <v>0</v>
      </c>
      <c r="N236" s="6">
        <v>0</v>
      </c>
      <c r="O236" s="7">
        <v>1</v>
      </c>
      <c r="P236" s="8">
        <v>0</v>
      </c>
      <c r="Q236" s="7">
        <v>0</v>
      </c>
      <c r="R236" s="19">
        <f t="shared" si="6"/>
        <v>1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f t="shared" si="7"/>
        <v>0</v>
      </c>
    </row>
    <row r="237" spans="1:27" ht="15.95" customHeight="1" x14ac:dyDescent="0.15">
      <c r="A237" s="1">
        <v>226</v>
      </c>
      <c r="B237" s="30">
        <v>1</v>
      </c>
      <c r="C237" s="21">
        <v>2</v>
      </c>
      <c r="D237" s="22">
        <v>1</v>
      </c>
      <c r="E237" s="22">
        <v>29</v>
      </c>
      <c r="F237" s="16" t="s">
        <v>236</v>
      </c>
      <c r="G237" s="23">
        <v>14</v>
      </c>
      <c r="H237" s="23">
        <v>2</v>
      </c>
      <c r="I237" s="16">
        <v>2</v>
      </c>
      <c r="J237" s="24"/>
      <c r="K237" s="13">
        <v>1</v>
      </c>
      <c r="L237" s="23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9">
        <f t="shared" si="6"/>
        <v>1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f t="shared" si="7"/>
        <v>0</v>
      </c>
    </row>
    <row r="238" spans="1:27" ht="15.95" customHeight="1" x14ac:dyDescent="0.15">
      <c r="A238" s="20">
        <v>227</v>
      </c>
      <c r="B238" s="30">
        <v>1</v>
      </c>
      <c r="C238" s="21">
        <v>2</v>
      </c>
      <c r="D238" s="22">
        <v>1</v>
      </c>
      <c r="E238" s="22">
        <v>29</v>
      </c>
      <c r="F238" s="16" t="s">
        <v>236</v>
      </c>
      <c r="G238" s="23">
        <v>14</v>
      </c>
      <c r="H238" s="23">
        <v>3</v>
      </c>
      <c r="I238" s="16">
        <v>2</v>
      </c>
      <c r="J238" s="24"/>
      <c r="K238" s="13">
        <v>3</v>
      </c>
      <c r="L238" s="23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9">
        <f t="shared" si="6"/>
        <v>1</v>
      </c>
      <c r="S238" s="23">
        <v>1</v>
      </c>
      <c r="T238" s="5">
        <v>1</v>
      </c>
      <c r="U238" s="6">
        <v>0</v>
      </c>
      <c r="V238" s="7">
        <v>0</v>
      </c>
      <c r="W238" s="8">
        <v>0</v>
      </c>
      <c r="X238" s="7">
        <v>1</v>
      </c>
      <c r="Y238" s="7">
        <v>0</v>
      </c>
      <c r="Z238" s="12">
        <v>0</v>
      </c>
      <c r="AA238" s="19">
        <f t="shared" si="7"/>
        <v>2</v>
      </c>
    </row>
    <row r="239" spans="1:27" ht="15.95" customHeight="1" x14ac:dyDescent="0.15">
      <c r="A239" s="1">
        <v>228</v>
      </c>
      <c r="B239" s="30">
        <v>1</v>
      </c>
      <c r="C239" s="21">
        <v>2</v>
      </c>
      <c r="D239" s="22">
        <v>1</v>
      </c>
      <c r="E239" s="22">
        <v>29</v>
      </c>
      <c r="F239" s="16" t="s">
        <v>236</v>
      </c>
      <c r="G239" s="23">
        <v>14</v>
      </c>
      <c r="H239" s="23">
        <v>9</v>
      </c>
      <c r="I239" s="16">
        <v>2</v>
      </c>
      <c r="J239" s="24"/>
      <c r="K239" s="13">
        <v>1</v>
      </c>
      <c r="L239" s="23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9">
        <f t="shared" si="6"/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f t="shared" si="7"/>
        <v>0</v>
      </c>
    </row>
    <row r="240" spans="1:27" ht="15.95" customHeight="1" x14ac:dyDescent="0.15">
      <c r="A240" s="20">
        <v>229</v>
      </c>
      <c r="B240" s="30">
        <v>1</v>
      </c>
      <c r="C240" s="21">
        <v>2</v>
      </c>
      <c r="D240" s="22">
        <v>1</v>
      </c>
      <c r="E240" s="22">
        <v>29</v>
      </c>
      <c r="F240" s="16" t="s">
        <v>236</v>
      </c>
      <c r="G240" s="23">
        <v>14</v>
      </c>
      <c r="H240" s="23">
        <v>4</v>
      </c>
      <c r="I240" s="16">
        <v>2</v>
      </c>
      <c r="J240" s="24"/>
      <c r="K240" s="13">
        <v>2</v>
      </c>
      <c r="L240" s="23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9">
        <f t="shared" si="6"/>
        <v>0</v>
      </c>
      <c r="S240" s="23">
        <v>1</v>
      </c>
      <c r="T240" s="5">
        <v>1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f t="shared" si="7"/>
        <v>1</v>
      </c>
    </row>
    <row r="241" spans="1:27" ht="15.95" customHeight="1" x14ac:dyDescent="0.15">
      <c r="A241" s="1">
        <v>230</v>
      </c>
      <c r="B241" s="30">
        <v>1</v>
      </c>
      <c r="C241" s="21">
        <v>2</v>
      </c>
      <c r="D241" s="22">
        <v>1</v>
      </c>
      <c r="E241" s="22">
        <v>29</v>
      </c>
      <c r="F241" s="16" t="s">
        <v>236</v>
      </c>
      <c r="G241" s="23">
        <v>14</v>
      </c>
      <c r="H241" s="23">
        <v>3</v>
      </c>
      <c r="I241" s="16">
        <v>2</v>
      </c>
      <c r="J241" s="24"/>
      <c r="K241" s="13">
        <v>1</v>
      </c>
      <c r="L241" s="23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9">
        <f t="shared" si="6"/>
        <v>1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f t="shared" si="7"/>
        <v>0</v>
      </c>
    </row>
    <row r="242" spans="1:27" ht="15.95" customHeight="1" x14ac:dyDescent="0.15">
      <c r="A242" s="20">
        <v>231</v>
      </c>
      <c r="B242" s="30">
        <v>1</v>
      </c>
      <c r="C242" s="21">
        <v>2</v>
      </c>
      <c r="D242" s="22">
        <v>1</v>
      </c>
      <c r="E242" s="22">
        <v>29</v>
      </c>
      <c r="F242" s="16" t="s">
        <v>236</v>
      </c>
      <c r="G242" s="23">
        <v>14</v>
      </c>
      <c r="H242" s="23">
        <v>4</v>
      </c>
      <c r="I242" s="16">
        <v>2</v>
      </c>
      <c r="J242" s="24"/>
      <c r="K242" s="13">
        <v>1</v>
      </c>
      <c r="L242" s="23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9">
        <f t="shared" si="6"/>
        <v>1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f t="shared" si="7"/>
        <v>0</v>
      </c>
    </row>
    <row r="243" spans="1:27" ht="15.95" customHeight="1" x14ac:dyDescent="0.15">
      <c r="A243" s="1">
        <v>232</v>
      </c>
      <c r="B243" s="30">
        <v>1</v>
      </c>
      <c r="C243" s="21">
        <v>2</v>
      </c>
      <c r="D243" s="22">
        <v>1</v>
      </c>
      <c r="E243" s="22">
        <v>29</v>
      </c>
      <c r="F243" s="16" t="s">
        <v>236</v>
      </c>
      <c r="G243" s="23">
        <v>14</v>
      </c>
      <c r="H243" s="23">
        <v>2</v>
      </c>
      <c r="I243" s="16">
        <v>2</v>
      </c>
      <c r="J243" s="24"/>
      <c r="K243" s="13">
        <v>2</v>
      </c>
      <c r="L243" s="23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9">
        <f t="shared" si="6"/>
        <v>0</v>
      </c>
      <c r="S243" s="23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2">
        <v>0</v>
      </c>
      <c r="AA243" s="19">
        <f t="shared" si="7"/>
        <v>1</v>
      </c>
    </row>
    <row r="244" spans="1:27" ht="15.95" customHeight="1" x14ac:dyDescent="0.15">
      <c r="A244" s="20">
        <v>233</v>
      </c>
      <c r="B244" s="30">
        <v>1</v>
      </c>
      <c r="C244" s="21">
        <v>2</v>
      </c>
      <c r="D244" s="22">
        <v>1</v>
      </c>
      <c r="E244" s="22">
        <v>29</v>
      </c>
      <c r="F244" s="16" t="s">
        <v>236</v>
      </c>
      <c r="G244" s="23">
        <v>15</v>
      </c>
      <c r="H244" s="23">
        <v>4</v>
      </c>
      <c r="I244" s="16">
        <v>2</v>
      </c>
      <c r="J244" s="24"/>
      <c r="K244" s="13">
        <v>2</v>
      </c>
      <c r="L244" s="23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9">
        <f t="shared" si="6"/>
        <v>0</v>
      </c>
      <c r="S244" s="23">
        <v>1</v>
      </c>
      <c r="T244" s="5">
        <v>0</v>
      </c>
      <c r="U244" s="6">
        <v>1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f t="shared" si="7"/>
        <v>1</v>
      </c>
    </row>
    <row r="245" spans="1:27" ht="15.95" customHeight="1" x14ac:dyDescent="0.15">
      <c r="A245" s="1">
        <v>234</v>
      </c>
      <c r="B245" s="30">
        <v>1</v>
      </c>
      <c r="C245" s="21">
        <v>2</v>
      </c>
      <c r="D245" s="22">
        <v>1</v>
      </c>
      <c r="E245" s="22">
        <v>29</v>
      </c>
      <c r="F245" s="16" t="s">
        <v>236</v>
      </c>
      <c r="G245" s="23">
        <v>15</v>
      </c>
      <c r="H245" s="23">
        <v>2</v>
      </c>
      <c r="I245" s="16">
        <v>2</v>
      </c>
      <c r="J245" s="24"/>
      <c r="K245" s="13">
        <v>2</v>
      </c>
      <c r="L245" s="23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9">
        <f t="shared" si="6"/>
        <v>0</v>
      </c>
      <c r="S245" s="23">
        <v>1</v>
      </c>
      <c r="T245" s="5">
        <v>0</v>
      </c>
      <c r="U245" s="6">
        <v>1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f t="shared" si="7"/>
        <v>1</v>
      </c>
    </row>
    <row r="246" spans="1:27" ht="15.95" customHeight="1" x14ac:dyDescent="0.15">
      <c r="A246" s="20">
        <v>235</v>
      </c>
      <c r="B246" s="30">
        <v>1</v>
      </c>
      <c r="C246" s="21">
        <v>2</v>
      </c>
      <c r="D246" s="22">
        <v>1</v>
      </c>
      <c r="E246" s="22">
        <v>29</v>
      </c>
      <c r="F246" s="16" t="s">
        <v>236</v>
      </c>
      <c r="G246" s="23">
        <v>15</v>
      </c>
      <c r="H246" s="23">
        <v>5</v>
      </c>
      <c r="I246" s="16">
        <v>2</v>
      </c>
      <c r="J246" s="24"/>
      <c r="K246" s="13">
        <v>1</v>
      </c>
      <c r="L246" s="23">
        <v>2</v>
      </c>
      <c r="M246" s="5">
        <v>0</v>
      </c>
      <c r="N246" s="6">
        <v>0</v>
      </c>
      <c r="O246" s="7">
        <v>0</v>
      </c>
      <c r="P246" s="8">
        <v>2</v>
      </c>
      <c r="Q246" s="7">
        <v>0</v>
      </c>
      <c r="R246" s="19">
        <f t="shared" si="6"/>
        <v>2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f t="shared" si="7"/>
        <v>0</v>
      </c>
    </row>
    <row r="247" spans="1:27" ht="15.95" customHeight="1" x14ac:dyDescent="0.15">
      <c r="A247" s="1">
        <v>236</v>
      </c>
      <c r="B247" s="30">
        <v>1</v>
      </c>
      <c r="C247" s="21">
        <v>2</v>
      </c>
      <c r="D247" s="22">
        <v>1</v>
      </c>
      <c r="E247" s="22">
        <v>29</v>
      </c>
      <c r="F247" s="16" t="s">
        <v>236</v>
      </c>
      <c r="G247" s="23">
        <v>15</v>
      </c>
      <c r="H247" s="23">
        <v>3</v>
      </c>
      <c r="I247" s="16">
        <v>2</v>
      </c>
      <c r="J247" s="24"/>
      <c r="K247" s="13">
        <v>2</v>
      </c>
      <c r="L247" s="23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9">
        <f t="shared" si="6"/>
        <v>0</v>
      </c>
      <c r="S247" s="23">
        <v>1</v>
      </c>
      <c r="T247" s="5">
        <v>1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f t="shared" si="7"/>
        <v>1</v>
      </c>
    </row>
    <row r="248" spans="1:27" ht="15.95" customHeight="1" x14ac:dyDescent="0.15">
      <c r="A248" s="20">
        <v>237</v>
      </c>
      <c r="B248" s="30">
        <v>1</v>
      </c>
      <c r="C248" s="21">
        <v>2</v>
      </c>
      <c r="D248" s="22">
        <v>1</v>
      </c>
      <c r="E248" s="22">
        <v>29</v>
      </c>
      <c r="F248" s="16" t="s">
        <v>236</v>
      </c>
      <c r="G248" s="23">
        <v>15</v>
      </c>
      <c r="H248" s="23">
        <v>4</v>
      </c>
      <c r="I248" s="16">
        <v>2</v>
      </c>
      <c r="J248" s="24"/>
      <c r="K248" s="13">
        <v>1</v>
      </c>
      <c r="L248" s="23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9">
        <f t="shared" si="6"/>
        <v>1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f t="shared" si="7"/>
        <v>0</v>
      </c>
    </row>
    <row r="249" spans="1:27" ht="15.95" customHeight="1" x14ac:dyDescent="0.15">
      <c r="A249" s="1">
        <v>238</v>
      </c>
      <c r="B249" s="30">
        <v>1</v>
      </c>
      <c r="C249" s="21">
        <v>2</v>
      </c>
      <c r="D249" s="22">
        <v>1</v>
      </c>
      <c r="E249" s="22">
        <v>29</v>
      </c>
      <c r="F249" s="16" t="s">
        <v>236</v>
      </c>
      <c r="G249" s="23">
        <v>15</v>
      </c>
      <c r="H249" s="23">
        <v>2</v>
      </c>
      <c r="I249" s="16">
        <v>2</v>
      </c>
      <c r="J249" s="24"/>
      <c r="K249" s="13">
        <v>2</v>
      </c>
      <c r="L249" s="23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19">
        <f t="shared" si="6"/>
        <v>0</v>
      </c>
      <c r="S249" s="23">
        <v>1</v>
      </c>
      <c r="T249" s="5">
        <v>0</v>
      </c>
      <c r="U249" s="6">
        <v>1</v>
      </c>
      <c r="V249" s="7">
        <v>0</v>
      </c>
      <c r="W249" s="8">
        <v>0</v>
      </c>
      <c r="X249" s="7">
        <v>1</v>
      </c>
      <c r="Y249" s="7">
        <v>0</v>
      </c>
      <c r="Z249" s="12">
        <v>0</v>
      </c>
      <c r="AA249" s="19">
        <f t="shared" si="7"/>
        <v>2</v>
      </c>
    </row>
    <row r="250" spans="1:27" ht="15.95" customHeight="1" x14ac:dyDescent="0.15">
      <c r="A250" s="20">
        <v>239</v>
      </c>
      <c r="B250" s="30">
        <v>1</v>
      </c>
      <c r="C250" s="21">
        <v>2</v>
      </c>
      <c r="D250" s="22">
        <v>1</v>
      </c>
      <c r="E250" s="22">
        <v>29</v>
      </c>
      <c r="F250" s="16" t="s">
        <v>236</v>
      </c>
      <c r="G250" s="23">
        <v>15</v>
      </c>
      <c r="H250" s="23">
        <v>9</v>
      </c>
      <c r="I250" s="16">
        <v>2</v>
      </c>
      <c r="J250" s="24"/>
      <c r="K250" s="13">
        <v>1</v>
      </c>
      <c r="L250" s="23">
        <v>1</v>
      </c>
      <c r="M250" s="5">
        <v>0</v>
      </c>
      <c r="N250" s="6">
        <v>0</v>
      </c>
      <c r="O250" s="7">
        <v>3</v>
      </c>
      <c r="P250" s="8">
        <v>0</v>
      </c>
      <c r="Q250" s="7">
        <v>0</v>
      </c>
      <c r="R250" s="19">
        <f t="shared" si="6"/>
        <v>3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f t="shared" si="7"/>
        <v>0</v>
      </c>
    </row>
    <row r="251" spans="1:27" ht="15.95" customHeight="1" x14ac:dyDescent="0.15">
      <c r="A251" s="1">
        <v>240</v>
      </c>
      <c r="B251" s="30">
        <v>1</v>
      </c>
      <c r="C251" s="21">
        <v>2</v>
      </c>
      <c r="D251" s="22">
        <v>1</v>
      </c>
      <c r="E251" s="22">
        <v>29</v>
      </c>
      <c r="F251" s="16" t="s">
        <v>236</v>
      </c>
      <c r="G251" s="23">
        <v>15</v>
      </c>
      <c r="H251" s="23">
        <v>3</v>
      </c>
      <c r="I251" s="16">
        <v>2</v>
      </c>
      <c r="J251" s="24"/>
      <c r="K251" s="13">
        <v>2</v>
      </c>
      <c r="L251" s="23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9">
        <f t="shared" si="6"/>
        <v>0</v>
      </c>
      <c r="S251" s="23">
        <v>1</v>
      </c>
      <c r="T251" s="5">
        <v>0</v>
      </c>
      <c r="U251" s="6">
        <v>1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f t="shared" si="7"/>
        <v>1</v>
      </c>
    </row>
    <row r="252" spans="1:27" ht="15.95" customHeight="1" x14ac:dyDescent="0.15">
      <c r="A252" s="20">
        <v>241</v>
      </c>
      <c r="B252" s="30">
        <v>1</v>
      </c>
      <c r="C252" s="21">
        <v>2</v>
      </c>
      <c r="D252" s="22">
        <v>1</v>
      </c>
      <c r="E252" s="22">
        <v>29</v>
      </c>
      <c r="F252" s="16" t="s">
        <v>236</v>
      </c>
      <c r="G252" s="23">
        <v>15</v>
      </c>
      <c r="H252" s="23">
        <v>2</v>
      </c>
      <c r="I252" s="16">
        <v>2</v>
      </c>
      <c r="J252" s="24"/>
      <c r="K252" s="13">
        <v>1</v>
      </c>
      <c r="L252" s="23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9">
        <f t="shared" si="6"/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f t="shared" si="7"/>
        <v>0</v>
      </c>
    </row>
    <row r="253" spans="1:27" ht="15.95" customHeight="1" x14ac:dyDescent="0.15">
      <c r="A253" s="1">
        <v>242</v>
      </c>
      <c r="B253" s="30">
        <v>1</v>
      </c>
      <c r="C253" s="21">
        <v>2</v>
      </c>
      <c r="D253" s="22">
        <v>1</v>
      </c>
      <c r="E253" s="22">
        <v>29</v>
      </c>
      <c r="F253" s="16" t="s">
        <v>236</v>
      </c>
      <c r="G253" s="23">
        <v>15</v>
      </c>
      <c r="H253" s="23">
        <v>7</v>
      </c>
      <c r="I253" s="16">
        <v>2</v>
      </c>
      <c r="J253" s="24"/>
      <c r="K253" s="13">
        <v>1</v>
      </c>
      <c r="L253" s="23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9">
        <f t="shared" si="6"/>
        <v>1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f t="shared" si="7"/>
        <v>0</v>
      </c>
    </row>
    <row r="254" spans="1:27" ht="15.95" customHeight="1" x14ac:dyDescent="0.15">
      <c r="A254" s="20">
        <v>243</v>
      </c>
      <c r="B254" s="30">
        <v>1</v>
      </c>
      <c r="C254" s="21">
        <v>2</v>
      </c>
      <c r="D254" s="22">
        <v>1</v>
      </c>
      <c r="E254" s="22">
        <v>29</v>
      </c>
      <c r="F254" s="16" t="s">
        <v>236</v>
      </c>
      <c r="G254" s="23">
        <v>15</v>
      </c>
      <c r="H254" s="23">
        <v>3</v>
      </c>
      <c r="I254" s="16">
        <v>2</v>
      </c>
      <c r="J254" s="24"/>
      <c r="K254" s="13">
        <v>3</v>
      </c>
      <c r="L254" s="23">
        <v>1</v>
      </c>
      <c r="M254" s="5">
        <v>0</v>
      </c>
      <c r="N254" s="6">
        <v>0</v>
      </c>
      <c r="O254" s="7">
        <v>1</v>
      </c>
      <c r="P254" s="8">
        <v>0</v>
      </c>
      <c r="Q254" s="7">
        <v>0</v>
      </c>
      <c r="R254" s="19">
        <f t="shared" si="6"/>
        <v>1</v>
      </c>
      <c r="S254" s="23">
        <v>1</v>
      </c>
      <c r="T254" s="5">
        <v>0</v>
      </c>
      <c r="U254" s="6">
        <v>0</v>
      </c>
      <c r="V254" s="7">
        <v>1</v>
      </c>
      <c r="W254" s="8">
        <v>0</v>
      </c>
      <c r="X254" s="7">
        <v>0</v>
      </c>
      <c r="Y254" s="7">
        <v>0</v>
      </c>
      <c r="Z254" s="12">
        <v>0</v>
      </c>
      <c r="AA254" s="19">
        <f t="shared" si="7"/>
        <v>1</v>
      </c>
    </row>
    <row r="255" spans="1:27" ht="15.95" customHeight="1" x14ac:dyDescent="0.15">
      <c r="A255" s="1">
        <v>244</v>
      </c>
      <c r="B255" s="30">
        <v>1</v>
      </c>
      <c r="C255" s="21">
        <v>2</v>
      </c>
      <c r="D255" s="22">
        <v>1</v>
      </c>
      <c r="E255" s="22">
        <v>29</v>
      </c>
      <c r="F255" s="16" t="s">
        <v>236</v>
      </c>
      <c r="G255" s="23">
        <v>15</v>
      </c>
      <c r="H255" s="23">
        <v>3</v>
      </c>
      <c r="I255" s="16">
        <v>2</v>
      </c>
      <c r="J255" s="24"/>
      <c r="K255" s="13">
        <v>3</v>
      </c>
      <c r="L255" s="23">
        <v>1</v>
      </c>
      <c r="M255" s="5">
        <v>0</v>
      </c>
      <c r="N255" s="6">
        <v>0</v>
      </c>
      <c r="O255" s="7">
        <v>1</v>
      </c>
      <c r="P255" s="8">
        <v>0</v>
      </c>
      <c r="Q255" s="7">
        <v>0</v>
      </c>
      <c r="R255" s="19">
        <f t="shared" si="6"/>
        <v>1</v>
      </c>
      <c r="S255" s="23">
        <v>1</v>
      </c>
      <c r="T255" s="5">
        <v>0</v>
      </c>
      <c r="U255" s="6">
        <v>0</v>
      </c>
      <c r="V255" s="7">
        <v>1</v>
      </c>
      <c r="W255" s="8">
        <v>0</v>
      </c>
      <c r="X255" s="7">
        <v>0</v>
      </c>
      <c r="Y255" s="7">
        <v>0</v>
      </c>
      <c r="Z255" s="12">
        <v>0</v>
      </c>
      <c r="AA255" s="19">
        <f t="shared" si="7"/>
        <v>1</v>
      </c>
    </row>
    <row r="256" spans="1:27" ht="15.95" customHeight="1" x14ac:dyDescent="0.15">
      <c r="A256" s="20">
        <v>245</v>
      </c>
      <c r="B256" s="30">
        <v>1</v>
      </c>
      <c r="C256" s="21">
        <v>2</v>
      </c>
      <c r="D256" s="22">
        <v>1</v>
      </c>
      <c r="E256" s="22">
        <v>29</v>
      </c>
      <c r="F256" s="16" t="s">
        <v>236</v>
      </c>
      <c r="G256" s="23">
        <v>15</v>
      </c>
      <c r="H256" s="23">
        <v>6</v>
      </c>
      <c r="I256" s="16">
        <v>2</v>
      </c>
      <c r="J256" s="24"/>
      <c r="K256" s="13">
        <v>1</v>
      </c>
      <c r="L256" s="23">
        <v>1</v>
      </c>
      <c r="M256" s="5">
        <v>0</v>
      </c>
      <c r="N256" s="6">
        <v>0</v>
      </c>
      <c r="O256" s="7">
        <v>3</v>
      </c>
      <c r="P256" s="8">
        <v>0</v>
      </c>
      <c r="Q256" s="7">
        <v>0</v>
      </c>
      <c r="R256" s="19">
        <f t="shared" si="6"/>
        <v>3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f t="shared" si="7"/>
        <v>0</v>
      </c>
    </row>
    <row r="257" spans="1:27" ht="15.95" customHeight="1" x14ac:dyDescent="0.15">
      <c r="A257" s="1">
        <v>246</v>
      </c>
      <c r="B257" s="30">
        <v>1</v>
      </c>
      <c r="C257" s="21">
        <v>2</v>
      </c>
      <c r="D257" s="22">
        <v>1</v>
      </c>
      <c r="E257" s="22">
        <v>29</v>
      </c>
      <c r="F257" s="16" t="s">
        <v>236</v>
      </c>
      <c r="G257" s="23">
        <v>15</v>
      </c>
      <c r="H257" s="23">
        <v>4</v>
      </c>
      <c r="I257" s="16">
        <v>2</v>
      </c>
      <c r="J257" s="24"/>
      <c r="K257" s="13">
        <v>1</v>
      </c>
      <c r="L257" s="23">
        <v>1</v>
      </c>
      <c r="M257" s="5">
        <v>0</v>
      </c>
      <c r="N257" s="6">
        <v>2</v>
      </c>
      <c r="O257" s="7">
        <v>0</v>
      </c>
      <c r="P257" s="8">
        <v>0</v>
      </c>
      <c r="Q257" s="7">
        <v>0</v>
      </c>
      <c r="R257" s="19">
        <f t="shared" si="6"/>
        <v>2</v>
      </c>
      <c r="S257" s="23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f t="shared" si="7"/>
        <v>0</v>
      </c>
    </row>
    <row r="258" spans="1:27" ht="15.95" customHeight="1" x14ac:dyDescent="0.15">
      <c r="A258" s="20">
        <v>247</v>
      </c>
      <c r="B258" s="30">
        <v>1</v>
      </c>
      <c r="C258" s="21">
        <v>2</v>
      </c>
      <c r="D258" s="22">
        <v>1</v>
      </c>
      <c r="E258" s="22">
        <v>29</v>
      </c>
      <c r="F258" s="16" t="s">
        <v>236</v>
      </c>
      <c r="G258" s="23">
        <v>15</v>
      </c>
      <c r="H258" s="23">
        <v>2</v>
      </c>
      <c r="I258" s="16">
        <v>2</v>
      </c>
      <c r="J258" s="24"/>
      <c r="K258" s="13">
        <v>1</v>
      </c>
      <c r="L258" s="23">
        <v>1</v>
      </c>
      <c r="M258" s="5">
        <v>0</v>
      </c>
      <c r="N258" s="6">
        <v>2</v>
      </c>
      <c r="O258" s="7">
        <v>0</v>
      </c>
      <c r="P258" s="8">
        <v>0</v>
      </c>
      <c r="Q258" s="7">
        <v>0</v>
      </c>
      <c r="R258" s="19">
        <f t="shared" si="6"/>
        <v>2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f t="shared" si="7"/>
        <v>0</v>
      </c>
    </row>
    <row r="259" spans="1:27" ht="15.95" customHeight="1" x14ac:dyDescent="0.15">
      <c r="A259" s="1">
        <v>248</v>
      </c>
      <c r="B259" s="30">
        <v>1</v>
      </c>
      <c r="C259" s="21">
        <v>2</v>
      </c>
      <c r="D259" s="22">
        <v>1</v>
      </c>
      <c r="E259" s="22">
        <v>29</v>
      </c>
      <c r="F259" s="16" t="s">
        <v>236</v>
      </c>
      <c r="G259" s="23">
        <v>15</v>
      </c>
      <c r="H259" s="23">
        <v>2</v>
      </c>
      <c r="I259" s="16">
        <v>2</v>
      </c>
      <c r="J259" s="24"/>
      <c r="K259" s="13">
        <v>1</v>
      </c>
      <c r="L259" s="23">
        <v>1</v>
      </c>
      <c r="M259" s="5">
        <v>1</v>
      </c>
      <c r="N259" s="6">
        <v>0</v>
      </c>
      <c r="O259" s="7">
        <v>0</v>
      </c>
      <c r="P259" s="8">
        <v>0</v>
      </c>
      <c r="Q259" s="7">
        <v>0</v>
      </c>
      <c r="R259" s="19">
        <f t="shared" si="6"/>
        <v>1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f t="shared" si="7"/>
        <v>0</v>
      </c>
    </row>
    <row r="260" spans="1:27" ht="15.95" customHeight="1" x14ac:dyDescent="0.15">
      <c r="A260" s="20">
        <v>249</v>
      </c>
      <c r="B260" s="30">
        <v>1</v>
      </c>
      <c r="C260" s="21">
        <v>2</v>
      </c>
      <c r="D260" s="22">
        <v>1</v>
      </c>
      <c r="E260" s="22">
        <v>29</v>
      </c>
      <c r="F260" s="16" t="s">
        <v>236</v>
      </c>
      <c r="G260" s="23">
        <v>15</v>
      </c>
      <c r="H260" s="23">
        <v>4</v>
      </c>
      <c r="I260" s="16">
        <v>2</v>
      </c>
      <c r="J260" s="24"/>
      <c r="K260" s="13">
        <v>2</v>
      </c>
      <c r="L260" s="23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9">
        <f t="shared" si="6"/>
        <v>0</v>
      </c>
      <c r="S260" s="23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f t="shared" si="7"/>
        <v>1</v>
      </c>
    </row>
    <row r="261" spans="1:27" ht="15.95" customHeight="1" x14ac:dyDescent="0.15">
      <c r="A261" s="1">
        <v>250</v>
      </c>
      <c r="B261" s="30">
        <v>1</v>
      </c>
      <c r="C261" s="21">
        <v>2</v>
      </c>
      <c r="D261" s="22">
        <v>1</v>
      </c>
      <c r="E261" s="22">
        <v>29</v>
      </c>
      <c r="F261" s="16" t="s">
        <v>236</v>
      </c>
      <c r="G261" s="23">
        <v>15</v>
      </c>
      <c r="H261" s="23">
        <v>9</v>
      </c>
      <c r="I261" s="16">
        <v>2</v>
      </c>
      <c r="J261" s="24"/>
      <c r="K261" s="13">
        <v>1</v>
      </c>
      <c r="L261" s="23">
        <v>1</v>
      </c>
      <c r="M261" s="5">
        <v>6</v>
      </c>
      <c r="N261" s="6">
        <v>2</v>
      </c>
      <c r="O261" s="7">
        <v>2</v>
      </c>
      <c r="P261" s="8">
        <v>0</v>
      </c>
      <c r="Q261" s="7">
        <v>0</v>
      </c>
      <c r="R261" s="19">
        <f t="shared" si="6"/>
        <v>10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f t="shared" si="7"/>
        <v>0</v>
      </c>
    </row>
    <row r="262" spans="1:27" ht="15.95" customHeight="1" x14ac:dyDescent="0.15">
      <c r="A262" s="20">
        <v>251</v>
      </c>
      <c r="B262" s="30">
        <v>1</v>
      </c>
      <c r="C262" s="21">
        <v>2</v>
      </c>
      <c r="D262" s="22">
        <v>1</v>
      </c>
      <c r="E262" s="22">
        <v>29</v>
      </c>
      <c r="F262" s="16" t="s">
        <v>236</v>
      </c>
      <c r="G262" s="23">
        <v>15</v>
      </c>
      <c r="H262" s="23">
        <v>2</v>
      </c>
      <c r="I262" s="16">
        <v>2</v>
      </c>
      <c r="J262" s="24"/>
      <c r="K262" s="13">
        <v>3</v>
      </c>
      <c r="L262" s="23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9">
        <f t="shared" si="6"/>
        <v>1</v>
      </c>
      <c r="S262" s="23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f t="shared" si="7"/>
        <v>1</v>
      </c>
    </row>
    <row r="263" spans="1:27" ht="15.95" customHeight="1" x14ac:dyDescent="0.15">
      <c r="A263" s="1">
        <v>252</v>
      </c>
      <c r="B263" s="30">
        <v>1</v>
      </c>
      <c r="C263" s="21">
        <v>2</v>
      </c>
      <c r="D263" s="22">
        <v>1</v>
      </c>
      <c r="E263" s="22">
        <v>29</v>
      </c>
      <c r="F263" s="16" t="s">
        <v>236</v>
      </c>
      <c r="G263" s="23">
        <v>15</v>
      </c>
      <c r="H263" s="23">
        <v>8</v>
      </c>
      <c r="I263" s="16">
        <v>2</v>
      </c>
      <c r="J263" s="24"/>
      <c r="K263" s="13">
        <v>1</v>
      </c>
      <c r="L263" s="23">
        <v>1</v>
      </c>
      <c r="M263" s="5">
        <v>1</v>
      </c>
      <c r="N263" s="6">
        <v>0</v>
      </c>
      <c r="O263" s="7">
        <v>0</v>
      </c>
      <c r="P263" s="8">
        <v>0</v>
      </c>
      <c r="Q263" s="7">
        <v>0</v>
      </c>
      <c r="R263" s="19">
        <f t="shared" si="6"/>
        <v>1</v>
      </c>
      <c r="S263" s="23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f t="shared" si="7"/>
        <v>0</v>
      </c>
    </row>
    <row r="264" spans="1:27" ht="15.95" customHeight="1" x14ac:dyDescent="0.15">
      <c r="A264" s="20">
        <v>253</v>
      </c>
      <c r="B264" s="30">
        <v>1</v>
      </c>
      <c r="C264" s="21">
        <v>2</v>
      </c>
      <c r="D264" s="22">
        <v>1</v>
      </c>
      <c r="E264" s="22">
        <v>29</v>
      </c>
      <c r="F264" s="16" t="s">
        <v>236</v>
      </c>
      <c r="G264" s="23">
        <v>15</v>
      </c>
      <c r="H264" s="23">
        <v>3</v>
      </c>
      <c r="I264" s="16">
        <v>2</v>
      </c>
      <c r="J264" s="24"/>
      <c r="K264" s="13">
        <v>3</v>
      </c>
      <c r="L264" s="23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9">
        <f t="shared" si="6"/>
        <v>1</v>
      </c>
      <c r="S264" s="23">
        <v>1</v>
      </c>
      <c r="T264" s="5">
        <v>0</v>
      </c>
      <c r="U264" s="6">
        <v>1</v>
      </c>
      <c r="V264" s="7">
        <v>0</v>
      </c>
      <c r="W264" s="8">
        <v>0</v>
      </c>
      <c r="X264" s="7">
        <v>1</v>
      </c>
      <c r="Y264" s="7">
        <v>0</v>
      </c>
      <c r="Z264" s="12">
        <v>0</v>
      </c>
      <c r="AA264" s="19">
        <f t="shared" si="7"/>
        <v>2</v>
      </c>
    </row>
    <row r="265" spans="1:27" ht="15.95" customHeight="1" x14ac:dyDescent="0.15">
      <c r="A265" s="1">
        <v>254</v>
      </c>
      <c r="B265" s="30">
        <v>1</v>
      </c>
      <c r="C265" s="21">
        <v>2</v>
      </c>
      <c r="D265" s="22">
        <v>1</v>
      </c>
      <c r="E265" s="22">
        <v>29</v>
      </c>
      <c r="F265" s="16" t="s">
        <v>236</v>
      </c>
      <c r="G265" s="23">
        <v>15</v>
      </c>
      <c r="H265" s="23">
        <v>2</v>
      </c>
      <c r="I265" s="16">
        <v>2</v>
      </c>
      <c r="J265" s="24"/>
      <c r="K265" s="13">
        <v>1</v>
      </c>
      <c r="L265" s="23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9">
        <f t="shared" si="6"/>
        <v>1</v>
      </c>
      <c r="S265" s="23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f t="shared" si="7"/>
        <v>0</v>
      </c>
    </row>
    <row r="266" spans="1:27" ht="15.95" customHeight="1" x14ac:dyDescent="0.15">
      <c r="A266" s="20">
        <v>255</v>
      </c>
      <c r="B266" s="30">
        <v>1</v>
      </c>
      <c r="C266" s="21">
        <v>2</v>
      </c>
      <c r="D266" s="22">
        <v>1</v>
      </c>
      <c r="E266" s="22">
        <v>29</v>
      </c>
      <c r="F266" s="16" t="s">
        <v>236</v>
      </c>
      <c r="G266" s="23">
        <v>15</v>
      </c>
      <c r="H266" s="23">
        <v>7</v>
      </c>
      <c r="I266" s="16">
        <v>2</v>
      </c>
      <c r="J266" s="24"/>
      <c r="K266" s="13">
        <v>2</v>
      </c>
      <c r="L266" s="23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9">
        <f t="shared" si="6"/>
        <v>0</v>
      </c>
      <c r="S266" s="23">
        <v>1</v>
      </c>
      <c r="T266" s="5">
        <v>0</v>
      </c>
      <c r="U266" s="6">
        <v>0</v>
      </c>
      <c r="V266" s="7">
        <v>0</v>
      </c>
      <c r="W266" s="8">
        <v>0</v>
      </c>
      <c r="X266" s="7">
        <v>2</v>
      </c>
      <c r="Y266" s="7">
        <v>0</v>
      </c>
      <c r="Z266" s="12">
        <v>0</v>
      </c>
      <c r="AA266" s="19">
        <f t="shared" si="7"/>
        <v>2</v>
      </c>
    </row>
    <row r="267" spans="1:27" ht="15.95" customHeight="1" x14ac:dyDescent="0.15">
      <c r="A267" s="1">
        <v>256</v>
      </c>
      <c r="B267" s="30">
        <v>1</v>
      </c>
      <c r="C267" s="21">
        <v>2</v>
      </c>
      <c r="D267" s="22">
        <v>1</v>
      </c>
      <c r="E267" s="22">
        <v>29</v>
      </c>
      <c r="F267" s="16" t="s">
        <v>236</v>
      </c>
      <c r="G267" s="23">
        <v>15</v>
      </c>
      <c r="H267" s="23">
        <v>3</v>
      </c>
      <c r="I267" s="16">
        <v>2</v>
      </c>
      <c r="J267" s="24"/>
      <c r="K267" s="13">
        <v>3</v>
      </c>
      <c r="L267" s="23">
        <v>1</v>
      </c>
      <c r="M267" s="5">
        <v>0</v>
      </c>
      <c r="N267" s="6">
        <v>2</v>
      </c>
      <c r="O267" s="7">
        <v>0</v>
      </c>
      <c r="P267" s="8">
        <v>0</v>
      </c>
      <c r="Q267" s="7">
        <v>0</v>
      </c>
      <c r="R267" s="19">
        <f t="shared" si="6"/>
        <v>2</v>
      </c>
      <c r="S267" s="23">
        <v>1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f t="shared" si="7"/>
        <v>1</v>
      </c>
    </row>
    <row r="268" spans="1:27" ht="15.95" customHeight="1" x14ac:dyDescent="0.15">
      <c r="A268" s="20">
        <v>257</v>
      </c>
      <c r="B268" s="30">
        <v>1</v>
      </c>
      <c r="C268" s="21">
        <v>2</v>
      </c>
      <c r="D268" s="22">
        <v>1</v>
      </c>
      <c r="E268" s="22">
        <v>29</v>
      </c>
      <c r="F268" s="16" t="s">
        <v>236</v>
      </c>
      <c r="G268" s="23">
        <v>15</v>
      </c>
      <c r="H268" s="23">
        <v>5</v>
      </c>
      <c r="I268" s="16">
        <v>2</v>
      </c>
      <c r="J268" s="24"/>
      <c r="K268" s="13">
        <v>3</v>
      </c>
      <c r="L268" s="23">
        <v>1</v>
      </c>
      <c r="M268" s="5">
        <v>0</v>
      </c>
      <c r="N268" s="6">
        <v>0</v>
      </c>
      <c r="O268" s="7">
        <v>1</v>
      </c>
      <c r="P268" s="8">
        <v>0</v>
      </c>
      <c r="Q268" s="7">
        <v>0</v>
      </c>
      <c r="R268" s="19">
        <f t="shared" si="6"/>
        <v>1</v>
      </c>
      <c r="S268" s="23">
        <v>1</v>
      </c>
      <c r="T268" s="5">
        <v>0</v>
      </c>
      <c r="U268" s="6">
        <v>0</v>
      </c>
      <c r="V268" s="7">
        <v>1</v>
      </c>
      <c r="W268" s="8">
        <v>0</v>
      </c>
      <c r="X268" s="7">
        <v>0</v>
      </c>
      <c r="Y268" s="7">
        <v>0</v>
      </c>
      <c r="Z268" s="12">
        <v>0</v>
      </c>
      <c r="AA268" s="19">
        <f t="shared" si="7"/>
        <v>1</v>
      </c>
    </row>
    <row r="269" spans="1:27" ht="15.95" customHeight="1" x14ac:dyDescent="0.15">
      <c r="A269" s="1">
        <v>258</v>
      </c>
      <c r="B269" s="30">
        <v>1</v>
      </c>
      <c r="C269" s="21">
        <v>2</v>
      </c>
      <c r="D269" s="22">
        <v>1</v>
      </c>
      <c r="E269" s="22">
        <v>29</v>
      </c>
      <c r="F269" s="16" t="s">
        <v>236</v>
      </c>
      <c r="G269" s="23">
        <v>15</v>
      </c>
      <c r="H269" s="23">
        <v>5</v>
      </c>
      <c r="I269" s="16">
        <v>2</v>
      </c>
      <c r="J269" s="24"/>
      <c r="K269" s="13">
        <v>2</v>
      </c>
      <c r="L269" s="23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9">
        <f t="shared" ref="R269:R332" si="8">SUM(M269:Q269)</f>
        <v>0</v>
      </c>
      <c r="S269" s="23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2">
        <v>0</v>
      </c>
      <c r="AA269" s="19">
        <f t="shared" si="7"/>
        <v>1</v>
      </c>
    </row>
    <row r="270" spans="1:27" ht="15.95" customHeight="1" x14ac:dyDescent="0.15">
      <c r="A270" s="20">
        <v>259</v>
      </c>
      <c r="B270" s="30">
        <v>1</v>
      </c>
      <c r="C270" s="21">
        <v>2</v>
      </c>
      <c r="D270" s="22">
        <v>1</v>
      </c>
      <c r="E270" s="22">
        <v>29</v>
      </c>
      <c r="F270" s="16" t="s">
        <v>236</v>
      </c>
      <c r="G270" s="23">
        <v>15</v>
      </c>
      <c r="H270" s="23">
        <v>4</v>
      </c>
      <c r="I270" s="16">
        <v>2</v>
      </c>
      <c r="J270" s="24"/>
      <c r="K270" s="13">
        <v>2</v>
      </c>
      <c r="L270" s="23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9">
        <f t="shared" si="8"/>
        <v>0</v>
      </c>
      <c r="S270" s="23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2">
        <v>0</v>
      </c>
      <c r="AA270" s="19">
        <f t="shared" ref="AA270:AA313" si="9">SUM(T270:Z270)</f>
        <v>1</v>
      </c>
    </row>
    <row r="271" spans="1:27" ht="15.95" customHeight="1" x14ac:dyDescent="0.15">
      <c r="A271" s="1">
        <v>260</v>
      </c>
      <c r="B271" s="30">
        <v>1</v>
      </c>
      <c r="C271" s="21">
        <v>2</v>
      </c>
      <c r="D271" s="22">
        <v>1</v>
      </c>
      <c r="E271" s="22">
        <v>29</v>
      </c>
      <c r="F271" s="16" t="s">
        <v>236</v>
      </c>
      <c r="G271" s="23">
        <v>16</v>
      </c>
      <c r="H271" s="23">
        <v>5</v>
      </c>
      <c r="I271" s="16">
        <v>2</v>
      </c>
      <c r="J271" s="24"/>
      <c r="K271" s="13">
        <v>1</v>
      </c>
      <c r="L271" s="23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9">
        <f t="shared" si="8"/>
        <v>1</v>
      </c>
      <c r="S271" s="23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f t="shared" si="9"/>
        <v>0</v>
      </c>
    </row>
    <row r="272" spans="1:27" ht="15.95" customHeight="1" x14ac:dyDescent="0.15">
      <c r="A272" s="20">
        <v>261</v>
      </c>
      <c r="B272" s="30">
        <v>1</v>
      </c>
      <c r="C272" s="21">
        <v>2</v>
      </c>
      <c r="D272" s="22">
        <v>1</v>
      </c>
      <c r="E272" s="22">
        <v>29</v>
      </c>
      <c r="F272" s="16" t="s">
        <v>236</v>
      </c>
      <c r="G272" s="23">
        <v>16</v>
      </c>
      <c r="H272" s="23">
        <v>5</v>
      </c>
      <c r="I272" s="16">
        <v>2</v>
      </c>
      <c r="J272" s="24"/>
      <c r="K272" s="13">
        <v>1</v>
      </c>
      <c r="L272" s="23">
        <v>1</v>
      </c>
      <c r="M272" s="5">
        <v>0</v>
      </c>
      <c r="N272" s="6">
        <v>2</v>
      </c>
      <c r="O272" s="7">
        <v>2</v>
      </c>
      <c r="P272" s="8">
        <v>0</v>
      </c>
      <c r="Q272" s="7">
        <v>0</v>
      </c>
      <c r="R272" s="19">
        <f t="shared" si="8"/>
        <v>4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f t="shared" si="9"/>
        <v>0</v>
      </c>
    </row>
    <row r="273" spans="1:27" ht="15.95" customHeight="1" x14ac:dyDescent="0.15">
      <c r="A273" s="1">
        <v>262</v>
      </c>
      <c r="B273" s="30">
        <v>1</v>
      </c>
      <c r="C273" s="21">
        <v>2</v>
      </c>
      <c r="D273" s="22">
        <v>1</v>
      </c>
      <c r="E273" s="22">
        <v>29</v>
      </c>
      <c r="F273" s="16" t="s">
        <v>236</v>
      </c>
      <c r="G273" s="23">
        <v>16</v>
      </c>
      <c r="H273" s="23">
        <v>6</v>
      </c>
      <c r="I273" s="16">
        <v>2</v>
      </c>
      <c r="J273" s="24"/>
      <c r="K273" s="13">
        <v>1</v>
      </c>
      <c r="L273" s="23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9">
        <f t="shared" si="8"/>
        <v>1</v>
      </c>
      <c r="S273" s="23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f t="shared" si="9"/>
        <v>0</v>
      </c>
    </row>
    <row r="274" spans="1:27" ht="15.95" customHeight="1" x14ac:dyDescent="0.15">
      <c r="A274" s="20">
        <v>263</v>
      </c>
      <c r="B274" s="30">
        <v>1</v>
      </c>
      <c r="C274" s="21">
        <v>2</v>
      </c>
      <c r="D274" s="22">
        <v>1</v>
      </c>
      <c r="E274" s="22">
        <v>29</v>
      </c>
      <c r="F274" s="16" t="s">
        <v>236</v>
      </c>
      <c r="G274" s="23">
        <v>16</v>
      </c>
      <c r="H274" s="23">
        <v>5</v>
      </c>
      <c r="I274" s="16">
        <v>2</v>
      </c>
      <c r="J274" s="24"/>
      <c r="K274" s="13">
        <v>1</v>
      </c>
      <c r="L274" s="23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9">
        <f t="shared" si="8"/>
        <v>1</v>
      </c>
      <c r="S274" s="23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f t="shared" si="9"/>
        <v>0</v>
      </c>
    </row>
    <row r="275" spans="1:27" ht="15.95" customHeight="1" x14ac:dyDescent="0.15">
      <c r="A275" s="1">
        <v>264</v>
      </c>
      <c r="B275" s="30">
        <v>1</v>
      </c>
      <c r="C275" s="21">
        <v>2</v>
      </c>
      <c r="D275" s="22">
        <v>1</v>
      </c>
      <c r="E275" s="22">
        <v>29</v>
      </c>
      <c r="F275" s="16" t="s">
        <v>236</v>
      </c>
      <c r="G275" s="23">
        <v>16</v>
      </c>
      <c r="H275" s="23">
        <v>3</v>
      </c>
      <c r="I275" s="16">
        <v>2</v>
      </c>
      <c r="J275" s="24"/>
      <c r="K275" s="13">
        <v>1</v>
      </c>
      <c r="L275" s="23">
        <v>1</v>
      </c>
      <c r="M275" s="5">
        <v>0</v>
      </c>
      <c r="N275" s="6">
        <v>0</v>
      </c>
      <c r="O275" s="7">
        <v>1</v>
      </c>
      <c r="P275" s="8">
        <v>0</v>
      </c>
      <c r="Q275" s="7">
        <v>0</v>
      </c>
      <c r="R275" s="19">
        <f t="shared" si="8"/>
        <v>1</v>
      </c>
      <c r="S275" s="23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f t="shared" si="9"/>
        <v>0</v>
      </c>
    </row>
    <row r="276" spans="1:27" ht="15.95" customHeight="1" x14ac:dyDescent="0.15">
      <c r="A276" s="20">
        <v>265</v>
      </c>
      <c r="B276" s="30">
        <v>1</v>
      </c>
      <c r="C276" s="21">
        <v>2</v>
      </c>
      <c r="D276" s="22">
        <v>1</v>
      </c>
      <c r="E276" s="22">
        <v>29</v>
      </c>
      <c r="F276" s="16" t="s">
        <v>236</v>
      </c>
      <c r="G276" s="23">
        <v>16</v>
      </c>
      <c r="H276" s="23">
        <v>3</v>
      </c>
      <c r="I276" s="16">
        <v>2</v>
      </c>
      <c r="J276" s="24"/>
      <c r="K276" s="13">
        <v>1</v>
      </c>
      <c r="L276" s="23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9">
        <f t="shared" si="8"/>
        <v>1</v>
      </c>
      <c r="S276" s="23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f t="shared" si="9"/>
        <v>0</v>
      </c>
    </row>
    <row r="277" spans="1:27" ht="15.95" customHeight="1" x14ac:dyDescent="0.15">
      <c r="A277" s="1">
        <v>266</v>
      </c>
      <c r="B277" s="30">
        <v>1</v>
      </c>
      <c r="C277" s="21">
        <v>2</v>
      </c>
      <c r="D277" s="22">
        <v>1</v>
      </c>
      <c r="E277" s="22">
        <v>29</v>
      </c>
      <c r="F277" s="16" t="s">
        <v>236</v>
      </c>
      <c r="G277" s="23">
        <v>16</v>
      </c>
      <c r="H277" s="23">
        <v>2</v>
      </c>
      <c r="I277" s="16">
        <v>2</v>
      </c>
      <c r="J277" s="24"/>
      <c r="K277" s="13">
        <v>1</v>
      </c>
      <c r="L277" s="23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9">
        <f t="shared" si="8"/>
        <v>1</v>
      </c>
      <c r="S277" s="23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f t="shared" si="9"/>
        <v>0</v>
      </c>
    </row>
    <row r="278" spans="1:27" ht="15.95" customHeight="1" x14ac:dyDescent="0.15">
      <c r="A278" s="20">
        <v>267</v>
      </c>
      <c r="B278" s="30">
        <v>1</v>
      </c>
      <c r="C278" s="21">
        <v>2</v>
      </c>
      <c r="D278" s="22">
        <v>1</v>
      </c>
      <c r="E278" s="22">
        <v>29</v>
      </c>
      <c r="F278" s="16" t="s">
        <v>236</v>
      </c>
      <c r="G278" s="23">
        <v>16</v>
      </c>
      <c r="H278" s="23">
        <v>4</v>
      </c>
      <c r="I278" s="16">
        <v>2</v>
      </c>
      <c r="J278" s="24"/>
      <c r="K278" s="13">
        <v>1</v>
      </c>
      <c r="L278" s="23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9">
        <f t="shared" si="8"/>
        <v>1</v>
      </c>
      <c r="S278" s="23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f t="shared" si="9"/>
        <v>0</v>
      </c>
    </row>
    <row r="279" spans="1:27" ht="15.95" customHeight="1" x14ac:dyDescent="0.15">
      <c r="A279" s="1">
        <v>268</v>
      </c>
      <c r="B279" s="30">
        <v>1</v>
      </c>
      <c r="C279" s="21">
        <v>2</v>
      </c>
      <c r="D279" s="22">
        <v>1</v>
      </c>
      <c r="E279" s="22">
        <v>29</v>
      </c>
      <c r="F279" s="16" t="s">
        <v>236</v>
      </c>
      <c r="G279" s="23">
        <v>16</v>
      </c>
      <c r="H279" s="23">
        <v>5</v>
      </c>
      <c r="I279" s="16">
        <v>2</v>
      </c>
      <c r="J279" s="24"/>
      <c r="K279" s="13">
        <v>1</v>
      </c>
      <c r="L279" s="23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9">
        <f t="shared" si="8"/>
        <v>1</v>
      </c>
      <c r="S279" s="23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f t="shared" si="9"/>
        <v>0</v>
      </c>
    </row>
    <row r="280" spans="1:27" ht="15.95" customHeight="1" x14ac:dyDescent="0.15">
      <c r="A280" s="20">
        <v>269</v>
      </c>
      <c r="B280" s="30">
        <v>1</v>
      </c>
      <c r="C280" s="21">
        <v>2</v>
      </c>
      <c r="D280" s="22">
        <v>1</v>
      </c>
      <c r="E280" s="22">
        <v>29</v>
      </c>
      <c r="F280" s="16" t="s">
        <v>236</v>
      </c>
      <c r="G280" s="23">
        <v>16</v>
      </c>
      <c r="H280" s="23">
        <v>4</v>
      </c>
      <c r="I280" s="16">
        <v>2</v>
      </c>
      <c r="J280" s="24"/>
      <c r="K280" s="13">
        <v>1</v>
      </c>
      <c r="L280" s="23">
        <v>5</v>
      </c>
      <c r="M280" s="5">
        <v>3</v>
      </c>
      <c r="N280" s="6">
        <v>1</v>
      </c>
      <c r="O280" s="7">
        <v>0</v>
      </c>
      <c r="P280" s="8">
        <v>0</v>
      </c>
      <c r="Q280" s="7">
        <v>0</v>
      </c>
      <c r="R280" s="19">
        <f t="shared" si="8"/>
        <v>4</v>
      </c>
      <c r="S280" s="23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f t="shared" si="9"/>
        <v>0</v>
      </c>
    </row>
    <row r="281" spans="1:27" ht="15.95" customHeight="1" x14ac:dyDescent="0.15">
      <c r="A281" s="1">
        <v>270</v>
      </c>
      <c r="B281" s="30">
        <v>1</v>
      </c>
      <c r="C281" s="21">
        <v>2</v>
      </c>
      <c r="D281" s="22">
        <v>1</v>
      </c>
      <c r="E281" s="22">
        <v>29</v>
      </c>
      <c r="F281" s="16" t="s">
        <v>236</v>
      </c>
      <c r="G281" s="23">
        <v>16</v>
      </c>
      <c r="H281" s="23">
        <v>6</v>
      </c>
      <c r="I281" s="16">
        <v>2</v>
      </c>
      <c r="J281" s="24"/>
      <c r="K281" s="13">
        <v>1</v>
      </c>
      <c r="L281" s="23">
        <v>1</v>
      </c>
      <c r="M281" s="5">
        <v>1</v>
      </c>
      <c r="N281" s="6">
        <v>0</v>
      </c>
      <c r="O281" s="7">
        <v>0</v>
      </c>
      <c r="P281" s="8">
        <v>0</v>
      </c>
      <c r="Q281" s="7">
        <v>0</v>
      </c>
      <c r="R281" s="19">
        <f t="shared" si="8"/>
        <v>1</v>
      </c>
      <c r="S281" s="23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f t="shared" si="9"/>
        <v>0</v>
      </c>
    </row>
    <row r="282" spans="1:27" ht="15.95" customHeight="1" x14ac:dyDescent="0.15">
      <c r="A282" s="20">
        <v>271</v>
      </c>
      <c r="B282" s="30">
        <v>1</v>
      </c>
      <c r="C282" s="21">
        <v>2</v>
      </c>
      <c r="D282" s="22">
        <v>1</v>
      </c>
      <c r="E282" s="22">
        <v>29</v>
      </c>
      <c r="F282" s="16" t="s">
        <v>236</v>
      </c>
      <c r="G282" s="23">
        <v>16</v>
      </c>
      <c r="H282" s="23">
        <v>2</v>
      </c>
      <c r="I282" s="16">
        <v>2</v>
      </c>
      <c r="J282" s="24"/>
      <c r="K282" s="170">
        <v>2</v>
      </c>
      <c r="L282" s="23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9">
        <f t="shared" si="8"/>
        <v>0</v>
      </c>
      <c r="S282" s="23">
        <v>1</v>
      </c>
      <c r="T282" s="5">
        <v>0</v>
      </c>
      <c r="U282" s="6">
        <v>0</v>
      </c>
      <c r="V282" s="7">
        <v>0</v>
      </c>
      <c r="W282" s="8">
        <v>0</v>
      </c>
      <c r="X282" s="7">
        <v>1</v>
      </c>
      <c r="Y282" s="7">
        <v>0</v>
      </c>
      <c r="Z282" s="12">
        <v>0</v>
      </c>
      <c r="AA282" s="19">
        <f t="shared" si="9"/>
        <v>1</v>
      </c>
    </row>
    <row r="283" spans="1:27" ht="15.95" customHeight="1" x14ac:dyDescent="0.15">
      <c r="A283" s="1">
        <v>272</v>
      </c>
      <c r="B283" s="30">
        <v>1</v>
      </c>
      <c r="C283" s="21">
        <v>2</v>
      </c>
      <c r="D283" s="22">
        <v>1</v>
      </c>
      <c r="E283" s="22">
        <v>29</v>
      </c>
      <c r="F283" s="16" t="s">
        <v>236</v>
      </c>
      <c r="G283" s="23">
        <v>16</v>
      </c>
      <c r="H283" s="23">
        <v>3</v>
      </c>
      <c r="I283" s="16">
        <v>2</v>
      </c>
      <c r="J283" s="24"/>
      <c r="K283" s="170">
        <v>2</v>
      </c>
      <c r="L283" s="23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19">
        <f t="shared" si="8"/>
        <v>0</v>
      </c>
      <c r="S283" s="23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2">
        <v>0</v>
      </c>
      <c r="AA283" s="19">
        <f t="shared" si="9"/>
        <v>1</v>
      </c>
    </row>
    <row r="284" spans="1:27" ht="15.95" customHeight="1" x14ac:dyDescent="0.15">
      <c r="A284" s="20">
        <v>273</v>
      </c>
      <c r="B284" s="30">
        <v>1</v>
      </c>
      <c r="C284" s="21">
        <v>2</v>
      </c>
      <c r="D284" s="22">
        <v>1</v>
      </c>
      <c r="E284" s="22">
        <v>29</v>
      </c>
      <c r="F284" s="16" t="s">
        <v>236</v>
      </c>
      <c r="G284" s="23">
        <v>16</v>
      </c>
      <c r="H284" s="23">
        <v>7</v>
      </c>
      <c r="I284" s="16">
        <v>2</v>
      </c>
      <c r="J284" s="24"/>
      <c r="K284" s="170">
        <v>1</v>
      </c>
      <c r="L284" s="23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9">
        <f t="shared" si="8"/>
        <v>1</v>
      </c>
      <c r="S284" s="23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f t="shared" si="9"/>
        <v>0</v>
      </c>
    </row>
    <row r="285" spans="1:27" ht="15.95" customHeight="1" x14ac:dyDescent="0.15">
      <c r="A285" s="1">
        <v>274</v>
      </c>
      <c r="B285" s="30">
        <v>1</v>
      </c>
      <c r="C285" s="21">
        <v>2</v>
      </c>
      <c r="D285" s="22">
        <v>1</v>
      </c>
      <c r="E285" s="22">
        <v>29</v>
      </c>
      <c r="F285" s="16" t="s">
        <v>236</v>
      </c>
      <c r="G285" s="23">
        <v>16</v>
      </c>
      <c r="H285" s="23">
        <v>7</v>
      </c>
      <c r="I285" s="16">
        <v>2</v>
      </c>
      <c r="J285" s="24"/>
      <c r="K285" s="170">
        <v>1</v>
      </c>
      <c r="L285" s="23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9">
        <f t="shared" si="8"/>
        <v>1</v>
      </c>
      <c r="S285" s="23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f t="shared" si="9"/>
        <v>0</v>
      </c>
    </row>
    <row r="286" spans="1:27" ht="15.95" customHeight="1" x14ac:dyDescent="0.15">
      <c r="A286" s="20">
        <v>275</v>
      </c>
      <c r="B286" s="30">
        <v>1</v>
      </c>
      <c r="C286" s="21">
        <v>2</v>
      </c>
      <c r="D286" s="22">
        <v>1</v>
      </c>
      <c r="E286" s="22">
        <v>29</v>
      </c>
      <c r="F286" s="16" t="s">
        <v>236</v>
      </c>
      <c r="G286" s="23">
        <v>16</v>
      </c>
      <c r="H286" s="23">
        <v>3</v>
      </c>
      <c r="I286" s="16">
        <v>2</v>
      </c>
      <c r="J286" s="24"/>
      <c r="K286" s="170">
        <v>1</v>
      </c>
      <c r="L286" s="23">
        <v>2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9">
        <f t="shared" si="8"/>
        <v>1</v>
      </c>
      <c r="S286" s="23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f t="shared" si="9"/>
        <v>0</v>
      </c>
    </row>
    <row r="287" spans="1:27" ht="15.95" customHeight="1" x14ac:dyDescent="0.15">
      <c r="A287" s="1">
        <v>276</v>
      </c>
      <c r="B287" s="30">
        <v>1</v>
      </c>
      <c r="C287" s="21">
        <v>2</v>
      </c>
      <c r="D287" s="22">
        <v>1</v>
      </c>
      <c r="E287" s="22">
        <v>29</v>
      </c>
      <c r="F287" s="16" t="s">
        <v>236</v>
      </c>
      <c r="G287" s="23">
        <v>16</v>
      </c>
      <c r="H287" s="23">
        <v>3</v>
      </c>
      <c r="I287" s="16">
        <v>2</v>
      </c>
      <c r="J287" s="24"/>
      <c r="K287" s="170">
        <v>2</v>
      </c>
      <c r="L287" s="23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9">
        <f t="shared" si="8"/>
        <v>0</v>
      </c>
      <c r="S287" s="23">
        <v>1</v>
      </c>
      <c r="T287" s="5">
        <v>0</v>
      </c>
      <c r="U287" s="6">
        <v>0</v>
      </c>
      <c r="V287" s="7">
        <v>1</v>
      </c>
      <c r="W287" s="8">
        <v>0</v>
      </c>
      <c r="X287" s="7">
        <v>0</v>
      </c>
      <c r="Y287" s="7">
        <v>0</v>
      </c>
      <c r="Z287" s="12">
        <v>0</v>
      </c>
      <c r="AA287" s="19">
        <f t="shared" si="9"/>
        <v>1</v>
      </c>
    </row>
    <row r="288" spans="1:27" ht="15.95" customHeight="1" x14ac:dyDescent="0.15">
      <c r="A288" s="20">
        <v>277</v>
      </c>
      <c r="B288" s="30">
        <v>1</v>
      </c>
      <c r="C288" s="21">
        <v>2</v>
      </c>
      <c r="D288" s="22">
        <v>1</v>
      </c>
      <c r="E288" s="22">
        <v>29</v>
      </c>
      <c r="F288" s="16" t="s">
        <v>236</v>
      </c>
      <c r="G288" s="23">
        <v>16</v>
      </c>
      <c r="H288" s="23">
        <v>4</v>
      </c>
      <c r="I288" s="16">
        <v>2</v>
      </c>
      <c r="J288" s="24"/>
      <c r="K288" s="170">
        <v>1</v>
      </c>
      <c r="L288" s="23">
        <v>1</v>
      </c>
      <c r="M288" s="5">
        <v>1</v>
      </c>
      <c r="N288" s="6">
        <v>1</v>
      </c>
      <c r="O288" s="7">
        <v>0</v>
      </c>
      <c r="P288" s="8">
        <v>0</v>
      </c>
      <c r="Q288" s="7">
        <v>0</v>
      </c>
      <c r="R288" s="19">
        <f t="shared" si="8"/>
        <v>2</v>
      </c>
      <c r="S288" s="23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f t="shared" si="9"/>
        <v>0</v>
      </c>
    </row>
    <row r="289" spans="1:27" ht="15.95" customHeight="1" x14ac:dyDescent="0.15">
      <c r="A289" s="1">
        <v>278</v>
      </c>
      <c r="B289" s="30">
        <v>1</v>
      </c>
      <c r="C289" s="21">
        <v>2</v>
      </c>
      <c r="D289" s="22">
        <v>1</v>
      </c>
      <c r="E289" s="22">
        <v>29</v>
      </c>
      <c r="F289" s="16" t="s">
        <v>236</v>
      </c>
      <c r="G289" s="23">
        <v>16</v>
      </c>
      <c r="H289" s="23">
        <v>3</v>
      </c>
      <c r="I289" s="16">
        <v>2</v>
      </c>
      <c r="J289" s="24"/>
      <c r="K289" s="170">
        <v>2</v>
      </c>
      <c r="L289" s="23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9">
        <f t="shared" si="8"/>
        <v>0</v>
      </c>
      <c r="S289" s="23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f t="shared" si="9"/>
        <v>1</v>
      </c>
    </row>
    <row r="290" spans="1:27" ht="15.95" customHeight="1" x14ac:dyDescent="0.15">
      <c r="A290" s="20">
        <v>279</v>
      </c>
      <c r="B290" s="30">
        <v>1</v>
      </c>
      <c r="C290" s="21">
        <v>2</v>
      </c>
      <c r="D290" s="22">
        <v>1</v>
      </c>
      <c r="E290" s="22">
        <v>29</v>
      </c>
      <c r="F290" s="16" t="s">
        <v>236</v>
      </c>
      <c r="G290" s="23">
        <v>16</v>
      </c>
      <c r="H290" s="23">
        <v>3</v>
      </c>
      <c r="I290" s="16">
        <v>2</v>
      </c>
      <c r="J290" s="24"/>
      <c r="K290" s="170">
        <v>1</v>
      </c>
      <c r="L290" s="23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9">
        <f t="shared" si="8"/>
        <v>1</v>
      </c>
      <c r="S290" s="23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f t="shared" si="9"/>
        <v>0</v>
      </c>
    </row>
    <row r="291" spans="1:27" ht="15.95" customHeight="1" x14ac:dyDescent="0.15">
      <c r="A291" s="1">
        <v>280</v>
      </c>
      <c r="B291" s="30">
        <v>1</v>
      </c>
      <c r="C291" s="21">
        <v>2</v>
      </c>
      <c r="D291" s="22">
        <v>1</v>
      </c>
      <c r="E291" s="22">
        <v>29</v>
      </c>
      <c r="F291" s="16" t="s">
        <v>236</v>
      </c>
      <c r="G291" s="23">
        <v>16</v>
      </c>
      <c r="H291" s="23">
        <v>2</v>
      </c>
      <c r="I291" s="16">
        <v>2</v>
      </c>
      <c r="J291" s="24"/>
      <c r="K291" s="170">
        <v>1</v>
      </c>
      <c r="L291" s="23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19">
        <f t="shared" si="8"/>
        <v>1</v>
      </c>
      <c r="S291" s="23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f t="shared" si="9"/>
        <v>0</v>
      </c>
    </row>
    <row r="292" spans="1:27" ht="15.95" customHeight="1" x14ac:dyDescent="0.15">
      <c r="A292" s="20">
        <v>281</v>
      </c>
      <c r="B292" s="30">
        <v>1</v>
      </c>
      <c r="C292" s="21">
        <v>2</v>
      </c>
      <c r="D292" s="22">
        <v>1</v>
      </c>
      <c r="E292" s="22">
        <v>29</v>
      </c>
      <c r="F292" s="16" t="s">
        <v>236</v>
      </c>
      <c r="G292" s="23">
        <v>16</v>
      </c>
      <c r="H292" s="23">
        <v>8</v>
      </c>
      <c r="I292" s="16">
        <v>2</v>
      </c>
      <c r="J292" s="24"/>
      <c r="K292" s="170">
        <v>1</v>
      </c>
      <c r="L292" s="23">
        <v>1</v>
      </c>
      <c r="M292" s="5">
        <v>0</v>
      </c>
      <c r="N292" s="6">
        <v>0</v>
      </c>
      <c r="O292" s="7">
        <v>0</v>
      </c>
      <c r="P292" s="8">
        <v>1</v>
      </c>
      <c r="Q292" s="7">
        <v>0</v>
      </c>
      <c r="R292" s="19">
        <f t="shared" si="8"/>
        <v>1</v>
      </c>
      <c r="S292" s="23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f t="shared" si="9"/>
        <v>0</v>
      </c>
    </row>
    <row r="293" spans="1:27" ht="15.95" customHeight="1" x14ac:dyDescent="0.15">
      <c r="A293" s="1">
        <v>282</v>
      </c>
      <c r="B293" s="30">
        <v>1</v>
      </c>
      <c r="C293" s="21">
        <v>2</v>
      </c>
      <c r="D293" s="22">
        <v>1</v>
      </c>
      <c r="E293" s="22">
        <v>29</v>
      </c>
      <c r="F293" s="16" t="s">
        <v>236</v>
      </c>
      <c r="G293" s="23">
        <v>16</v>
      </c>
      <c r="H293" s="23">
        <v>5</v>
      </c>
      <c r="I293" s="16">
        <v>2</v>
      </c>
      <c r="J293" s="24"/>
      <c r="K293" s="170">
        <v>1</v>
      </c>
      <c r="L293" s="23">
        <v>1</v>
      </c>
      <c r="M293" s="5">
        <v>0</v>
      </c>
      <c r="N293" s="6">
        <v>3</v>
      </c>
      <c r="O293" s="7">
        <v>2</v>
      </c>
      <c r="P293" s="8">
        <v>0</v>
      </c>
      <c r="Q293" s="7">
        <v>0</v>
      </c>
      <c r="R293" s="19">
        <f t="shared" si="8"/>
        <v>5</v>
      </c>
      <c r="S293" s="23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f t="shared" si="9"/>
        <v>0</v>
      </c>
    </row>
    <row r="294" spans="1:27" ht="15.95" customHeight="1" x14ac:dyDescent="0.15">
      <c r="A294" s="20">
        <v>283</v>
      </c>
      <c r="B294" s="30">
        <v>1</v>
      </c>
      <c r="C294" s="21">
        <v>2</v>
      </c>
      <c r="D294" s="22">
        <v>1</v>
      </c>
      <c r="E294" s="22">
        <v>29</v>
      </c>
      <c r="F294" s="16" t="s">
        <v>236</v>
      </c>
      <c r="G294" s="23">
        <v>16</v>
      </c>
      <c r="H294" s="23">
        <v>3</v>
      </c>
      <c r="I294" s="16">
        <v>2</v>
      </c>
      <c r="J294" s="24"/>
      <c r="K294" s="170">
        <v>1</v>
      </c>
      <c r="L294" s="23">
        <v>1</v>
      </c>
      <c r="M294" s="5">
        <v>0</v>
      </c>
      <c r="N294" s="6">
        <v>2</v>
      </c>
      <c r="O294" s="7">
        <v>0</v>
      </c>
      <c r="P294" s="8">
        <v>0</v>
      </c>
      <c r="Q294" s="7">
        <v>0</v>
      </c>
      <c r="R294" s="19">
        <f t="shared" si="8"/>
        <v>2</v>
      </c>
      <c r="S294" s="23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f t="shared" si="9"/>
        <v>0</v>
      </c>
    </row>
    <row r="295" spans="1:27" ht="15.95" customHeight="1" x14ac:dyDescent="0.15">
      <c r="A295" s="1">
        <v>284</v>
      </c>
      <c r="B295" s="30">
        <v>1</v>
      </c>
      <c r="C295" s="21">
        <v>2</v>
      </c>
      <c r="D295" s="22">
        <v>1</v>
      </c>
      <c r="E295" s="22">
        <v>29</v>
      </c>
      <c r="F295" s="16" t="s">
        <v>236</v>
      </c>
      <c r="G295" s="23">
        <v>16</v>
      </c>
      <c r="H295" s="23">
        <v>3</v>
      </c>
      <c r="I295" s="16">
        <v>2</v>
      </c>
      <c r="J295" s="24"/>
      <c r="K295" s="170">
        <v>1</v>
      </c>
      <c r="L295" s="23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9">
        <f t="shared" si="8"/>
        <v>1</v>
      </c>
      <c r="S295" s="23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f t="shared" si="9"/>
        <v>0</v>
      </c>
    </row>
    <row r="296" spans="1:27" ht="15.95" customHeight="1" x14ac:dyDescent="0.15">
      <c r="A296" s="20">
        <v>285</v>
      </c>
      <c r="B296" s="30">
        <v>1</v>
      </c>
      <c r="C296" s="21">
        <v>2</v>
      </c>
      <c r="D296" s="22">
        <v>1</v>
      </c>
      <c r="E296" s="22">
        <v>29</v>
      </c>
      <c r="F296" s="16" t="s">
        <v>236</v>
      </c>
      <c r="G296" s="23">
        <v>16</v>
      </c>
      <c r="H296" s="23">
        <v>2</v>
      </c>
      <c r="I296" s="16">
        <v>2</v>
      </c>
      <c r="J296" s="24"/>
      <c r="K296" s="170">
        <v>3</v>
      </c>
      <c r="L296" s="23">
        <v>1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19">
        <f t="shared" si="8"/>
        <v>1</v>
      </c>
      <c r="S296" s="23">
        <v>1</v>
      </c>
      <c r="T296" s="5">
        <v>0</v>
      </c>
      <c r="U296" s="6">
        <v>1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f t="shared" si="9"/>
        <v>1</v>
      </c>
    </row>
    <row r="297" spans="1:27" ht="15.95" customHeight="1" x14ac:dyDescent="0.15">
      <c r="A297" s="1">
        <v>286</v>
      </c>
      <c r="B297" s="30">
        <v>1</v>
      </c>
      <c r="C297" s="21">
        <v>2</v>
      </c>
      <c r="D297" s="22">
        <v>1</v>
      </c>
      <c r="E297" s="22">
        <v>29</v>
      </c>
      <c r="F297" s="16" t="s">
        <v>236</v>
      </c>
      <c r="G297" s="23">
        <v>16</v>
      </c>
      <c r="H297" s="23">
        <v>5</v>
      </c>
      <c r="I297" s="16">
        <v>2</v>
      </c>
      <c r="J297" s="24"/>
      <c r="K297" s="170">
        <v>1</v>
      </c>
      <c r="L297" s="23">
        <v>1</v>
      </c>
      <c r="M297" s="5">
        <v>1</v>
      </c>
      <c r="N297" s="6">
        <v>0</v>
      </c>
      <c r="O297" s="7">
        <v>0</v>
      </c>
      <c r="P297" s="8">
        <v>0</v>
      </c>
      <c r="Q297" s="7">
        <v>0</v>
      </c>
      <c r="R297" s="19">
        <f t="shared" si="8"/>
        <v>1</v>
      </c>
      <c r="S297" s="23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f t="shared" si="9"/>
        <v>0</v>
      </c>
    </row>
    <row r="298" spans="1:27" ht="15.95" customHeight="1" x14ac:dyDescent="0.15">
      <c r="A298" s="20">
        <v>287</v>
      </c>
      <c r="B298" s="30">
        <v>1</v>
      </c>
      <c r="C298" s="21">
        <v>2</v>
      </c>
      <c r="D298" s="22">
        <v>1</v>
      </c>
      <c r="E298" s="22">
        <v>29</v>
      </c>
      <c r="F298" s="16" t="s">
        <v>236</v>
      </c>
      <c r="G298" s="23">
        <v>16</v>
      </c>
      <c r="H298" s="23">
        <v>5</v>
      </c>
      <c r="I298" s="16">
        <v>2</v>
      </c>
      <c r="J298" s="24"/>
      <c r="K298" s="170">
        <v>1</v>
      </c>
      <c r="L298" s="23">
        <v>1</v>
      </c>
      <c r="M298" s="5">
        <v>1</v>
      </c>
      <c r="N298" s="6">
        <v>0</v>
      </c>
      <c r="O298" s="7">
        <v>0</v>
      </c>
      <c r="P298" s="8">
        <v>0</v>
      </c>
      <c r="Q298" s="7">
        <v>0</v>
      </c>
      <c r="R298" s="19">
        <f t="shared" si="8"/>
        <v>1</v>
      </c>
      <c r="S298" s="23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f t="shared" si="9"/>
        <v>0</v>
      </c>
    </row>
    <row r="299" spans="1:27" ht="15.95" customHeight="1" x14ac:dyDescent="0.15">
      <c r="A299" s="1">
        <v>288</v>
      </c>
      <c r="B299" s="30">
        <v>1</v>
      </c>
      <c r="C299" s="21">
        <v>2</v>
      </c>
      <c r="D299" s="22">
        <v>1</v>
      </c>
      <c r="E299" s="22">
        <v>29</v>
      </c>
      <c r="F299" s="16" t="s">
        <v>236</v>
      </c>
      <c r="G299" s="23">
        <v>16</v>
      </c>
      <c r="H299" s="23">
        <v>4</v>
      </c>
      <c r="I299" s="16">
        <v>2</v>
      </c>
      <c r="J299" s="24"/>
      <c r="K299" s="170">
        <v>1</v>
      </c>
      <c r="L299" s="23">
        <v>1</v>
      </c>
      <c r="M299" s="5">
        <v>1</v>
      </c>
      <c r="N299" s="6">
        <v>0</v>
      </c>
      <c r="O299" s="7">
        <v>0</v>
      </c>
      <c r="P299" s="8">
        <v>0</v>
      </c>
      <c r="Q299" s="7">
        <v>0</v>
      </c>
      <c r="R299" s="19">
        <f t="shared" si="8"/>
        <v>1</v>
      </c>
      <c r="S299" s="23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f t="shared" si="9"/>
        <v>0</v>
      </c>
    </row>
    <row r="300" spans="1:27" ht="15.95" customHeight="1" x14ac:dyDescent="0.15">
      <c r="A300" s="20">
        <v>289</v>
      </c>
      <c r="B300" s="30">
        <v>1</v>
      </c>
      <c r="C300" s="21">
        <v>2</v>
      </c>
      <c r="D300" s="22">
        <v>1</v>
      </c>
      <c r="E300" s="22">
        <v>29</v>
      </c>
      <c r="F300" s="16" t="s">
        <v>236</v>
      </c>
      <c r="G300" s="23">
        <v>16</v>
      </c>
      <c r="H300" s="23">
        <v>5</v>
      </c>
      <c r="I300" s="16">
        <v>2</v>
      </c>
      <c r="J300" s="24"/>
      <c r="K300" s="170">
        <v>1</v>
      </c>
      <c r="L300" s="23">
        <v>1</v>
      </c>
      <c r="M300" s="5">
        <v>0</v>
      </c>
      <c r="N300" s="6">
        <v>0</v>
      </c>
      <c r="O300" s="7">
        <v>1</v>
      </c>
      <c r="P300" s="8">
        <v>0</v>
      </c>
      <c r="Q300" s="7">
        <v>0</v>
      </c>
      <c r="R300" s="19">
        <f t="shared" si="8"/>
        <v>1</v>
      </c>
      <c r="S300" s="23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f t="shared" si="9"/>
        <v>0</v>
      </c>
    </row>
    <row r="301" spans="1:27" ht="15.95" customHeight="1" x14ac:dyDescent="0.15">
      <c r="A301" s="1">
        <v>290</v>
      </c>
      <c r="B301" s="30">
        <v>1</v>
      </c>
      <c r="C301" s="21">
        <v>2</v>
      </c>
      <c r="D301" s="22">
        <v>1</v>
      </c>
      <c r="E301" s="22">
        <v>29</v>
      </c>
      <c r="F301" s="16" t="s">
        <v>236</v>
      </c>
      <c r="G301" s="23">
        <v>16</v>
      </c>
      <c r="H301" s="23">
        <v>5</v>
      </c>
      <c r="I301" s="16">
        <v>2</v>
      </c>
      <c r="J301" s="24"/>
      <c r="K301" s="170">
        <v>1</v>
      </c>
      <c r="L301" s="23">
        <v>1</v>
      </c>
      <c r="M301" s="5">
        <v>1</v>
      </c>
      <c r="N301" s="6">
        <v>0</v>
      </c>
      <c r="O301" s="7">
        <v>0</v>
      </c>
      <c r="P301" s="8">
        <v>0</v>
      </c>
      <c r="Q301" s="7">
        <v>0</v>
      </c>
      <c r="R301" s="19">
        <f t="shared" si="8"/>
        <v>1</v>
      </c>
      <c r="S301" s="23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f t="shared" si="9"/>
        <v>0</v>
      </c>
    </row>
    <row r="302" spans="1:27" ht="15.95" customHeight="1" x14ac:dyDescent="0.15">
      <c r="A302" s="20">
        <v>291</v>
      </c>
      <c r="B302" s="30">
        <v>1</v>
      </c>
      <c r="C302" s="21">
        <v>2</v>
      </c>
      <c r="D302" s="22">
        <v>1</v>
      </c>
      <c r="E302" s="22">
        <v>29</v>
      </c>
      <c r="F302" s="16" t="s">
        <v>236</v>
      </c>
      <c r="G302" s="23">
        <v>16</v>
      </c>
      <c r="H302" s="23">
        <v>4</v>
      </c>
      <c r="I302" s="16">
        <v>2</v>
      </c>
      <c r="J302" s="24"/>
      <c r="K302" s="170">
        <v>1</v>
      </c>
      <c r="L302" s="23">
        <v>1</v>
      </c>
      <c r="M302" s="5">
        <v>0</v>
      </c>
      <c r="N302" s="6">
        <v>2</v>
      </c>
      <c r="O302" s="7">
        <v>2</v>
      </c>
      <c r="P302" s="8">
        <v>0</v>
      </c>
      <c r="Q302" s="7">
        <v>0</v>
      </c>
      <c r="R302" s="19">
        <f t="shared" si="8"/>
        <v>4</v>
      </c>
      <c r="S302" s="23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f t="shared" si="9"/>
        <v>0</v>
      </c>
    </row>
    <row r="303" spans="1:27" ht="15.95" customHeight="1" x14ac:dyDescent="0.15">
      <c r="A303" s="1">
        <v>292</v>
      </c>
      <c r="B303" s="30">
        <v>1</v>
      </c>
      <c r="C303" s="21">
        <v>2</v>
      </c>
      <c r="D303" s="22">
        <v>1</v>
      </c>
      <c r="E303" s="22">
        <v>29</v>
      </c>
      <c r="F303" s="16" t="s">
        <v>236</v>
      </c>
      <c r="G303" s="23">
        <v>16</v>
      </c>
      <c r="H303" s="23">
        <v>3</v>
      </c>
      <c r="I303" s="16">
        <v>2</v>
      </c>
      <c r="J303" s="24"/>
      <c r="K303" s="170">
        <v>3</v>
      </c>
      <c r="L303" s="23">
        <v>1</v>
      </c>
      <c r="M303" s="5">
        <v>0</v>
      </c>
      <c r="N303" s="6">
        <v>0</v>
      </c>
      <c r="O303" s="7">
        <v>1</v>
      </c>
      <c r="P303" s="8">
        <v>0</v>
      </c>
      <c r="Q303" s="7">
        <v>0</v>
      </c>
      <c r="R303" s="19">
        <f t="shared" si="8"/>
        <v>1</v>
      </c>
      <c r="S303" s="23">
        <v>1</v>
      </c>
      <c r="T303" s="5">
        <v>0</v>
      </c>
      <c r="U303" s="6">
        <v>1</v>
      </c>
      <c r="V303" s="7">
        <v>1</v>
      </c>
      <c r="W303" s="8">
        <v>0</v>
      </c>
      <c r="X303" s="7">
        <v>0</v>
      </c>
      <c r="Y303" s="7">
        <v>0</v>
      </c>
      <c r="Z303" s="12">
        <v>0</v>
      </c>
      <c r="AA303" s="19">
        <f t="shared" si="9"/>
        <v>2</v>
      </c>
    </row>
    <row r="304" spans="1:27" ht="15.95" customHeight="1" x14ac:dyDescent="0.15">
      <c r="A304" s="20">
        <v>293</v>
      </c>
      <c r="B304" s="30">
        <v>1</v>
      </c>
      <c r="C304" s="21">
        <v>2</v>
      </c>
      <c r="D304" s="22">
        <v>1</v>
      </c>
      <c r="E304" s="22">
        <v>29</v>
      </c>
      <c r="F304" s="16" t="s">
        <v>236</v>
      </c>
      <c r="G304" s="23">
        <v>16</v>
      </c>
      <c r="H304" s="23">
        <v>6</v>
      </c>
      <c r="I304" s="16">
        <v>2</v>
      </c>
      <c r="J304" s="24"/>
      <c r="K304" s="170">
        <v>2</v>
      </c>
      <c r="L304" s="23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9">
        <f t="shared" si="8"/>
        <v>0</v>
      </c>
      <c r="S304" s="23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2">
        <v>0</v>
      </c>
      <c r="AA304" s="19">
        <f t="shared" si="9"/>
        <v>1</v>
      </c>
    </row>
    <row r="305" spans="1:27" ht="15.95" customHeight="1" x14ac:dyDescent="0.15">
      <c r="A305" s="1">
        <v>294</v>
      </c>
      <c r="B305" s="30">
        <v>1</v>
      </c>
      <c r="C305" s="21">
        <v>2</v>
      </c>
      <c r="D305" s="22">
        <v>1</v>
      </c>
      <c r="E305" s="22">
        <v>29</v>
      </c>
      <c r="F305" s="16" t="s">
        <v>236</v>
      </c>
      <c r="G305" s="23">
        <v>17</v>
      </c>
      <c r="H305" s="23">
        <v>4</v>
      </c>
      <c r="I305" s="16">
        <v>2</v>
      </c>
      <c r="J305" s="24"/>
      <c r="K305" s="170">
        <v>2</v>
      </c>
      <c r="L305" s="23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9">
        <f t="shared" si="8"/>
        <v>0</v>
      </c>
      <c r="S305" s="23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2">
        <v>0</v>
      </c>
      <c r="AA305" s="19">
        <f t="shared" si="9"/>
        <v>1</v>
      </c>
    </row>
    <row r="306" spans="1:27" ht="15.95" customHeight="1" x14ac:dyDescent="0.15">
      <c r="A306" s="20">
        <v>295</v>
      </c>
      <c r="B306" s="30">
        <v>1</v>
      </c>
      <c r="C306" s="21">
        <v>2</v>
      </c>
      <c r="D306" s="22">
        <v>1</v>
      </c>
      <c r="E306" s="22">
        <v>29</v>
      </c>
      <c r="F306" s="16" t="s">
        <v>236</v>
      </c>
      <c r="G306" s="23">
        <v>17</v>
      </c>
      <c r="H306" s="23">
        <v>3</v>
      </c>
      <c r="I306" s="16">
        <v>2</v>
      </c>
      <c r="J306" s="24"/>
      <c r="K306" s="170">
        <v>1</v>
      </c>
      <c r="L306" s="23">
        <v>1</v>
      </c>
      <c r="M306" s="5">
        <v>0</v>
      </c>
      <c r="N306" s="6">
        <v>2</v>
      </c>
      <c r="O306" s="7">
        <v>0</v>
      </c>
      <c r="P306" s="8">
        <v>0</v>
      </c>
      <c r="Q306" s="7">
        <v>0</v>
      </c>
      <c r="R306" s="19">
        <f t="shared" si="8"/>
        <v>2</v>
      </c>
      <c r="S306" s="23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f t="shared" si="9"/>
        <v>0</v>
      </c>
    </row>
    <row r="307" spans="1:27" ht="15.95" customHeight="1" x14ac:dyDescent="0.15">
      <c r="A307" s="1">
        <v>296</v>
      </c>
      <c r="B307" s="30">
        <v>1</v>
      </c>
      <c r="C307" s="21">
        <v>2</v>
      </c>
      <c r="D307" s="22">
        <v>1</v>
      </c>
      <c r="E307" s="22">
        <v>29</v>
      </c>
      <c r="F307" s="16" t="s">
        <v>236</v>
      </c>
      <c r="G307" s="23">
        <v>17</v>
      </c>
      <c r="H307" s="23">
        <v>3</v>
      </c>
      <c r="I307" s="16">
        <v>2</v>
      </c>
      <c r="J307" s="24"/>
      <c r="K307" s="170">
        <v>1</v>
      </c>
      <c r="L307" s="23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19">
        <f t="shared" si="8"/>
        <v>1</v>
      </c>
      <c r="S307" s="23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f t="shared" si="9"/>
        <v>0</v>
      </c>
    </row>
    <row r="308" spans="1:27" ht="15.95" customHeight="1" x14ac:dyDescent="0.15">
      <c r="A308" s="20">
        <v>297</v>
      </c>
      <c r="B308" s="30">
        <v>1</v>
      </c>
      <c r="C308" s="21">
        <v>2</v>
      </c>
      <c r="D308" s="22">
        <v>1</v>
      </c>
      <c r="E308" s="22">
        <v>29</v>
      </c>
      <c r="F308" s="16" t="s">
        <v>236</v>
      </c>
      <c r="G308" s="23">
        <v>17</v>
      </c>
      <c r="H308" s="23">
        <v>8</v>
      </c>
      <c r="I308" s="16">
        <v>2</v>
      </c>
      <c r="J308" s="24"/>
      <c r="K308" s="170">
        <v>1</v>
      </c>
      <c r="L308" s="23">
        <v>1</v>
      </c>
      <c r="M308" s="5">
        <v>0</v>
      </c>
      <c r="N308" s="6">
        <v>0</v>
      </c>
      <c r="O308" s="7">
        <v>1</v>
      </c>
      <c r="P308" s="8">
        <v>0</v>
      </c>
      <c r="Q308" s="7">
        <v>0</v>
      </c>
      <c r="R308" s="19">
        <f t="shared" si="8"/>
        <v>1</v>
      </c>
      <c r="S308" s="23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f t="shared" si="9"/>
        <v>0</v>
      </c>
    </row>
    <row r="309" spans="1:27" ht="15.95" customHeight="1" x14ac:dyDescent="0.15">
      <c r="A309" s="1">
        <v>298</v>
      </c>
      <c r="B309" s="30">
        <v>1</v>
      </c>
      <c r="C309" s="21">
        <v>2</v>
      </c>
      <c r="D309" s="22">
        <v>1</v>
      </c>
      <c r="E309" s="22">
        <v>29</v>
      </c>
      <c r="F309" s="16" t="s">
        <v>236</v>
      </c>
      <c r="G309" s="23">
        <v>17</v>
      </c>
      <c r="H309" s="23">
        <v>8</v>
      </c>
      <c r="I309" s="16">
        <v>2</v>
      </c>
      <c r="J309" s="24"/>
      <c r="K309" s="170">
        <v>1</v>
      </c>
      <c r="L309" s="23">
        <v>1</v>
      </c>
      <c r="M309" s="5">
        <v>0</v>
      </c>
      <c r="N309" s="6">
        <v>1</v>
      </c>
      <c r="O309" s="7">
        <v>0</v>
      </c>
      <c r="P309" s="8">
        <v>0</v>
      </c>
      <c r="Q309" s="7">
        <v>0</v>
      </c>
      <c r="R309" s="19">
        <f t="shared" si="8"/>
        <v>1</v>
      </c>
      <c r="S309" s="23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f t="shared" si="9"/>
        <v>0</v>
      </c>
    </row>
    <row r="310" spans="1:27" ht="15.95" customHeight="1" x14ac:dyDescent="0.15">
      <c r="A310" s="20">
        <v>299</v>
      </c>
      <c r="B310" s="30">
        <v>1</v>
      </c>
      <c r="C310" s="21">
        <v>2</v>
      </c>
      <c r="D310" s="22">
        <v>1</v>
      </c>
      <c r="E310" s="22">
        <v>29</v>
      </c>
      <c r="F310" s="16" t="s">
        <v>236</v>
      </c>
      <c r="G310" s="23">
        <v>17</v>
      </c>
      <c r="H310" s="23">
        <v>2</v>
      </c>
      <c r="I310" s="16">
        <v>2</v>
      </c>
      <c r="J310" s="24"/>
      <c r="K310" s="170">
        <v>3</v>
      </c>
      <c r="L310" s="23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19">
        <f t="shared" si="8"/>
        <v>1</v>
      </c>
      <c r="S310" s="23">
        <v>1</v>
      </c>
      <c r="T310" s="5">
        <v>0</v>
      </c>
      <c r="U310" s="6">
        <v>1</v>
      </c>
      <c r="V310" s="7">
        <v>0</v>
      </c>
      <c r="W310" s="8">
        <v>0</v>
      </c>
      <c r="X310" s="7">
        <v>1</v>
      </c>
      <c r="Y310" s="7">
        <v>0</v>
      </c>
      <c r="Z310" s="12">
        <v>0</v>
      </c>
      <c r="AA310" s="19">
        <f t="shared" si="9"/>
        <v>2</v>
      </c>
    </row>
    <row r="311" spans="1:27" ht="15.95" customHeight="1" x14ac:dyDescent="0.15">
      <c r="A311" s="1">
        <v>300</v>
      </c>
      <c r="B311" s="30">
        <v>1</v>
      </c>
      <c r="C311" s="21">
        <v>2</v>
      </c>
      <c r="D311" s="22">
        <v>1</v>
      </c>
      <c r="E311" s="22">
        <v>29</v>
      </c>
      <c r="F311" s="16" t="s">
        <v>236</v>
      </c>
      <c r="G311" s="23">
        <v>17</v>
      </c>
      <c r="H311" s="23">
        <v>5</v>
      </c>
      <c r="I311" s="16">
        <v>2</v>
      </c>
      <c r="J311" s="24"/>
      <c r="K311" s="170">
        <v>2</v>
      </c>
      <c r="L311" s="23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9">
        <f t="shared" si="8"/>
        <v>0</v>
      </c>
      <c r="S311" s="23">
        <v>1</v>
      </c>
      <c r="T311" s="5">
        <v>0</v>
      </c>
      <c r="U311" s="6">
        <v>1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f t="shared" si="9"/>
        <v>1</v>
      </c>
    </row>
    <row r="312" spans="1:27" ht="15.95" customHeight="1" x14ac:dyDescent="0.15">
      <c r="A312" s="20">
        <v>301</v>
      </c>
      <c r="B312" s="30">
        <v>1</v>
      </c>
      <c r="C312" s="21">
        <v>2</v>
      </c>
      <c r="D312" s="22">
        <v>1</v>
      </c>
      <c r="E312" s="22">
        <v>29</v>
      </c>
      <c r="F312" s="16" t="s">
        <v>236</v>
      </c>
      <c r="G312" s="23">
        <v>17</v>
      </c>
      <c r="H312" s="23">
        <v>2</v>
      </c>
      <c r="I312" s="16">
        <v>2</v>
      </c>
      <c r="J312" s="24"/>
      <c r="K312" s="170">
        <v>2</v>
      </c>
      <c r="L312" s="23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19">
        <f t="shared" si="8"/>
        <v>0</v>
      </c>
      <c r="S312" s="23">
        <v>1</v>
      </c>
      <c r="T312" s="5">
        <v>0</v>
      </c>
      <c r="U312" s="6">
        <v>1</v>
      </c>
      <c r="V312" s="7">
        <v>0</v>
      </c>
      <c r="W312" s="8">
        <v>0</v>
      </c>
      <c r="X312" s="7">
        <v>1</v>
      </c>
      <c r="Y312" s="7">
        <v>0</v>
      </c>
      <c r="Z312" s="12">
        <v>0</v>
      </c>
      <c r="AA312" s="19">
        <f t="shared" si="9"/>
        <v>2</v>
      </c>
    </row>
    <row r="313" spans="1:27" ht="15.95" customHeight="1" x14ac:dyDescent="0.15">
      <c r="A313" s="1">
        <v>302</v>
      </c>
      <c r="B313" s="30">
        <v>2</v>
      </c>
      <c r="C313" s="21">
        <v>2</v>
      </c>
      <c r="D313" s="22">
        <v>1</v>
      </c>
      <c r="E313" s="22">
        <v>29</v>
      </c>
      <c r="F313" s="16" t="s">
        <v>236</v>
      </c>
      <c r="G313" s="23"/>
      <c r="H313" s="23"/>
      <c r="I313" s="16"/>
      <c r="J313" s="24"/>
      <c r="K313" s="170">
        <v>1</v>
      </c>
      <c r="L313" s="23">
        <v>5</v>
      </c>
      <c r="M313" s="5">
        <v>2</v>
      </c>
      <c r="N313" s="6">
        <v>2</v>
      </c>
      <c r="O313" s="7">
        <v>0</v>
      </c>
      <c r="P313" s="8">
        <v>0</v>
      </c>
      <c r="Q313" s="7">
        <v>0</v>
      </c>
      <c r="R313" s="19">
        <f t="shared" si="8"/>
        <v>4</v>
      </c>
      <c r="S313" s="23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f t="shared" si="9"/>
        <v>0</v>
      </c>
    </row>
    <row r="314" spans="1:27" ht="15.95" customHeight="1" x14ac:dyDescent="0.15">
      <c r="A314" s="1">
        <v>303</v>
      </c>
      <c r="B314" s="30">
        <v>2</v>
      </c>
      <c r="C314" s="21">
        <v>2</v>
      </c>
      <c r="D314" s="22">
        <v>1</v>
      </c>
      <c r="E314" s="22">
        <v>29</v>
      </c>
      <c r="F314" s="16" t="s">
        <v>236</v>
      </c>
      <c r="G314" s="23"/>
      <c r="H314" s="23"/>
      <c r="I314" s="16"/>
      <c r="J314" s="24"/>
      <c r="K314" s="170">
        <v>1</v>
      </c>
      <c r="L314" s="23">
        <v>5</v>
      </c>
      <c r="M314" s="5">
        <v>2</v>
      </c>
      <c r="N314" s="6">
        <v>2</v>
      </c>
      <c r="O314" s="7">
        <v>0</v>
      </c>
      <c r="P314" s="8">
        <v>0</v>
      </c>
      <c r="Q314" s="7">
        <v>0</v>
      </c>
      <c r="R314" s="19">
        <f t="shared" si="8"/>
        <v>4</v>
      </c>
      <c r="S314" s="23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/>
    </row>
    <row r="315" spans="1:27" ht="15.95" customHeight="1" x14ac:dyDescent="0.15">
      <c r="A315" s="1">
        <v>304</v>
      </c>
      <c r="B315" s="30">
        <v>2</v>
      </c>
      <c r="C315" s="21">
        <v>2</v>
      </c>
      <c r="D315" s="22">
        <v>1</v>
      </c>
      <c r="E315" s="22">
        <v>29</v>
      </c>
      <c r="F315" s="16" t="s">
        <v>236</v>
      </c>
      <c r="G315" s="23"/>
      <c r="H315" s="23"/>
      <c r="I315" s="16"/>
      <c r="J315" s="24"/>
      <c r="K315" s="170">
        <v>1</v>
      </c>
      <c r="L315" s="23">
        <v>5</v>
      </c>
      <c r="M315" s="5">
        <v>1</v>
      </c>
      <c r="N315" s="6">
        <v>0</v>
      </c>
      <c r="O315" s="7">
        <v>0</v>
      </c>
      <c r="P315" s="8">
        <v>0</v>
      </c>
      <c r="Q315" s="7">
        <v>0</v>
      </c>
      <c r="R315" s="19">
        <f t="shared" si="8"/>
        <v>1</v>
      </c>
      <c r="S315" s="23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/>
    </row>
    <row r="316" spans="1:27" ht="15.95" customHeight="1" x14ac:dyDescent="0.15">
      <c r="A316" s="1">
        <v>305</v>
      </c>
      <c r="B316" s="30">
        <v>2</v>
      </c>
      <c r="C316" s="21">
        <v>2</v>
      </c>
      <c r="D316" s="22">
        <v>1</v>
      </c>
      <c r="E316" s="22">
        <v>29</v>
      </c>
      <c r="F316" s="16" t="s">
        <v>236</v>
      </c>
      <c r="G316" s="23"/>
      <c r="H316" s="23"/>
      <c r="I316" s="16"/>
      <c r="J316" s="24"/>
      <c r="K316" s="170">
        <v>1</v>
      </c>
      <c r="L316" s="23">
        <v>5</v>
      </c>
      <c r="M316" s="5">
        <v>1</v>
      </c>
      <c r="N316" s="6">
        <v>0</v>
      </c>
      <c r="O316" s="7">
        <v>0</v>
      </c>
      <c r="P316" s="8">
        <v>0</v>
      </c>
      <c r="Q316" s="7">
        <v>0</v>
      </c>
      <c r="R316" s="19">
        <f t="shared" si="8"/>
        <v>1</v>
      </c>
      <c r="S316" s="23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/>
    </row>
    <row r="317" spans="1:27" ht="15.95" customHeight="1" x14ac:dyDescent="0.15">
      <c r="A317" s="1">
        <v>306</v>
      </c>
      <c r="B317" s="30">
        <v>2</v>
      </c>
      <c r="C317" s="21">
        <v>2</v>
      </c>
      <c r="D317" s="22">
        <v>1</v>
      </c>
      <c r="E317" s="22">
        <v>29</v>
      </c>
      <c r="F317" s="16" t="s">
        <v>236</v>
      </c>
      <c r="G317" s="23"/>
      <c r="H317" s="23"/>
      <c r="I317" s="16"/>
      <c r="J317" s="24"/>
      <c r="K317" s="170">
        <v>1</v>
      </c>
      <c r="L317" s="23">
        <v>5</v>
      </c>
      <c r="M317" s="5">
        <v>2</v>
      </c>
      <c r="N317" s="6">
        <v>0</v>
      </c>
      <c r="O317" s="7">
        <v>0</v>
      </c>
      <c r="P317" s="8">
        <v>0</v>
      </c>
      <c r="Q317" s="7">
        <v>0</v>
      </c>
      <c r="R317" s="19">
        <f t="shared" si="8"/>
        <v>2</v>
      </c>
      <c r="S317" s="23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/>
    </row>
    <row r="318" spans="1:27" ht="15.95" customHeight="1" x14ac:dyDescent="0.15">
      <c r="A318" s="1">
        <v>307</v>
      </c>
      <c r="B318" s="30">
        <v>2</v>
      </c>
      <c r="C318" s="21">
        <v>2</v>
      </c>
      <c r="D318" s="22">
        <v>1</v>
      </c>
      <c r="E318" s="22">
        <v>29</v>
      </c>
      <c r="F318" s="16" t="s">
        <v>236</v>
      </c>
      <c r="G318" s="23"/>
      <c r="H318" s="23"/>
      <c r="I318" s="16"/>
      <c r="J318" s="24"/>
      <c r="K318" s="170">
        <v>1</v>
      </c>
      <c r="L318" s="23">
        <v>5</v>
      </c>
      <c r="M318" s="5">
        <v>1</v>
      </c>
      <c r="N318" s="6">
        <v>1</v>
      </c>
      <c r="O318" s="7">
        <v>0</v>
      </c>
      <c r="P318" s="8">
        <v>0</v>
      </c>
      <c r="Q318" s="7">
        <v>0</v>
      </c>
      <c r="R318" s="19">
        <f t="shared" si="8"/>
        <v>2</v>
      </c>
      <c r="S318" s="23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/>
    </row>
    <row r="319" spans="1:27" ht="15.95" customHeight="1" x14ac:dyDescent="0.15">
      <c r="A319" s="1">
        <v>308</v>
      </c>
      <c r="B319" s="30">
        <v>2</v>
      </c>
      <c r="C319" s="21">
        <v>2</v>
      </c>
      <c r="D319" s="22">
        <v>1</v>
      </c>
      <c r="E319" s="22">
        <v>29</v>
      </c>
      <c r="F319" s="16" t="s">
        <v>236</v>
      </c>
      <c r="G319" s="23"/>
      <c r="H319" s="23"/>
      <c r="I319" s="16"/>
      <c r="J319" s="24"/>
      <c r="K319" s="170">
        <v>1</v>
      </c>
      <c r="L319" s="23">
        <v>5</v>
      </c>
      <c r="M319" s="5">
        <v>1</v>
      </c>
      <c r="N319" s="6">
        <v>0</v>
      </c>
      <c r="O319" s="7">
        <v>0</v>
      </c>
      <c r="P319" s="8">
        <v>0</v>
      </c>
      <c r="Q319" s="7">
        <v>0</v>
      </c>
      <c r="R319" s="19">
        <f t="shared" si="8"/>
        <v>1</v>
      </c>
      <c r="S319" s="23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/>
    </row>
    <row r="320" spans="1:27" ht="15.95" customHeight="1" x14ac:dyDescent="0.15">
      <c r="A320" s="1">
        <v>309</v>
      </c>
      <c r="B320" s="30">
        <v>2</v>
      </c>
      <c r="C320" s="21">
        <v>2</v>
      </c>
      <c r="D320" s="22">
        <v>1</v>
      </c>
      <c r="E320" s="22">
        <v>29</v>
      </c>
      <c r="F320" s="16" t="s">
        <v>236</v>
      </c>
      <c r="G320" s="23"/>
      <c r="H320" s="23"/>
      <c r="I320" s="16"/>
      <c r="J320" s="24"/>
      <c r="K320" s="170">
        <v>1</v>
      </c>
      <c r="L320" s="23">
        <v>5</v>
      </c>
      <c r="M320" s="5">
        <v>0</v>
      </c>
      <c r="N320" s="6">
        <v>1</v>
      </c>
      <c r="O320" s="7">
        <v>0</v>
      </c>
      <c r="P320" s="8">
        <v>0</v>
      </c>
      <c r="Q320" s="7">
        <v>0</v>
      </c>
      <c r="R320" s="19">
        <f t="shared" si="8"/>
        <v>1</v>
      </c>
      <c r="S320" s="23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/>
    </row>
    <row r="321" spans="1:27" ht="15.95" customHeight="1" x14ac:dyDescent="0.15">
      <c r="A321" s="1">
        <v>310</v>
      </c>
      <c r="B321" s="30">
        <v>2</v>
      </c>
      <c r="C321" s="21">
        <v>2</v>
      </c>
      <c r="D321" s="22">
        <v>1</v>
      </c>
      <c r="E321" s="22">
        <v>29</v>
      </c>
      <c r="F321" s="16" t="s">
        <v>236</v>
      </c>
      <c r="G321" s="23"/>
      <c r="H321" s="23"/>
      <c r="I321" s="16"/>
      <c r="J321" s="24"/>
      <c r="K321" s="170">
        <v>1</v>
      </c>
      <c r="L321" s="23">
        <v>5</v>
      </c>
      <c r="M321" s="5">
        <v>0</v>
      </c>
      <c r="N321" s="6">
        <v>1</v>
      </c>
      <c r="O321" s="7">
        <v>0</v>
      </c>
      <c r="P321" s="8">
        <v>0</v>
      </c>
      <c r="Q321" s="7">
        <v>0</v>
      </c>
      <c r="R321" s="19">
        <f t="shared" si="8"/>
        <v>1</v>
      </c>
      <c r="S321" s="23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/>
    </row>
    <row r="322" spans="1:27" ht="15.95" customHeight="1" x14ac:dyDescent="0.15">
      <c r="A322" s="1">
        <v>311</v>
      </c>
      <c r="B322" s="30">
        <v>2</v>
      </c>
      <c r="C322" s="21">
        <v>2</v>
      </c>
      <c r="D322" s="22">
        <v>1</v>
      </c>
      <c r="E322" s="22">
        <v>29</v>
      </c>
      <c r="F322" s="16" t="s">
        <v>236</v>
      </c>
      <c r="G322" s="23"/>
      <c r="H322" s="23"/>
      <c r="I322" s="16"/>
      <c r="J322" s="24"/>
      <c r="K322" s="170">
        <v>1</v>
      </c>
      <c r="L322" s="23">
        <v>5</v>
      </c>
      <c r="M322" s="5">
        <v>1</v>
      </c>
      <c r="N322" s="6">
        <v>0</v>
      </c>
      <c r="O322" s="7">
        <v>0</v>
      </c>
      <c r="P322" s="8">
        <v>0</v>
      </c>
      <c r="Q322" s="7">
        <v>0</v>
      </c>
      <c r="R322" s="19">
        <f t="shared" si="8"/>
        <v>1</v>
      </c>
      <c r="S322" s="23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/>
    </row>
    <row r="323" spans="1:27" ht="15.95" customHeight="1" x14ac:dyDescent="0.15">
      <c r="A323" s="1">
        <v>312</v>
      </c>
      <c r="B323" s="30">
        <v>2</v>
      </c>
      <c r="C323" s="21">
        <v>2</v>
      </c>
      <c r="D323" s="22">
        <v>1</v>
      </c>
      <c r="E323" s="22">
        <v>29</v>
      </c>
      <c r="F323" s="16" t="s">
        <v>236</v>
      </c>
      <c r="G323" s="23"/>
      <c r="H323" s="23"/>
      <c r="I323" s="16"/>
      <c r="J323" s="24"/>
      <c r="K323" s="170">
        <v>1</v>
      </c>
      <c r="L323" s="23">
        <v>5</v>
      </c>
      <c r="M323" s="5">
        <v>1</v>
      </c>
      <c r="N323" s="6">
        <v>0</v>
      </c>
      <c r="O323" s="7">
        <v>0</v>
      </c>
      <c r="P323" s="8">
        <v>0</v>
      </c>
      <c r="Q323" s="7">
        <v>0</v>
      </c>
      <c r="R323" s="19">
        <f t="shared" si="8"/>
        <v>1</v>
      </c>
      <c r="S323" s="23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/>
    </row>
    <row r="324" spans="1:27" ht="15.95" customHeight="1" x14ac:dyDescent="0.15">
      <c r="A324" s="1">
        <v>313</v>
      </c>
      <c r="B324" s="30">
        <v>2</v>
      </c>
      <c r="C324" s="21">
        <v>2</v>
      </c>
      <c r="D324" s="22">
        <v>1</v>
      </c>
      <c r="E324" s="22">
        <v>29</v>
      </c>
      <c r="F324" s="16" t="s">
        <v>236</v>
      </c>
      <c r="G324" s="23"/>
      <c r="H324" s="23"/>
      <c r="I324" s="16"/>
      <c r="J324" s="24"/>
      <c r="K324" s="170">
        <v>1</v>
      </c>
      <c r="L324" s="23">
        <v>5</v>
      </c>
      <c r="M324" s="5">
        <v>1</v>
      </c>
      <c r="N324" s="6">
        <v>1</v>
      </c>
      <c r="O324" s="7">
        <v>0</v>
      </c>
      <c r="P324" s="8">
        <v>0</v>
      </c>
      <c r="Q324" s="7">
        <v>0</v>
      </c>
      <c r="R324" s="19">
        <f t="shared" si="8"/>
        <v>2</v>
      </c>
      <c r="S324" s="23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/>
    </row>
    <row r="325" spans="1:27" ht="15.95" customHeight="1" x14ac:dyDescent="0.15">
      <c r="A325" s="1">
        <v>314</v>
      </c>
      <c r="B325" s="30">
        <v>2</v>
      </c>
      <c r="C325" s="21">
        <v>2</v>
      </c>
      <c r="D325" s="22">
        <v>1</v>
      </c>
      <c r="E325" s="22">
        <v>29</v>
      </c>
      <c r="F325" s="16" t="s">
        <v>236</v>
      </c>
      <c r="G325" s="23"/>
      <c r="H325" s="23"/>
      <c r="I325" s="16"/>
      <c r="J325" s="24"/>
      <c r="K325" s="170">
        <v>1</v>
      </c>
      <c r="L325" s="23">
        <v>5</v>
      </c>
      <c r="M325" s="5">
        <v>1</v>
      </c>
      <c r="N325" s="6">
        <v>0</v>
      </c>
      <c r="O325" s="7">
        <v>0</v>
      </c>
      <c r="P325" s="8">
        <v>0</v>
      </c>
      <c r="Q325" s="7">
        <v>0</v>
      </c>
      <c r="R325" s="19">
        <f t="shared" si="8"/>
        <v>1</v>
      </c>
      <c r="S325" s="23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/>
    </row>
    <row r="326" spans="1:27" ht="15.95" customHeight="1" x14ac:dyDescent="0.15">
      <c r="A326" s="1">
        <v>315</v>
      </c>
      <c r="B326" s="30">
        <v>2</v>
      </c>
      <c r="C326" s="21">
        <v>2</v>
      </c>
      <c r="D326" s="22">
        <v>1</v>
      </c>
      <c r="E326" s="22">
        <v>29</v>
      </c>
      <c r="F326" s="16" t="s">
        <v>236</v>
      </c>
      <c r="G326" s="23"/>
      <c r="H326" s="23"/>
      <c r="I326" s="16"/>
      <c r="J326" s="24"/>
      <c r="K326" s="170">
        <v>1</v>
      </c>
      <c r="L326" s="23">
        <v>5</v>
      </c>
      <c r="M326" s="5">
        <v>1</v>
      </c>
      <c r="N326" s="6">
        <v>0</v>
      </c>
      <c r="O326" s="7">
        <v>0</v>
      </c>
      <c r="P326" s="8">
        <v>0</v>
      </c>
      <c r="Q326" s="7">
        <v>0</v>
      </c>
      <c r="R326" s="19">
        <f t="shared" si="8"/>
        <v>1</v>
      </c>
      <c r="S326" s="23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/>
    </row>
    <row r="327" spans="1:27" ht="15.95" customHeight="1" x14ac:dyDescent="0.15">
      <c r="A327" s="1">
        <v>316</v>
      </c>
      <c r="B327" s="30">
        <v>2</v>
      </c>
      <c r="C327" s="21">
        <v>2</v>
      </c>
      <c r="D327" s="22">
        <v>1</v>
      </c>
      <c r="E327" s="22">
        <v>29</v>
      </c>
      <c r="F327" s="16" t="s">
        <v>236</v>
      </c>
      <c r="G327" s="23"/>
      <c r="H327" s="23"/>
      <c r="I327" s="16"/>
      <c r="J327" s="24"/>
      <c r="K327" s="170">
        <v>1</v>
      </c>
      <c r="L327" s="23">
        <v>5</v>
      </c>
      <c r="M327" s="5">
        <v>0</v>
      </c>
      <c r="N327" s="6">
        <v>1</v>
      </c>
      <c r="O327" s="7">
        <v>0</v>
      </c>
      <c r="P327" s="8">
        <v>0</v>
      </c>
      <c r="Q327" s="7">
        <v>0</v>
      </c>
      <c r="R327" s="19">
        <f t="shared" si="8"/>
        <v>1</v>
      </c>
      <c r="S327" s="23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/>
    </row>
    <row r="328" spans="1:27" ht="15.95" customHeight="1" x14ac:dyDescent="0.15">
      <c r="A328" s="1">
        <v>317</v>
      </c>
      <c r="B328" s="30">
        <v>2</v>
      </c>
      <c r="C328" s="21">
        <v>2</v>
      </c>
      <c r="D328" s="22">
        <v>1</v>
      </c>
      <c r="E328" s="22">
        <v>29</v>
      </c>
      <c r="F328" s="16" t="s">
        <v>236</v>
      </c>
      <c r="G328" s="23"/>
      <c r="H328" s="23"/>
      <c r="I328" s="16"/>
      <c r="J328" s="24"/>
      <c r="K328" s="170">
        <v>1</v>
      </c>
      <c r="L328" s="23">
        <v>5</v>
      </c>
      <c r="M328" s="5">
        <v>1</v>
      </c>
      <c r="N328" s="6">
        <v>0</v>
      </c>
      <c r="O328" s="7">
        <v>0</v>
      </c>
      <c r="P328" s="8">
        <v>0</v>
      </c>
      <c r="Q328" s="7">
        <v>0</v>
      </c>
      <c r="R328" s="19">
        <f t="shared" si="8"/>
        <v>1</v>
      </c>
      <c r="S328" s="23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2">
        <v>0</v>
      </c>
      <c r="AA328" s="19"/>
    </row>
    <row r="329" spans="1:27" ht="15.95" customHeight="1" x14ac:dyDescent="0.15">
      <c r="A329" s="1">
        <v>318</v>
      </c>
      <c r="B329" s="30">
        <v>2</v>
      </c>
      <c r="C329" s="21">
        <v>2</v>
      </c>
      <c r="D329" s="22">
        <v>1</v>
      </c>
      <c r="E329" s="22">
        <v>29</v>
      </c>
      <c r="F329" s="16" t="s">
        <v>236</v>
      </c>
      <c r="G329" s="23"/>
      <c r="H329" s="23"/>
      <c r="I329" s="16"/>
      <c r="J329" s="24"/>
      <c r="K329" s="170">
        <v>1</v>
      </c>
      <c r="L329" s="23">
        <v>5</v>
      </c>
      <c r="M329" s="5">
        <v>1</v>
      </c>
      <c r="N329" s="6">
        <v>1</v>
      </c>
      <c r="O329" s="7">
        <v>0</v>
      </c>
      <c r="P329" s="8">
        <v>0</v>
      </c>
      <c r="Q329" s="7">
        <v>0</v>
      </c>
      <c r="R329" s="19">
        <f t="shared" si="8"/>
        <v>2</v>
      </c>
      <c r="S329" s="23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/>
    </row>
    <row r="330" spans="1:27" ht="15.95" customHeight="1" x14ac:dyDescent="0.15">
      <c r="A330" s="1">
        <v>319</v>
      </c>
      <c r="B330" s="30">
        <v>2</v>
      </c>
      <c r="C330" s="21">
        <v>2</v>
      </c>
      <c r="D330" s="22">
        <v>1</v>
      </c>
      <c r="E330" s="22">
        <v>29</v>
      </c>
      <c r="F330" s="16" t="s">
        <v>236</v>
      </c>
      <c r="G330" s="23"/>
      <c r="H330" s="23"/>
      <c r="I330" s="16"/>
      <c r="J330" s="24"/>
      <c r="K330" s="170">
        <v>1</v>
      </c>
      <c r="L330" s="23">
        <v>5</v>
      </c>
      <c r="M330" s="5">
        <v>2</v>
      </c>
      <c r="N330" s="6">
        <v>1</v>
      </c>
      <c r="O330" s="7">
        <v>0</v>
      </c>
      <c r="P330" s="8">
        <v>0</v>
      </c>
      <c r="Q330" s="7">
        <v>0</v>
      </c>
      <c r="R330" s="19">
        <f t="shared" si="8"/>
        <v>3</v>
      </c>
      <c r="S330" s="23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2">
        <v>0</v>
      </c>
      <c r="AA330" s="19"/>
    </row>
    <row r="331" spans="1:27" ht="15.95" customHeight="1" x14ac:dyDescent="0.15">
      <c r="A331" s="1">
        <v>320</v>
      </c>
      <c r="B331" s="30">
        <v>2</v>
      </c>
      <c r="C331" s="21">
        <v>2</v>
      </c>
      <c r="D331" s="22">
        <v>1</v>
      </c>
      <c r="E331" s="22">
        <v>29</v>
      </c>
      <c r="F331" s="16" t="s">
        <v>236</v>
      </c>
      <c r="G331" s="23"/>
      <c r="H331" s="23"/>
      <c r="I331" s="16"/>
      <c r="J331" s="24"/>
      <c r="K331" s="170">
        <v>1</v>
      </c>
      <c r="L331" s="23">
        <v>5</v>
      </c>
      <c r="M331" s="5">
        <v>2</v>
      </c>
      <c r="N331" s="6">
        <v>0</v>
      </c>
      <c r="O331" s="7">
        <v>0</v>
      </c>
      <c r="P331" s="8">
        <v>0</v>
      </c>
      <c r="Q331" s="7">
        <v>0</v>
      </c>
      <c r="R331" s="19">
        <f t="shared" si="8"/>
        <v>2</v>
      </c>
      <c r="S331" s="23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/>
    </row>
    <row r="332" spans="1:27" ht="15.95" customHeight="1" x14ac:dyDescent="0.15">
      <c r="A332" s="1">
        <v>321</v>
      </c>
      <c r="B332" s="30">
        <v>2</v>
      </c>
      <c r="C332" s="21">
        <v>2</v>
      </c>
      <c r="D332" s="22">
        <v>1</v>
      </c>
      <c r="E332" s="22">
        <v>29</v>
      </c>
      <c r="F332" s="16" t="s">
        <v>236</v>
      </c>
      <c r="G332" s="23"/>
      <c r="H332" s="23"/>
      <c r="I332" s="16"/>
      <c r="J332" s="24"/>
      <c r="K332" s="170">
        <v>1</v>
      </c>
      <c r="L332" s="23">
        <v>5</v>
      </c>
      <c r="M332" s="5">
        <v>1</v>
      </c>
      <c r="N332" s="6">
        <v>1</v>
      </c>
      <c r="O332" s="7">
        <v>0</v>
      </c>
      <c r="P332" s="8">
        <v>0</v>
      </c>
      <c r="Q332" s="7">
        <v>0</v>
      </c>
      <c r="R332" s="19">
        <f t="shared" si="8"/>
        <v>2</v>
      </c>
      <c r="S332" s="23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2">
        <v>0</v>
      </c>
      <c r="AA332" s="19"/>
    </row>
    <row r="333" spans="1:27" ht="15.95" customHeight="1" x14ac:dyDescent="0.15">
      <c r="A333" s="1">
        <v>322</v>
      </c>
      <c r="B333" s="30">
        <v>2</v>
      </c>
      <c r="C333" s="21">
        <v>2</v>
      </c>
      <c r="D333" s="22">
        <v>1</v>
      </c>
      <c r="E333" s="22">
        <v>29</v>
      </c>
      <c r="F333" s="16" t="s">
        <v>236</v>
      </c>
      <c r="G333" s="23"/>
      <c r="H333" s="23"/>
      <c r="I333" s="16"/>
      <c r="J333" s="24"/>
      <c r="K333" s="170">
        <v>1</v>
      </c>
      <c r="L333" s="23">
        <v>5</v>
      </c>
      <c r="M333" s="5">
        <v>2</v>
      </c>
      <c r="N333" s="6">
        <v>0</v>
      </c>
      <c r="O333" s="7">
        <v>0</v>
      </c>
      <c r="P333" s="8">
        <v>0</v>
      </c>
      <c r="Q333" s="7">
        <v>0</v>
      </c>
      <c r="R333" s="19">
        <f t="shared" ref="R333:R360" si="10">SUM(M333:Q333)</f>
        <v>2</v>
      </c>
      <c r="S333" s="23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2">
        <v>0</v>
      </c>
      <c r="AA333" s="19"/>
    </row>
    <row r="334" spans="1:27" ht="15.95" customHeight="1" x14ac:dyDescent="0.15">
      <c r="A334" s="1">
        <v>323</v>
      </c>
      <c r="B334" s="30">
        <v>2</v>
      </c>
      <c r="C334" s="21">
        <v>2</v>
      </c>
      <c r="D334" s="22">
        <v>1</v>
      </c>
      <c r="E334" s="22">
        <v>29</v>
      </c>
      <c r="F334" s="16" t="s">
        <v>236</v>
      </c>
      <c r="G334" s="23"/>
      <c r="H334" s="23"/>
      <c r="I334" s="16"/>
      <c r="J334" s="24"/>
      <c r="K334" s="170">
        <v>1</v>
      </c>
      <c r="L334" s="23">
        <v>5</v>
      </c>
      <c r="M334" s="5">
        <v>1</v>
      </c>
      <c r="N334" s="6">
        <v>0</v>
      </c>
      <c r="O334" s="7">
        <v>0</v>
      </c>
      <c r="P334" s="8">
        <v>0</v>
      </c>
      <c r="Q334" s="7">
        <v>0</v>
      </c>
      <c r="R334" s="19">
        <f t="shared" si="10"/>
        <v>1</v>
      </c>
      <c r="S334" s="23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2">
        <v>0</v>
      </c>
      <c r="AA334" s="19"/>
    </row>
    <row r="335" spans="1:27" ht="15.95" customHeight="1" x14ac:dyDescent="0.15">
      <c r="A335" s="1">
        <v>324</v>
      </c>
      <c r="B335" s="30">
        <v>2</v>
      </c>
      <c r="C335" s="21">
        <v>2</v>
      </c>
      <c r="D335" s="22">
        <v>1</v>
      </c>
      <c r="E335" s="22">
        <v>29</v>
      </c>
      <c r="F335" s="16" t="s">
        <v>236</v>
      </c>
      <c r="G335" s="23"/>
      <c r="H335" s="23"/>
      <c r="I335" s="16"/>
      <c r="J335" s="24"/>
      <c r="K335" s="170">
        <v>1</v>
      </c>
      <c r="L335" s="23">
        <v>5</v>
      </c>
      <c r="M335" s="5">
        <v>1</v>
      </c>
      <c r="N335" s="6">
        <v>0</v>
      </c>
      <c r="O335" s="7">
        <v>0</v>
      </c>
      <c r="P335" s="8">
        <v>0</v>
      </c>
      <c r="Q335" s="7">
        <v>0</v>
      </c>
      <c r="R335" s="19">
        <f t="shared" si="10"/>
        <v>1</v>
      </c>
      <c r="S335" s="23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2">
        <v>0</v>
      </c>
      <c r="AA335" s="19"/>
    </row>
    <row r="336" spans="1:27" ht="15.95" customHeight="1" x14ac:dyDescent="0.15">
      <c r="A336" s="1">
        <v>325</v>
      </c>
      <c r="B336" s="30">
        <v>2</v>
      </c>
      <c r="C336" s="21">
        <v>2</v>
      </c>
      <c r="D336" s="22">
        <v>1</v>
      </c>
      <c r="E336" s="22">
        <v>29</v>
      </c>
      <c r="F336" s="16" t="s">
        <v>236</v>
      </c>
      <c r="G336" s="23"/>
      <c r="H336" s="23"/>
      <c r="I336" s="16"/>
      <c r="J336" s="24"/>
      <c r="K336" s="170">
        <v>1</v>
      </c>
      <c r="L336" s="23">
        <v>5</v>
      </c>
      <c r="M336" s="5">
        <v>1</v>
      </c>
      <c r="N336" s="6">
        <v>0</v>
      </c>
      <c r="O336" s="7">
        <v>0</v>
      </c>
      <c r="P336" s="8">
        <v>0</v>
      </c>
      <c r="Q336" s="7">
        <v>0</v>
      </c>
      <c r="R336" s="19">
        <f t="shared" si="10"/>
        <v>1</v>
      </c>
      <c r="S336" s="23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/>
    </row>
    <row r="337" spans="1:27" ht="15.95" customHeight="1" x14ac:dyDescent="0.15">
      <c r="A337" s="1">
        <v>326</v>
      </c>
      <c r="B337" s="30">
        <v>2</v>
      </c>
      <c r="C337" s="21">
        <v>2</v>
      </c>
      <c r="D337" s="22">
        <v>1</v>
      </c>
      <c r="E337" s="22">
        <v>29</v>
      </c>
      <c r="F337" s="16" t="s">
        <v>236</v>
      </c>
      <c r="G337" s="23"/>
      <c r="H337" s="23"/>
      <c r="I337" s="16"/>
      <c r="J337" s="24"/>
      <c r="K337" s="170">
        <v>1</v>
      </c>
      <c r="L337" s="23">
        <v>5</v>
      </c>
      <c r="M337" s="5">
        <v>1</v>
      </c>
      <c r="N337" s="6">
        <v>0</v>
      </c>
      <c r="O337" s="7">
        <v>0</v>
      </c>
      <c r="P337" s="8">
        <v>0</v>
      </c>
      <c r="Q337" s="7">
        <v>0</v>
      </c>
      <c r="R337" s="19">
        <f t="shared" si="10"/>
        <v>1</v>
      </c>
      <c r="S337" s="23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/>
    </row>
    <row r="338" spans="1:27" ht="15.95" customHeight="1" x14ac:dyDescent="0.15">
      <c r="A338" s="1">
        <v>327</v>
      </c>
      <c r="B338" s="30">
        <v>2</v>
      </c>
      <c r="C338" s="21">
        <v>2</v>
      </c>
      <c r="D338" s="22">
        <v>1</v>
      </c>
      <c r="E338" s="22">
        <v>29</v>
      </c>
      <c r="F338" s="16" t="s">
        <v>236</v>
      </c>
      <c r="G338" s="23"/>
      <c r="H338" s="23"/>
      <c r="I338" s="16"/>
      <c r="J338" s="24"/>
      <c r="K338" s="170">
        <v>1</v>
      </c>
      <c r="L338" s="23">
        <v>5</v>
      </c>
      <c r="M338" s="5">
        <v>1</v>
      </c>
      <c r="N338" s="6">
        <v>0</v>
      </c>
      <c r="O338" s="7">
        <v>0</v>
      </c>
      <c r="P338" s="8">
        <v>0</v>
      </c>
      <c r="Q338" s="7">
        <v>0</v>
      </c>
      <c r="R338" s="19">
        <f t="shared" si="10"/>
        <v>1</v>
      </c>
      <c r="S338" s="23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2">
        <v>0</v>
      </c>
      <c r="AA338" s="19"/>
    </row>
    <row r="339" spans="1:27" ht="15.95" customHeight="1" x14ac:dyDescent="0.15">
      <c r="A339" s="1">
        <v>328</v>
      </c>
      <c r="B339" s="30">
        <v>2</v>
      </c>
      <c r="C339" s="21">
        <v>2</v>
      </c>
      <c r="D339" s="22">
        <v>1</v>
      </c>
      <c r="E339" s="22">
        <v>29</v>
      </c>
      <c r="F339" s="16" t="s">
        <v>236</v>
      </c>
      <c r="G339" s="23"/>
      <c r="H339" s="23"/>
      <c r="I339" s="16"/>
      <c r="J339" s="24"/>
      <c r="K339" s="170">
        <v>1</v>
      </c>
      <c r="L339" s="23">
        <v>5</v>
      </c>
      <c r="M339" s="5">
        <v>1</v>
      </c>
      <c r="N339" s="6">
        <v>0</v>
      </c>
      <c r="O339" s="7">
        <v>0</v>
      </c>
      <c r="P339" s="8">
        <v>0</v>
      </c>
      <c r="Q339" s="7">
        <v>0</v>
      </c>
      <c r="R339" s="19">
        <f t="shared" si="10"/>
        <v>1</v>
      </c>
      <c r="S339" s="23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/>
    </row>
    <row r="340" spans="1:27" ht="15.95" customHeight="1" x14ac:dyDescent="0.15">
      <c r="A340" s="1">
        <v>329</v>
      </c>
      <c r="B340" s="30">
        <v>2</v>
      </c>
      <c r="C340" s="21">
        <v>2</v>
      </c>
      <c r="D340" s="22">
        <v>1</v>
      </c>
      <c r="E340" s="22">
        <v>29</v>
      </c>
      <c r="F340" s="16" t="s">
        <v>236</v>
      </c>
      <c r="G340" s="23"/>
      <c r="H340" s="23"/>
      <c r="I340" s="16"/>
      <c r="J340" s="24"/>
      <c r="K340" s="170">
        <v>1</v>
      </c>
      <c r="L340" s="23">
        <v>5</v>
      </c>
      <c r="M340" s="5">
        <v>2</v>
      </c>
      <c r="N340" s="6">
        <v>0</v>
      </c>
      <c r="O340" s="7">
        <v>0</v>
      </c>
      <c r="P340" s="8">
        <v>0</v>
      </c>
      <c r="Q340" s="7">
        <v>0</v>
      </c>
      <c r="R340" s="19">
        <f t="shared" si="10"/>
        <v>2</v>
      </c>
      <c r="S340" s="23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2">
        <v>0</v>
      </c>
      <c r="AA340" s="19"/>
    </row>
    <row r="341" spans="1:27" ht="15.95" customHeight="1" x14ac:dyDescent="0.15">
      <c r="A341" s="1">
        <v>330</v>
      </c>
      <c r="B341" s="30">
        <v>2</v>
      </c>
      <c r="C341" s="21">
        <v>2</v>
      </c>
      <c r="D341" s="22">
        <v>1</v>
      </c>
      <c r="E341" s="22">
        <v>29</v>
      </c>
      <c r="F341" s="16" t="s">
        <v>236</v>
      </c>
      <c r="G341" s="23"/>
      <c r="H341" s="23"/>
      <c r="I341" s="16"/>
      <c r="J341" s="24"/>
      <c r="K341" s="170">
        <v>1</v>
      </c>
      <c r="L341" s="23">
        <v>5</v>
      </c>
      <c r="M341" s="5">
        <v>2</v>
      </c>
      <c r="N341" s="6">
        <v>1</v>
      </c>
      <c r="O341" s="7">
        <v>0</v>
      </c>
      <c r="P341" s="8">
        <v>0</v>
      </c>
      <c r="Q341" s="7">
        <v>0</v>
      </c>
      <c r="R341" s="19">
        <f t="shared" si="10"/>
        <v>3</v>
      </c>
      <c r="S341" s="23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/>
    </row>
    <row r="342" spans="1:27" ht="15.95" customHeight="1" x14ac:dyDescent="0.15">
      <c r="A342" s="1">
        <v>331</v>
      </c>
      <c r="B342" s="30">
        <v>2</v>
      </c>
      <c r="C342" s="21">
        <v>2</v>
      </c>
      <c r="D342" s="22">
        <v>1</v>
      </c>
      <c r="E342" s="22">
        <v>29</v>
      </c>
      <c r="F342" s="16" t="s">
        <v>236</v>
      </c>
      <c r="G342" s="23"/>
      <c r="H342" s="23"/>
      <c r="I342" s="16"/>
      <c r="J342" s="24"/>
      <c r="K342" s="170">
        <v>1</v>
      </c>
      <c r="L342" s="23">
        <v>5</v>
      </c>
      <c r="M342" s="5">
        <v>4</v>
      </c>
      <c r="N342" s="6">
        <v>2</v>
      </c>
      <c r="O342" s="7">
        <v>0</v>
      </c>
      <c r="P342" s="8">
        <v>0</v>
      </c>
      <c r="Q342" s="7">
        <v>0</v>
      </c>
      <c r="R342" s="19">
        <f t="shared" si="10"/>
        <v>6</v>
      </c>
      <c r="S342" s="23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/>
    </row>
    <row r="343" spans="1:27" ht="15.95" customHeight="1" x14ac:dyDescent="0.15">
      <c r="A343" s="1">
        <v>332</v>
      </c>
      <c r="B343" s="30">
        <v>2</v>
      </c>
      <c r="C343" s="21">
        <v>2</v>
      </c>
      <c r="D343" s="22">
        <v>1</v>
      </c>
      <c r="E343" s="22">
        <v>29</v>
      </c>
      <c r="F343" s="16" t="s">
        <v>236</v>
      </c>
      <c r="G343" s="23"/>
      <c r="H343" s="23"/>
      <c r="I343" s="16"/>
      <c r="J343" s="24"/>
      <c r="K343" s="170">
        <v>1</v>
      </c>
      <c r="L343" s="23">
        <v>5</v>
      </c>
      <c r="M343" s="5">
        <v>1</v>
      </c>
      <c r="N343" s="6">
        <v>0</v>
      </c>
      <c r="O343" s="7">
        <v>0</v>
      </c>
      <c r="P343" s="8">
        <v>0</v>
      </c>
      <c r="Q343" s="7">
        <v>0</v>
      </c>
      <c r="R343" s="19">
        <f t="shared" si="10"/>
        <v>1</v>
      </c>
      <c r="S343" s="23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/>
    </row>
    <row r="344" spans="1:27" ht="15.95" customHeight="1" x14ac:dyDescent="0.15">
      <c r="A344" s="1">
        <v>333</v>
      </c>
      <c r="B344" s="30">
        <v>2</v>
      </c>
      <c r="C344" s="21">
        <v>2</v>
      </c>
      <c r="D344" s="22">
        <v>1</v>
      </c>
      <c r="E344" s="22">
        <v>29</v>
      </c>
      <c r="F344" s="16" t="s">
        <v>236</v>
      </c>
      <c r="G344" s="23"/>
      <c r="H344" s="23"/>
      <c r="I344" s="16"/>
      <c r="J344" s="24"/>
      <c r="K344" s="170">
        <v>1</v>
      </c>
      <c r="L344" s="23">
        <v>5</v>
      </c>
      <c r="M344" s="5">
        <v>2</v>
      </c>
      <c r="N344" s="6">
        <v>1</v>
      </c>
      <c r="O344" s="7">
        <v>0</v>
      </c>
      <c r="P344" s="8">
        <v>0</v>
      </c>
      <c r="Q344" s="7">
        <v>0</v>
      </c>
      <c r="R344" s="19">
        <f t="shared" si="10"/>
        <v>3</v>
      </c>
      <c r="S344" s="23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/>
    </row>
    <row r="345" spans="1:27" ht="15.95" customHeight="1" x14ac:dyDescent="0.15">
      <c r="A345" s="1">
        <v>334</v>
      </c>
      <c r="B345" s="30">
        <v>2</v>
      </c>
      <c r="C345" s="21">
        <v>2</v>
      </c>
      <c r="D345" s="22">
        <v>1</v>
      </c>
      <c r="E345" s="22">
        <v>29</v>
      </c>
      <c r="F345" s="16" t="s">
        <v>236</v>
      </c>
      <c r="G345" s="23"/>
      <c r="H345" s="23"/>
      <c r="I345" s="16"/>
      <c r="J345" s="24"/>
      <c r="K345" s="170">
        <v>1</v>
      </c>
      <c r="L345" s="23">
        <v>1</v>
      </c>
      <c r="M345" s="5">
        <v>1</v>
      </c>
      <c r="N345" s="6">
        <v>0</v>
      </c>
      <c r="O345" s="7">
        <v>0</v>
      </c>
      <c r="P345" s="8">
        <v>0</v>
      </c>
      <c r="Q345" s="7">
        <v>0</v>
      </c>
      <c r="R345" s="19">
        <f t="shared" si="10"/>
        <v>1</v>
      </c>
      <c r="S345" s="23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/>
    </row>
    <row r="346" spans="1:27" ht="15.95" customHeight="1" x14ac:dyDescent="0.15">
      <c r="A346" s="1">
        <v>335</v>
      </c>
      <c r="B346" s="30">
        <v>2</v>
      </c>
      <c r="C346" s="21">
        <v>2</v>
      </c>
      <c r="D346" s="22">
        <v>1</v>
      </c>
      <c r="E346" s="22">
        <v>29</v>
      </c>
      <c r="F346" s="16" t="s">
        <v>236</v>
      </c>
      <c r="G346" s="23"/>
      <c r="H346" s="23"/>
      <c r="I346" s="16"/>
      <c r="J346" s="24"/>
      <c r="K346" s="170">
        <v>1</v>
      </c>
      <c r="L346" s="23">
        <v>5</v>
      </c>
      <c r="M346" s="5">
        <v>0</v>
      </c>
      <c r="N346" s="6">
        <v>6</v>
      </c>
      <c r="O346" s="7">
        <v>0</v>
      </c>
      <c r="P346" s="8">
        <v>0</v>
      </c>
      <c r="Q346" s="7">
        <v>0</v>
      </c>
      <c r="R346" s="19">
        <f t="shared" si="10"/>
        <v>6</v>
      </c>
      <c r="S346" s="23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/>
    </row>
    <row r="347" spans="1:27" ht="15.95" customHeight="1" x14ac:dyDescent="0.15">
      <c r="A347" s="1">
        <v>336</v>
      </c>
      <c r="B347" s="30">
        <v>2</v>
      </c>
      <c r="C347" s="21">
        <v>2</v>
      </c>
      <c r="D347" s="22">
        <v>1</v>
      </c>
      <c r="E347" s="22">
        <v>29</v>
      </c>
      <c r="F347" s="16" t="s">
        <v>236</v>
      </c>
      <c r="G347" s="23"/>
      <c r="H347" s="23"/>
      <c r="I347" s="16"/>
      <c r="J347" s="24"/>
      <c r="K347" s="170">
        <v>1</v>
      </c>
      <c r="L347" s="23">
        <v>5</v>
      </c>
      <c r="M347" s="5">
        <v>0</v>
      </c>
      <c r="N347" s="6">
        <v>1</v>
      </c>
      <c r="O347" s="7">
        <v>0</v>
      </c>
      <c r="P347" s="8">
        <v>0</v>
      </c>
      <c r="Q347" s="7">
        <v>0</v>
      </c>
      <c r="R347" s="19">
        <f t="shared" si="10"/>
        <v>1</v>
      </c>
      <c r="S347" s="23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2">
        <v>0</v>
      </c>
      <c r="AA347" s="19"/>
    </row>
    <row r="348" spans="1:27" ht="15.95" customHeight="1" x14ac:dyDescent="0.15">
      <c r="A348" s="1">
        <v>337</v>
      </c>
      <c r="B348" s="30">
        <v>2</v>
      </c>
      <c r="C348" s="21">
        <v>2</v>
      </c>
      <c r="D348" s="22">
        <v>1</v>
      </c>
      <c r="E348" s="22">
        <v>29</v>
      </c>
      <c r="F348" s="16" t="s">
        <v>236</v>
      </c>
      <c r="G348" s="23"/>
      <c r="H348" s="23"/>
      <c r="I348" s="16"/>
      <c r="J348" s="24"/>
      <c r="K348" s="170">
        <v>1</v>
      </c>
      <c r="L348" s="23">
        <v>5</v>
      </c>
      <c r="M348" s="5">
        <v>0</v>
      </c>
      <c r="N348" s="6">
        <v>1</v>
      </c>
      <c r="O348" s="7">
        <v>0</v>
      </c>
      <c r="P348" s="8">
        <v>0</v>
      </c>
      <c r="Q348" s="7">
        <v>0</v>
      </c>
      <c r="R348" s="19">
        <f t="shared" si="10"/>
        <v>1</v>
      </c>
      <c r="S348" s="23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2">
        <v>0</v>
      </c>
      <c r="AA348" s="19"/>
    </row>
    <row r="349" spans="1:27" ht="15.95" customHeight="1" x14ac:dyDescent="0.15">
      <c r="A349" s="1">
        <v>338</v>
      </c>
      <c r="B349" s="30">
        <v>2</v>
      </c>
      <c r="C349" s="21">
        <v>2</v>
      </c>
      <c r="D349" s="22">
        <v>1</v>
      </c>
      <c r="E349" s="22">
        <v>29</v>
      </c>
      <c r="F349" s="16" t="s">
        <v>236</v>
      </c>
      <c r="G349" s="23"/>
      <c r="H349" s="23"/>
      <c r="I349" s="16"/>
      <c r="J349" s="24"/>
      <c r="K349" s="170">
        <v>1</v>
      </c>
      <c r="L349" s="23">
        <v>5</v>
      </c>
      <c r="M349" s="5">
        <v>0</v>
      </c>
      <c r="N349" s="6">
        <v>1</v>
      </c>
      <c r="O349" s="7">
        <v>0</v>
      </c>
      <c r="P349" s="8">
        <v>0</v>
      </c>
      <c r="Q349" s="7">
        <v>0</v>
      </c>
      <c r="R349" s="19">
        <f t="shared" si="10"/>
        <v>1</v>
      </c>
      <c r="S349" s="23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/>
    </row>
    <row r="350" spans="1:27" ht="15.95" customHeight="1" x14ac:dyDescent="0.15">
      <c r="A350" s="1">
        <v>339</v>
      </c>
      <c r="B350" s="30">
        <v>2</v>
      </c>
      <c r="C350" s="21">
        <v>2</v>
      </c>
      <c r="D350" s="22">
        <v>1</v>
      </c>
      <c r="E350" s="22">
        <v>29</v>
      </c>
      <c r="F350" s="16" t="s">
        <v>236</v>
      </c>
      <c r="G350" s="23"/>
      <c r="H350" s="23"/>
      <c r="I350" s="16"/>
      <c r="J350" s="24"/>
      <c r="K350" s="170">
        <v>1</v>
      </c>
      <c r="L350" s="23">
        <v>5</v>
      </c>
      <c r="M350" s="5">
        <v>0</v>
      </c>
      <c r="N350" s="6">
        <v>1</v>
      </c>
      <c r="O350" s="7">
        <v>0</v>
      </c>
      <c r="P350" s="8">
        <v>0</v>
      </c>
      <c r="Q350" s="7">
        <v>0</v>
      </c>
      <c r="R350" s="19">
        <f t="shared" si="10"/>
        <v>1</v>
      </c>
      <c r="S350" s="23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/>
    </row>
    <row r="351" spans="1:27" ht="15.95" customHeight="1" x14ac:dyDescent="0.15">
      <c r="A351" s="1">
        <v>340</v>
      </c>
      <c r="B351" s="30">
        <v>2</v>
      </c>
      <c r="C351" s="21">
        <v>2</v>
      </c>
      <c r="D351" s="22">
        <v>1</v>
      </c>
      <c r="E351" s="22">
        <v>29</v>
      </c>
      <c r="F351" s="16" t="s">
        <v>236</v>
      </c>
      <c r="G351" s="23"/>
      <c r="H351" s="23"/>
      <c r="I351" s="16"/>
      <c r="J351" s="24"/>
      <c r="K351" s="170">
        <v>1</v>
      </c>
      <c r="L351" s="23">
        <v>5</v>
      </c>
      <c r="M351" s="5">
        <v>0</v>
      </c>
      <c r="N351" s="6">
        <v>1</v>
      </c>
      <c r="O351" s="7">
        <v>0</v>
      </c>
      <c r="P351" s="8">
        <v>0</v>
      </c>
      <c r="Q351" s="7">
        <v>0</v>
      </c>
      <c r="R351" s="19">
        <f t="shared" si="10"/>
        <v>1</v>
      </c>
      <c r="S351" s="23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2">
        <v>0</v>
      </c>
      <c r="AA351" s="19"/>
    </row>
    <row r="352" spans="1:27" ht="15.95" customHeight="1" x14ac:dyDescent="0.15">
      <c r="A352" s="1">
        <v>341</v>
      </c>
      <c r="B352" s="30">
        <v>2</v>
      </c>
      <c r="C352" s="21">
        <v>2</v>
      </c>
      <c r="D352" s="22">
        <v>1</v>
      </c>
      <c r="E352" s="22">
        <v>29</v>
      </c>
      <c r="F352" s="16" t="s">
        <v>236</v>
      </c>
      <c r="G352" s="23"/>
      <c r="H352" s="23"/>
      <c r="I352" s="16"/>
      <c r="J352" s="24"/>
      <c r="K352" s="170">
        <v>1</v>
      </c>
      <c r="L352" s="23">
        <v>5</v>
      </c>
      <c r="M352" s="5">
        <v>0</v>
      </c>
      <c r="N352" s="6">
        <v>1</v>
      </c>
      <c r="O352" s="7">
        <v>0</v>
      </c>
      <c r="P352" s="8">
        <v>0</v>
      </c>
      <c r="Q352" s="7">
        <v>0</v>
      </c>
      <c r="R352" s="19">
        <f t="shared" si="10"/>
        <v>1</v>
      </c>
      <c r="S352" s="23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2">
        <v>0</v>
      </c>
      <c r="AA352" s="19"/>
    </row>
    <row r="353" spans="1:27" ht="15.95" customHeight="1" x14ac:dyDescent="0.15">
      <c r="A353" s="1">
        <v>342</v>
      </c>
      <c r="B353" s="30">
        <v>2</v>
      </c>
      <c r="C353" s="21">
        <v>2</v>
      </c>
      <c r="D353" s="22">
        <v>1</v>
      </c>
      <c r="E353" s="22">
        <v>29</v>
      </c>
      <c r="F353" s="16" t="s">
        <v>236</v>
      </c>
      <c r="G353" s="23"/>
      <c r="H353" s="23"/>
      <c r="I353" s="16"/>
      <c r="J353" s="24"/>
      <c r="K353" s="170">
        <v>1</v>
      </c>
      <c r="L353" s="23">
        <v>5</v>
      </c>
      <c r="M353" s="5">
        <v>0</v>
      </c>
      <c r="N353" s="6">
        <v>1</v>
      </c>
      <c r="O353" s="7">
        <v>0</v>
      </c>
      <c r="P353" s="8">
        <v>0</v>
      </c>
      <c r="Q353" s="7">
        <v>0</v>
      </c>
      <c r="R353" s="19">
        <f t="shared" si="10"/>
        <v>1</v>
      </c>
      <c r="S353" s="23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2">
        <v>0</v>
      </c>
      <c r="AA353" s="19"/>
    </row>
    <row r="354" spans="1:27" ht="15.95" customHeight="1" x14ac:dyDescent="0.15">
      <c r="A354" s="1">
        <v>343</v>
      </c>
      <c r="B354" s="30">
        <v>2</v>
      </c>
      <c r="C354" s="21">
        <v>2</v>
      </c>
      <c r="D354" s="22">
        <v>1</v>
      </c>
      <c r="E354" s="22">
        <v>29</v>
      </c>
      <c r="F354" s="16" t="s">
        <v>236</v>
      </c>
      <c r="G354" s="23"/>
      <c r="H354" s="23"/>
      <c r="I354" s="16"/>
      <c r="J354" s="24"/>
      <c r="K354" s="170">
        <v>1</v>
      </c>
      <c r="L354" s="23">
        <v>5</v>
      </c>
      <c r="M354" s="5">
        <v>0</v>
      </c>
      <c r="N354" s="6">
        <v>1</v>
      </c>
      <c r="O354" s="7">
        <v>0</v>
      </c>
      <c r="P354" s="8">
        <v>0</v>
      </c>
      <c r="Q354" s="7">
        <v>0</v>
      </c>
      <c r="R354" s="19">
        <f t="shared" si="10"/>
        <v>1</v>
      </c>
      <c r="S354" s="23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2">
        <v>0</v>
      </c>
      <c r="AA354" s="19"/>
    </row>
    <row r="355" spans="1:27" ht="15.95" customHeight="1" x14ac:dyDescent="0.15">
      <c r="A355" s="1">
        <v>344</v>
      </c>
      <c r="B355" s="30">
        <v>2</v>
      </c>
      <c r="C355" s="21">
        <v>2</v>
      </c>
      <c r="D355" s="22">
        <v>1</v>
      </c>
      <c r="E355" s="22">
        <v>29</v>
      </c>
      <c r="F355" s="16" t="s">
        <v>236</v>
      </c>
      <c r="G355" s="23"/>
      <c r="H355" s="23"/>
      <c r="I355" s="16"/>
      <c r="J355" s="24"/>
      <c r="K355" s="170">
        <v>1</v>
      </c>
      <c r="L355" s="23">
        <v>5</v>
      </c>
      <c r="M355" s="5">
        <v>0</v>
      </c>
      <c r="N355" s="6">
        <v>1</v>
      </c>
      <c r="O355" s="7">
        <v>0</v>
      </c>
      <c r="P355" s="8">
        <v>0</v>
      </c>
      <c r="Q355" s="7">
        <v>0</v>
      </c>
      <c r="R355" s="19">
        <f t="shared" si="10"/>
        <v>1</v>
      </c>
      <c r="S355" s="23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2">
        <v>0</v>
      </c>
      <c r="AA355" s="19"/>
    </row>
    <row r="356" spans="1:27" ht="15.95" customHeight="1" x14ac:dyDescent="0.15">
      <c r="A356" s="1">
        <v>345</v>
      </c>
      <c r="B356" s="30">
        <v>2</v>
      </c>
      <c r="C356" s="21">
        <v>2</v>
      </c>
      <c r="D356" s="22">
        <v>1</v>
      </c>
      <c r="E356" s="22">
        <v>29</v>
      </c>
      <c r="F356" s="16" t="s">
        <v>236</v>
      </c>
      <c r="G356" s="23"/>
      <c r="H356" s="23"/>
      <c r="I356" s="16"/>
      <c r="J356" s="24"/>
      <c r="K356" s="170">
        <v>1</v>
      </c>
      <c r="L356" s="23">
        <v>5</v>
      </c>
      <c r="M356" s="5">
        <v>0</v>
      </c>
      <c r="N356" s="6">
        <v>1</v>
      </c>
      <c r="O356" s="7">
        <v>0</v>
      </c>
      <c r="P356" s="8">
        <v>0</v>
      </c>
      <c r="Q356" s="7">
        <v>0</v>
      </c>
      <c r="R356" s="19">
        <f t="shared" si="10"/>
        <v>1</v>
      </c>
      <c r="S356" s="23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2">
        <v>0</v>
      </c>
      <c r="AA356" s="19"/>
    </row>
    <row r="357" spans="1:27" ht="15.95" customHeight="1" x14ac:dyDescent="0.15">
      <c r="A357" s="1">
        <v>346</v>
      </c>
      <c r="B357" s="30">
        <v>2</v>
      </c>
      <c r="C357" s="21">
        <v>2</v>
      </c>
      <c r="D357" s="22">
        <v>1</v>
      </c>
      <c r="E357" s="22">
        <v>29</v>
      </c>
      <c r="F357" s="16" t="s">
        <v>236</v>
      </c>
      <c r="G357" s="23"/>
      <c r="H357" s="23"/>
      <c r="I357" s="16"/>
      <c r="J357" s="24"/>
      <c r="K357" s="170">
        <v>1</v>
      </c>
      <c r="L357" s="23">
        <v>5</v>
      </c>
      <c r="M357" s="5">
        <v>0</v>
      </c>
      <c r="N357" s="6">
        <v>1</v>
      </c>
      <c r="O357" s="7">
        <v>0</v>
      </c>
      <c r="P357" s="8">
        <v>0</v>
      </c>
      <c r="Q357" s="7">
        <v>0</v>
      </c>
      <c r="R357" s="19">
        <f t="shared" si="10"/>
        <v>1</v>
      </c>
      <c r="S357" s="23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2">
        <v>0</v>
      </c>
      <c r="AA357" s="19"/>
    </row>
    <row r="358" spans="1:27" ht="15.95" customHeight="1" x14ac:dyDescent="0.15">
      <c r="A358" s="1">
        <v>347</v>
      </c>
      <c r="B358" s="30">
        <v>2</v>
      </c>
      <c r="C358" s="21">
        <v>2</v>
      </c>
      <c r="D358" s="22">
        <v>1</v>
      </c>
      <c r="E358" s="22">
        <v>29</v>
      </c>
      <c r="F358" s="16" t="s">
        <v>236</v>
      </c>
      <c r="G358" s="23"/>
      <c r="H358" s="23"/>
      <c r="I358" s="16"/>
      <c r="J358" s="24"/>
      <c r="K358" s="170">
        <v>1</v>
      </c>
      <c r="L358" s="23">
        <v>5</v>
      </c>
      <c r="M358" s="5">
        <v>0</v>
      </c>
      <c r="N358" s="6">
        <v>1</v>
      </c>
      <c r="O358" s="7">
        <v>0</v>
      </c>
      <c r="P358" s="8">
        <v>0</v>
      </c>
      <c r="Q358" s="7">
        <v>0</v>
      </c>
      <c r="R358" s="19">
        <f t="shared" si="10"/>
        <v>1</v>
      </c>
      <c r="S358" s="23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2">
        <v>0</v>
      </c>
      <c r="AA358" s="19"/>
    </row>
    <row r="359" spans="1:27" ht="15.95" customHeight="1" x14ac:dyDescent="0.15">
      <c r="A359" s="1">
        <v>348</v>
      </c>
      <c r="B359" s="30">
        <v>2</v>
      </c>
      <c r="C359" s="21">
        <v>2</v>
      </c>
      <c r="D359" s="22">
        <v>1</v>
      </c>
      <c r="E359" s="22">
        <v>29</v>
      </c>
      <c r="F359" s="16" t="s">
        <v>236</v>
      </c>
      <c r="G359" s="23"/>
      <c r="H359" s="23"/>
      <c r="I359" s="16"/>
      <c r="J359" s="24"/>
      <c r="K359" s="170">
        <v>1</v>
      </c>
      <c r="L359" s="23">
        <v>5</v>
      </c>
      <c r="M359" s="5">
        <v>0</v>
      </c>
      <c r="N359" s="6">
        <v>1</v>
      </c>
      <c r="O359" s="7">
        <v>0</v>
      </c>
      <c r="P359" s="8">
        <v>0</v>
      </c>
      <c r="Q359" s="7">
        <v>0</v>
      </c>
      <c r="R359" s="19">
        <f t="shared" si="10"/>
        <v>1</v>
      </c>
      <c r="S359" s="23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2">
        <v>0</v>
      </c>
      <c r="AA359" s="19"/>
    </row>
    <row r="360" spans="1:27" ht="15.95" customHeight="1" x14ac:dyDescent="0.15">
      <c r="A360" s="1">
        <v>349</v>
      </c>
      <c r="B360" s="30">
        <v>2</v>
      </c>
      <c r="C360" s="21">
        <v>2</v>
      </c>
      <c r="D360" s="22">
        <v>1</v>
      </c>
      <c r="E360" s="22">
        <v>29</v>
      </c>
      <c r="F360" s="16" t="s">
        <v>236</v>
      </c>
      <c r="G360" s="23"/>
      <c r="H360" s="23"/>
      <c r="I360" s="16"/>
      <c r="J360" s="24"/>
      <c r="K360" s="170">
        <v>1</v>
      </c>
      <c r="L360" s="23">
        <v>5</v>
      </c>
      <c r="M360" s="5">
        <v>0</v>
      </c>
      <c r="N360" s="6">
        <v>3</v>
      </c>
      <c r="O360" s="7">
        <v>0</v>
      </c>
      <c r="P360" s="8">
        <v>0</v>
      </c>
      <c r="Q360" s="7">
        <v>0</v>
      </c>
      <c r="R360" s="19">
        <f t="shared" si="10"/>
        <v>3</v>
      </c>
      <c r="S360" s="23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2">
        <v>0</v>
      </c>
      <c r="AA360" s="19"/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/>
      <c r="S361" s="23"/>
      <c r="T361" s="5"/>
      <c r="U361" s="6"/>
      <c r="V361" s="7"/>
      <c r="W361" s="8"/>
      <c r="X361" s="7"/>
      <c r="Y361" s="7"/>
      <c r="Z361" s="12"/>
      <c r="AA361" s="19"/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/>
      <c r="S362" s="23"/>
      <c r="T362" s="5"/>
      <c r="U362" s="6"/>
      <c r="V362" s="7"/>
      <c r="W362" s="8"/>
      <c r="X362" s="7"/>
      <c r="Y362" s="7"/>
      <c r="Z362" s="12"/>
      <c r="AA362" s="19"/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/>
      <c r="S363" s="23"/>
      <c r="T363" s="5"/>
      <c r="U363" s="6"/>
      <c r="V363" s="7"/>
      <c r="W363" s="8"/>
      <c r="X363" s="7"/>
      <c r="Y363" s="7"/>
      <c r="Z363" s="12"/>
      <c r="AA363" s="19"/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/>
      <c r="S364" s="23"/>
      <c r="T364" s="5"/>
      <c r="U364" s="6"/>
      <c r="V364" s="7"/>
      <c r="W364" s="8"/>
      <c r="X364" s="7"/>
      <c r="Y364" s="7"/>
      <c r="Z364" s="12"/>
      <c r="AA364" s="19"/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/>
      <c r="S365" s="23"/>
      <c r="T365" s="5"/>
      <c r="U365" s="6"/>
      <c r="V365" s="7"/>
      <c r="W365" s="8"/>
      <c r="X365" s="7"/>
      <c r="Y365" s="7"/>
      <c r="Z365" s="12"/>
      <c r="AA365" s="19"/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/>
      <c r="S366" s="23"/>
      <c r="T366" s="5"/>
      <c r="U366" s="6"/>
      <c r="V366" s="7"/>
      <c r="W366" s="8"/>
      <c r="X366" s="7"/>
      <c r="Y366" s="7"/>
      <c r="Z366" s="12"/>
      <c r="AA366" s="19"/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/>
      <c r="S367" s="23"/>
      <c r="T367" s="5"/>
      <c r="U367" s="6"/>
      <c r="V367" s="7"/>
      <c r="W367" s="8"/>
      <c r="X367" s="7"/>
      <c r="Y367" s="7"/>
      <c r="Z367" s="12"/>
      <c r="AA367" s="19"/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/>
      <c r="S368" s="23"/>
      <c r="T368" s="5"/>
      <c r="U368" s="6"/>
      <c r="V368" s="7"/>
      <c r="W368" s="8"/>
      <c r="X368" s="7"/>
      <c r="Y368" s="7"/>
      <c r="Z368" s="12"/>
      <c r="AA368" s="19"/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/>
      <c r="S369" s="23"/>
      <c r="T369" s="5"/>
      <c r="U369" s="6"/>
      <c r="V369" s="7"/>
      <c r="W369" s="8"/>
      <c r="X369" s="7"/>
      <c r="Y369" s="7"/>
      <c r="Z369" s="12"/>
      <c r="AA369" s="19"/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/>
      <c r="S370" s="23"/>
      <c r="T370" s="5"/>
      <c r="U370" s="6"/>
      <c r="V370" s="7"/>
      <c r="W370" s="8"/>
      <c r="X370" s="7"/>
      <c r="Y370" s="7"/>
      <c r="Z370" s="12"/>
      <c r="AA370" s="19"/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/>
      <c r="S371" s="23"/>
      <c r="T371" s="5"/>
      <c r="U371" s="6"/>
      <c r="V371" s="7"/>
      <c r="W371" s="8"/>
      <c r="X371" s="7"/>
      <c r="Y371" s="7"/>
      <c r="Z371" s="12"/>
      <c r="AA371" s="19"/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/>
      <c r="S372" s="23"/>
      <c r="T372" s="5"/>
      <c r="U372" s="6"/>
      <c r="V372" s="7"/>
      <c r="W372" s="8"/>
      <c r="X372" s="7"/>
      <c r="Y372" s="7"/>
      <c r="Z372" s="12"/>
      <c r="AA372" s="19"/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/>
      <c r="S374" s="23"/>
      <c r="T374" s="5"/>
      <c r="U374" s="6"/>
      <c r="V374" s="7"/>
      <c r="W374" s="8"/>
      <c r="X374" s="7"/>
      <c r="Y374" s="7"/>
      <c r="Z374" s="12"/>
      <c r="AA374" s="19"/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/>
      <c r="S375" s="23"/>
      <c r="T375" s="5"/>
      <c r="U375" s="6"/>
      <c r="V375" s="7"/>
      <c r="W375" s="8"/>
      <c r="X375" s="7"/>
      <c r="Y375" s="7"/>
      <c r="Z375" s="12"/>
      <c r="AA375" s="19"/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/>
      <c r="S376" s="23"/>
      <c r="T376" s="5"/>
      <c r="U376" s="6"/>
      <c r="V376" s="7"/>
      <c r="W376" s="8"/>
      <c r="X376" s="7"/>
      <c r="Y376" s="7"/>
      <c r="Z376" s="12"/>
      <c r="AA376" s="19"/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/>
      <c r="S377" s="23"/>
      <c r="T377" s="5"/>
      <c r="U377" s="6"/>
      <c r="V377" s="7"/>
      <c r="W377" s="8"/>
      <c r="X377" s="7"/>
      <c r="Y377" s="7"/>
      <c r="Z377" s="12"/>
      <c r="AA377" s="19"/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/>
      <c r="S378" s="23"/>
      <c r="T378" s="5"/>
      <c r="U378" s="6"/>
      <c r="V378" s="7"/>
      <c r="W378" s="8"/>
      <c r="X378" s="7"/>
      <c r="Y378" s="7"/>
      <c r="Z378" s="12"/>
      <c r="AA378" s="19"/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/>
      <c r="S379" s="23"/>
      <c r="T379" s="5"/>
      <c r="U379" s="6"/>
      <c r="V379" s="7"/>
      <c r="W379" s="8"/>
      <c r="X379" s="7"/>
      <c r="Y379" s="7"/>
      <c r="Z379" s="12"/>
      <c r="AA379" s="19"/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/>
      <c r="S380" s="23"/>
      <c r="T380" s="5"/>
      <c r="U380" s="6"/>
      <c r="V380" s="7"/>
      <c r="W380" s="8"/>
      <c r="X380" s="7"/>
      <c r="Y380" s="7"/>
      <c r="Z380" s="12"/>
      <c r="AA380" s="19"/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/>
      <c r="S381" s="23"/>
      <c r="T381" s="5"/>
      <c r="U381" s="6"/>
      <c r="V381" s="7"/>
      <c r="W381" s="8"/>
      <c r="X381" s="7"/>
      <c r="Y381" s="7"/>
      <c r="Z381" s="12"/>
      <c r="AA381" s="19"/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/>
      <c r="S383" s="23"/>
      <c r="T383" s="5"/>
      <c r="U383" s="6"/>
      <c r="V383" s="7"/>
      <c r="W383" s="8"/>
      <c r="X383" s="7"/>
      <c r="Y383" s="7"/>
      <c r="Z383" s="12"/>
      <c r="AA383" s="19"/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/>
      <c r="S385" s="23"/>
      <c r="T385" s="5"/>
      <c r="U385" s="6"/>
      <c r="V385" s="7"/>
      <c r="W385" s="8"/>
      <c r="X385" s="7"/>
      <c r="Y385" s="7"/>
      <c r="Z385" s="12"/>
      <c r="AA385" s="19"/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/>
      <c r="S387" s="23"/>
      <c r="T387" s="5"/>
      <c r="U387" s="6"/>
      <c r="V387" s="7"/>
      <c r="W387" s="8"/>
      <c r="X387" s="7"/>
      <c r="Y387" s="7"/>
      <c r="Z387" s="12"/>
      <c r="AA387" s="19"/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/>
      <c r="S388" s="23"/>
      <c r="T388" s="5"/>
      <c r="U388" s="6"/>
      <c r="V388" s="7"/>
      <c r="W388" s="8"/>
      <c r="X388" s="7"/>
      <c r="Y388" s="7"/>
      <c r="Z388" s="12"/>
      <c r="AA388" s="19"/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/>
      <c r="S389" s="23"/>
      <c r="T389" s="5"/>
      <c r="U389" s="6"/>
      <c r="V389" s="7"/>
      <c r="W389" s="8"/>
      <c r="X389" s="7"/>
      <c r="Y389" s="7"/>
      <c r="Z389" s="12"/>
      <c r="AA389" s="19"/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/>
      <c r="S390" s="23"/>
      <c r="T390" s="5"/>
      <c r="U390" s="6"/>
      <c r="V390" s="7"/>
      <c r="W390" s="8"/>
      <c r="X390" s="7"/>
      <c r="Y390" s="7"/>
      <c r="Z390" s="12"/>
      <c r="AA390" s="19"/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/>
      <c r="S391" s="23"/>
      <c r="T391" s="5"/>
      <c r="U391" s="6"/>
      <c r="V391" s="7"/>
      <c r="W391" s="8"/>
      <c r="X391" s="7"/>
      <c r="Y391" s="7"/>
      <c r="Z391" s="12"/>
      <c r="AA391" s="19"/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/>
      <c r="S393" s="23"/>
      <c r="T393" s="5"/>
      <c r="U393" s="6"/>
      <c r="V393" s="7"/>
      <c r="W393" s="8"/>
      <c r="X393" s="7"/>
      <c r="Y393" s="7"/>
      <c r="Z393" s="12"/>
      <c r="AA393" s="19"/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/>
      <c r="S394" s="23"/>
      <c r="T394" s="5"/>
      <c r="U394" s="6"/>
      <c r="V394" s="7"/>
      <c r="W394" s="8"/>
      <c r="X394" s="7"/>
      <c r="Y394" s="7"/>
      <c r="Z394" s="12"/>
      <c r="AA394" s="19"/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/>
      <c r="S407" s="23"/>
      <c r="T407" s="5"/>
      <c r="U407" s="6"/>
      <c r="V407" s="7"/>
      <c r="W407" s="8"/>
      <c r="X407" s="7"/>
      <c r="Y407" s="7"/>
      <c r="Z407" s="12"/>
      <c r="AA407" s="19"/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361:J1000">
    <cfRule type="expression" dxfId="20" priority="21">
      <formula>I361=2</formula>
    </cfRule>
  </conditionalFormatting>
  <conditionalFormatting sqref="G361:I1000">
    <cfRule type="expression" dxfId="19" priority="20">
      <formula>XFD361=2</formula>
    </cfRule>
  </conditionalFormatting>
  <conditionalFormatting sqref="G361:G1000">
    <cfRule type="expression" dxfId="18" priority="19">
      <formula>B361=2</formula>
    </cfRule>
  </conditionalFormatting>
  <conditionalFormatting sqref="H361:H1000">
    <cfRule type="expression" dxfId="17" priority="18">
      <formula>B361=2</formula>
    </cfRule>
  </conditionalFormatting>
  <conditionalFormatting sqref="J361:J1000">
    <cfRule type="expression" dxfId="16" priority="17">
      <formula>B361=2</formula>
    </cfRule>
  </conditionalFormatting>
  <conditionalFormatting sqref="J12:J312">
    <cfRule type="expression" dxfId="15" priority="11">
      <formula>I12=2</formula>
    </cfRule>
  </conditionalFormatting>
  <conditionalFormatting sqref="G12:I12 I13 G13:G312 H14:I312">
    <cfRule type="expression" dxfId="14" priority="10">
      <formula>XFD12=2</formula>
    </cfRule>
  </conditionalFormatting>
  <conditionalFormatting sqref="G12:G312">
    <cfRule type="expression" dxfId="13" priority="9">
      <formula>B12=2</formula>
    </cfRule>
  </conditionalFormatting>
  <conditionalFormatting sqref="H12 H14:H312">
    <cfRule type="expression" dxfId="12" priority="8">
      <formula>B12=2</formula>
    </cfRule>
  </conditionalFormatting>
  <conditionalFormatting sqref="H13">
    <cfRule type="expression" dxfId="11" priority="7">
      <formula>B13=2</formula>
    </cfRule>
  </conditionalFormatting>
  <conditionalFormatting sqref="J12:J312">
    <cfRule type="expression" dxfId="10" priority="6">
      <formula>B12=2</formula>
    </cfRule>
  </conditionalFormatting>
  <conditionalFormatting sqref="J313:J360">
    <cfRule type="expression" dxfId="9" priority="5">
      <formula>I313=2</formula>
    </cfRule>
  </conditionalFormatting>
  <conditionalFormatting sqref="G313:I360">
    <cfRule type="expression" dxfId="8" priority="4">
      <formula>XFD313=2</formula>
    </cfRule>
  </conditionalFormatting>
  <conditionalFormatting sqref="G313:G360">
    <cfRule type="expression" dxfId="7" priority="3">
      <formula>B313=2</formula>
    </cfRule>
  </conditionalFormatting>
  <conditionalFormatting sqref="H313:H360">
    <cfRule type="expression" dxfId="6" priority="2">
      <formula>B313=2</formula>
    </cfRule>
  </conditionalFormatting>
  <conditionalFormatting sqref="J313:J360">
    <cfRule type="expression" dxfId="5" priority="1">
      <formula>B313=2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EAEBB376-F076-41AE-9E8D-C56066C87554}">
            <xm:f>'\ユーザ作業用フォルダ\32窓口業務委託\Ｒ２年度発注関係\区から回答\01北区\[【北区】資料番号01_積算標準フォーマット_R02-12月（36月）_北・旭_.xlsx]集計表（0131）'!#REF!=2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15" id="{E40541C7-0566-4FA0-9898-E92D2AC7DE8B}">
            <xm:f>'\ユーザ作業用フォルダ\32窓口業務委託\Ｒ２年度発注関係\区から回答\01北区\[【北区】資料番号01_積算標準フォーマット_R02-12月（36月）_北・旭_.xlsx]集計表（0131）'!#REF!=2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14" id="{DE703B03-FF43-4BE4-B66E-6646B2D78332}">
            <xm:f>'\ユーザ作業用フォルダ\32窓口業務委託\Ｒ２年度発注関係\区から回答\01北区\[【北区】資料番号01_積算標準フォーマット_R02-12月（36月）_北・旭_.xlsx]集計表（0131）'!#REF!=2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13" id="{854F0D2C-0FE7-4D55-B368-7CFCF4DBFEE2}">
            <xm:f>'\ユーザ作業用フォルダ\32窓口業務委託\Ｒ２年度発注関係\区から回答\01北区\[【北区】資料番号01_積算標準フォーマット_R02-12月（36月）_北・旭_.xlsx]集計表（0131）'!#REF!=2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12" id="{6A2E22BE-160D-44FD-81B1-3D960E9A0A68}">
            <xm:f>'\ユーザ作業用フォルダ\32窓口業務委託\Ｒ２年度発注関係\区から回答\01北区\[【北区】資料番号01_積算標準フォーマット_R02-12月（36月）_北・旭_.xlsx]集計表（0131）'!#REF!=2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D13" sqref="D13"/>
    </sheetView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20.100000000000001" customHeight="1" x14ac:dyDescent="0.15">
      <c r="B3" s="166" t="s">
        <v>46</v>
      </c>
      <c r="C3" s="285" t="str">
        <f>ローデータ!B2</f>
        <v>北区</v>
      </c>
      <c r="D3" s="287"/>
      <c r="E3" s="287"/>
      <c r="F3" s="286"/>
    </row>
    <row r="4" spans="1:20" ht="18" customHeight="1" x14ac:dyDescent="0.15">
      <c r="B4" s="209" t="s">
        <v>47</v>
      </c>
      <c r="C4" s="167" t="s">
        <v>3</v>
      </c>
      <c r="D4" s="167" t="s">
        <v>4</v>
      </c>
      <c r="E4" s="167" t="s">
        <v>5</v>
      </c>
      <c r="F4" s="167" t="s">
        <v>8</v>
      </c>
    </row>
    <row r="5" spans="1:20" ht="15.95" customHeight="1" x14ac:dyDescent="0.15">
      <c r="B5" s="211"/>
      <c r="C5" s="169" t="str">
        <f>ローデータ!B4</f>
        <v>令和2年</v>
      </c>
      <c r="D5" s="165">
        <f>ローデータ!C4</f>
        <v>1</v>
      </c>
      <c r="E5" s="165">
        <f>ローデータ!D4</f>
        <v>29</v>
      </c>
      <c r="F5" s="165" t="str">
        <f>ローデータ!E4</f>
        <v>水</v>
      </c>
    </row>
    <row r="6" spans="1:20" ht="15.95" customHeight="1" x14ac:dyDescent="0.15"/>
    <row r="7" spans="1:20" ht="15.95" customHeight="1" x14ac:dyDescent="0.15">
      <c r="B7" s="289" t="s">
        <v>227</v>
      </c>
      <c r="C7" s="239"/>
      <c r="E7" t="s">
        <v>230</v>
      </c>
    </row>
    <row r="8" spans="1:20" ht="15.95" customHeight="1" x14ac:dyDescent="0.15">
      <c r="B8" s="285">
        <f>COUNTIFS(ローデータ!B12:B1011,1)+COUNTIFS(ローデータ!B12:B1011,2)</f>
        <v>349</v>
      </c>
      <c r="C8" s="286"/>
    </row>
    <row r="9" spans="1:20" ht="15.95" customHeight="1" x14ac:dyDescent="0.15">
      <c r="B9" s="159"/>
    </row>
    <row r="10" spans="1:20" ht="15.95" customHeight="1" x14ac:dyDescent="0.15">
      <c r="B10" s="159" t="s">
        <v>48</v>
      </c>
    </row>
    <row r="12" spans="1:20" ht="15.95" customHeight="1" x14ac:dyDescent="0.15">
      <c r="C12" s="83"/>
      <c r="D12" s="36" t="s">
        <v>49</v>
      </c>
      <c r="E12" s="36" t="s">
        <v>228</v>
      </c>
      <c r="F12" s="36" t="s">
        <v>50</v>
      </c>
    </row>
    <row r="13" spans="1:20" ht="15.95" customHeight="1" x14ac:dyDescent="0.15">
      <c r="C13" s="168" t="s">
        <v>51</v>
      </c>
      <c r="D13" s="165">
        <f>COUNTIFS(ローデータ!B12:B1011,1)</f>
        <v>301</v>
      </c>
      <c r="E13" s="165">
        <f>COUNTIFS(ローデータ!B12:B1011,2)</f>
        <v>48</v>
      </c>
      <c r="F13" s="165">
        <f>SUM(D13:E13)</f>
        <v>349</v>
      </c>
    </row>
    <row r="14" spans="1:20" ht="15.95" customHeight="1" x14ac:dyDescent="0.15"/>
    <row r="15" spans="1:20" ht="15.95" customHeight="1" x14ac:dyDescent="0.15">
      <c r="A15" s="34" t="s">
        <v>225</v>
      </c>
      <c r="T15" s="29" t="s">
        <v>229</v>
      </c>
    </row>
    <row r="16" spans="1:20" ht="15.95" customHeight="1" x14ac:dyDescent="0.15">
      <c r="A16" s="166" t="s">
        <v>46</v>
      </c>
      <c r="B16" s="285" t="str">
        <f>ローデータ!B2</f>
        <v>北区</v>
      </c>
      <c r="C16" s="287"/>
      <c r="D16" s="287"/>
      <c r="E16" s="286"/>
      <c r="G16" s="290" t="s">
        <v>195</v>
      </c>
      <c r="H16" s="291"/>
      <c r="I16" s="292"/>
      <c r="K16" s="82"/>
      <c r="L16" s="62"/>
    </row>
    <row r="17" spans="1:19" ht="15.95" customHeight="1" x14ac:dyDescent="0.15">
      <c r="A17" s="209" t="s">
        <v>47</v>
      </c>
      <c r="B17" s="167" t="s">
        <v>3</v>
      </c>
      <c r="C17" s="167" t="s">
        <v>4</v>
      </c>
      <c r="D17" s="167" t="s">
        <v>5</v>
      </c>
      <c r="E17" s="167" t="s">
        <v>8</v>
      </c>
      <c r="G17" s="293"/>
      <c r="H17" s="294"/>
      <c r="I17" s="295"/>
      <c r="K17" s="62"/>
      <c r="L17" s="62"/>
    </row>
    <row r="18" spans="1:19" ht="15.95" customHeight="1" x14ac:dyDescent="0.15">
      <c r="A18" s="211"/>
      <c r="B18" s="169" t="str">
        <f>ローデータ!B4</f>
        <v>令和2年</v>
      </c>
      <c r="C18" s="120">
        <f>ローデータ!C4</f>
        <v>1</v>
      </c>
      <c r="D18" s="120">
        <f>ローデータ!D4</f>
        <v>29</v>
      </c>
      <c r="E18" s="120" t="str">
        <f>ローデータ!E4</f>
        <v>水</v>
      </c>
      <c r="G18" s="285">
        <f>COUNTIFS(ローデータ!B12:B1011,2)</f>
        <v>48</v>
      </c>
      <c r="H18" s="287"/>
      <c r="I18" s="286"/>
      <c r="K18" s="62"/>
      <c r="L18" s="62"/>
    </row>
    <row r="19" spans="1:19" ht="15.95" customHeight="1" x14ac:dyDescent="0.15">
      <c r="G19" s="9"/>
      <c r="H19" s="9"/>
      <c r="I19" s="9"/>
      <c r="J19" s="9"/>
    </row>
    <row r="20" spans="1:19" ht="15.95" customHeight="1" x14ac:dyDescent="0.15">
      <c r="A20" s="34" t="s">
        <v>196</v>
      </c>
    </row>
    <row r="21" spans="1:19" ht="15.95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159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228"/>
      <c r="B23" s="289">
        <v>1</v>
      </c>
      <c r="C23" s="239"/>
      <c r="D23" s="289">
        <v>2</v>
      </c>
      <c r="E23" s="239"/>
      <c r="F23" s="289">
        <v>3</v>
      </c>
      <c r="G23" s="238"/>
      <c r="H23" s="239"/>
      <c r="I23" s="209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A24" s="230"/>
      <c r="B24" s="296" t="s">
        <v>72</v>
      </c>
      <c r="C24" s="297"/>
      <c r="D24" s="296" t="s">
        <v>74</v>
      </c>
      <c r="E24" s="297"/>
      <c r="F24" s="296" t="s">
        <v>84</v>
      </c>
      <c r="G24" s="298"/>
      <c r="H24" s="297"/>
      <c r="I24" s="211"/>
      <c r="J24" s="9"/>
      <c r="K24" s="9"/>
      <c r="L24" s="9"/>
      <c r="M24" s="9"/>
      <c r="N24" s="9"/>
      <c r="O24" s="9"/>
      <c r="P24" s="9"/>
      <c r="Q24" s="9"/>
      <c r="R24" s="9"/>
    </row>
    <row r="25" spans="1:19" ht="15.95" customHeight="1" x14ac:dyDescent="0.15">
      <c r="A25" s="168" t="s">
        <v>51</v>
      </c>
      <c r="B25" s="285">
        <f>COUNTIFS(ローデータ!$B$12:$B$1011,2,ローデータ!$K$12:$K$1011,B23)</f>
        <v>48</v>
      </c>
      <c r="C25" s="286"/>
      <c r="D25" s="285">
        <f>COUNTIFS(ローデータ!$B$12:$B$1011,2,ローデータ!$K$12:$K$1011,D23)</f>
        <v>0</v>
      </c>
      <c r="E25" s="286"/>
      <c r="F25" s="285">
        <f>COUNTIFS(ローデータ!$B$12:$B$1011,2,ローデータ!$K$12:$K$1011,F23)</f>
        <v>0</v>
      </c>
      <c r="G25" s="287"/>
      <c r="H25" s="286"/>
      <c r="I25" s="56">
        <f>SUM(B25:H25)</f>
        <v>48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5.95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5.95" customHeight="1" x14ac:dyDescent="0.15">
      <c r="A27" s="159">
        <v>1.1000000000000001</v>
      </c>
      <c r="B27" s="40" t="s">
        <v>198</v>
      </c>
    </row>
    <row r="28" spans="1:19" ht="15.95" customHeight="1" x14ac:dyDescent="0.15">
      <c r="A28" s="159" t="s">
        <v>199</v>
      </c>
      <c r="B28" s="34" t="s">
        <v>158</v>
      </c>
      <c r="I28" s="158" t="s">
        <v>200</v>
      </c>
      <c r="J28" s="39" t="s">
        <v>164</v>
      </c>
    </row>
    <row r="29" spans="1:19" ht="15.95" customHeight="1" x14ac:dyDescent="0.15">
      <c r="A29" s="228"/>
      <c r="B29" s="166">
        <v>1</v>
      </c>
      <c r="C29" s="166">
        <v>2</v>
      </c>
      <c r="D29" s="166">
        <v>3</v>
      </c>
      <c r="E29" s="166">
        <v>4</v>
      </c>
      <c r="F29" s="166">
        <v>5</v>
      </c>
      <c r="G29" s="248" t="s">
        <v>50</v>
      </c>
      <c r="I29" s="265"/>
      <c r="J29" s="281" t="s">
        <v>96</v>
      </c>
      <c r="K29" s="283" t="s">
        <v>97</v>
      </c>
      <c r="L29" s="279" t="s">
        <v>98</v>
      </c>
      <c r="M29" s="283" t="s">
        <v>99</v>
      </c>
      <c r="N29" s="279" t="s">
        <v>100</v>
      </c>
      <c r="O29" s="273" t="s">
        <v>50</v>
      </c>
    </row>
    <row r="30" spans="1:19" ht="15.95" customHeight="1" x14ac:dyDescent="0.15">
      <c r="A30" s="229"/>
      <c r="B30" s="246" t="s">
        <v>65</v>
      </c>
      <c r="C30" s="246" t="s">
        <v>66</v>
      </c>
      <c r="D30" s="275" t="s">
        <v>101</v>
      </c>
      <c r="E30" s="240" t="s">
        <v>102</v>
      </c>
      <c r="F30" s="277" t="s">
        <v>103</v>
      </c>
      <c r="G30" s="288"/>
      <c r="H30" s="39"/>
      <c r="I30" s="266"/>
      <c r="J30" s="282"/>
      <c r="K30" s="284"/>
      <c r="L30" s="280"/>
      <c r="M30" s="284"/>
      <c r="N30" s="280"/>
      <c r="O30" s="274"/>
    </row>
    <row r="31" spans="1:19" ht="15.95" customHeight="1" x14ac:dyDescent="0.15">
      <c r="A31" s="230"/>
      <c r="B31" s="247"/>
      <c r="C31" s="247"/>
      <c r="D31" s="276"/>
      <c r="E31" s="241"/>
      <c r="F31" s="278"/>
      <c r="G31" s="249"/>
      <c r="H31" s="39"/>
      <c r="I31" s="168" t="s">
        <v>51</v>
      </c>
      <c r="J31" s="85">
        <f>SUMIFS(ローデータ!M12:M1011,ローデータ!$B$12:$B$1011,2,ローデータ!$K$12:$K$1011,$B$23)</f>
        <v>42</v>
      </c>
      <c r="K31" s="85">
        <f>SUMIFS(ローデータ!N12:N1011,ローデータ!$B$12:$B$1011,2,ローデータ!$K$12:$K$1011,$B$23)</f>
        <v>38</v>
      </c>
      <c r="L31" s="85">
        <f>SUMIFS(ローデータ!O12:O1011,ローデータ!$B$12:$B$1011,2,ローデータ!$K$12:$K$1011,$B$23)</f>
        <v>0</v>
      </c>
      <c r="M31" s="85">
        <f>SUMIFS(ローデータ!P12:P1011,ローデータ!$B$12:$B$1011,2,ローデータ!$K$12:$K$1011,$B$23)</f>
        <v>0</v>
      </c>
      <c r="N31" s="85">
        <f>SUMIFS(ローデータ!Q12:Q1011,ローデータ!$B$12:$B$1011,2,ローデータ!$K$12:$K$1011,$B$23)</f>
        <v>0</v>
      </c>
      <c r="O31" s="85">
        <f>SUM(J31:N31)</f>
        <v>80</v>
      </c>
    </row>
    <row r="32" spans="1:19" ht="15.95" customHeight="1" x14ac:dyDescent="0.15">
      <c r="A32" s="168" t="s">
        <v>51</v>
      </c>
      <c r="B32" s="56">
        <f>COUNTIFS(ローデータ!$B$12:$B$1011,2,ローデータ!$K$12:$K$1011,$B$23,ローデータ!$L$12:$L$1011,B29)</f>
        <v>1</v>
      </c>
      <c r="C32" s="56">
        <f>COUNTIFS(ローデータ!$B$12:$B$1011,2,ローデータ!$K$12:$K$1011,$B$23,ローデータ!$L$12:$L$1011,C29)</f>
        <v>0</v>
      </c>
      <c r="D32" s="56">
        <f>COUNTIFS(ローデータ!$B$12:$B$1011,2,ローデータ!$K$12:$K$1011,$B$23,ローデータ!$L$12:$L$1011,D29)</f>
        <v>0</v>
      </c>
      <c r="E32" s="56">
        <f>COUNTIFS(ローデータ!$B$12:$B$1011,2,ローデータ!$K$12:$K$1011,$B$23,ローデータ!$L$12:$L$1011,E29)</f>
        <v>0</v>
      </c>
      <c r="F32" s="56">
        <f>COUNTIFS(ローデータ!$B$12:$B$1011,2,ローデータ!$K$12:$K$1011,$B$23,ローデータ!$L$12:$L$1011,F29)</f>
        <v>47</v>
      </c>
      <c r="G32" s="56">
        <f>SUM(B32:F32)</f>
        <v>48</v>
      </c>
    </row>
    <row r="33" spans="1:17" ht="15.95" customHeight="1" x14ac:dyDescent="0.15">
      <c r="A33" s="158"/>
      <c r="B33" s="9"/>
      <c r="C33" s="9"/>
      <c r="D33" s="9"/>
      <c r="E33" s="9"/>
      <c r="F33" s="9"/>
      <c r="G33" s="9"/>
    </row>
    <row r="34" spans="1:17" ht="15.95" customHeight="1" x14ac:dyDescent="0.15">
      <c r="A34" s="159">
        <v>1.2</v>
      </c>
      <c r="B34" s="76" t="s">
        <v>201</v>
      </c>
      <c r="H34" s="9"/>
      <c r="J34" s="158"/>
      <c r="K34" s="57"/>
      <c r="L34" s="57"/>
      <c r="M34" s="57"/>
      <c r="N34" s="57"/>
      <c r="O34" s="57"/>
      <c r="P34" s="57"/>
    </row>
    <row r="35" spans="1:17" ht="15.95" customHeight="1" x14ac:dyDescent="0.15">
      <c r="A35" s="159" t="s">
        <v>202</v>
      </c>
      <c r="B35" s="34" t="s">
        <v>160</v>
      </c>
      <c r="I35" s="159" t="s">
        <v>203</v>
      </c>
      <c r="J35" s="40" t="s">
        <v>88</v>
      </c>
    </row>
    <row r="36" spans="1:17" ht="15.95" customHeight="1" x14ac:dyDescent="0.15">
      <c r="A36" s="228"/>
      <c r="B36" s="166">
        <v>1</v>
      </c>
      <c r="C36" s="166">
        <v>2</v>
      </c>
      <c r="D36" s="166">
        <v>3</v>
      </c>
      <c r="E36" s="209" t="s">
        <v>50</v>
      </c>
      <c r="F36" s="39"/>
      <c r="I36" s="265"/>
      <c r="J36" s="267" t="s">
        <v>104</v>
      </c>
      <c r="K36" s="226" t="s">
        <v>105</v>
      </c>
      <c r="L36" s="226" t="s">
        <v>98</v>
      </c>
      <c r="M36" s="226" t="s">
        <v>106</v>
      </c>
      <c r="N36" s="242" t="s">
        <v>107</v>
      </c>
      <c r="O36" s="226" t="s">
        <v>36</v>
      </c>
      <c r="P36" s="242" t="s">
        <v>69</v>
      </c>
      <c r="Q36" s="248" t="s">
        <v>50</v>
      </c>
    </row>
    <row r="37" spans="1:17" ht="15.95" customHeight="1" x14ac:dyDescent="0.15">
      <c r="A37" s="230"/>
      <c r="B37" s="167" t="s">
        <v>67</v>
      </c>
      <c r="C37" s="167" t="s">
        <v>66</v>
      </c>
      <c r="D37" s="167" t="s">
        <v>68</v>
      </c>
      <c r="E37" s="211"/>
      <c r="G37" s="39"/>
      <c r="I37" s="266"/>
      <c r="J37" s="268"/>
      <c r="K37" s="227"/>
      <c r="L37" s="227"/>
      <c r="M37" s="227"/>
      <c r="N37" s="243"/>
      <c r="O37" s="227"/>
      <c r="P37" s="243"/>
      <c r="Q37" s="249"/>
    </row>
    <row r="38" spans="1:17" ht="15.95" customHeight="1" x14ac:dyDescent="0.15">
      <c r="A38" s="168" t="s">
        <v>51</v>
      </c>
      <c r="B38" s="56">
        <f>COUNTIFS(ローデータ!$B$12:$B$1011,2,ローデータ!$K$12:$K$1011,$D$23,ローデータ!$S$12:$S$1011,B36)</f>
        <v>0</v>
      </c>
      <c r="C38" s="56">
        <f>COUNTIFS(ローデータ!$B$12:$B$1011,2,ローデータ!$K$12:$K$1011,$D$23,ローデータ!$S$12:$S$1011,C36)</f>
        <v>0</v>
      </c>
      <c r="D38" s="56">
        <f>COUNTIFS(ローデータ!$B$12:$B$1011,2,ローデータ!$K$12:$K$1011,$D$23,ローデータ!$S$12:$S$1011,D36)</f>
        <v>0</v>
      </c>
      <c r="E38" s="10">
        <f>SUM(B38:D38)</f>
        <v>0</v>
      </c>
      <c r="I38" s="168" t="s">
        <v>51</v>
      </c>
      <c r="J38" s="56">
        <f>SUMIFS(ローデータ!T12:T1011,ローデータ!$B$12:$B$1011,2,ローデータ!$K$12:$K$1011,$D$23)</f>
        <v>0</v>
      </c>
      <c r="K38" s="56">
        <f>SUMIFS(ローデータ!U12:U1011,ローデータ!$B$12:$B$1011,2,ローデータ!$K$12:$K$1011,$D$23)</f>
        <v>0</v>
      </c>
      <c r="L38" s="56">
        <f>SUMIFS(ローデータ!V12:V1011,ローデータ!$B$12:$B$1011,2,ローデータ!$K$12:$K$1011,$D$23)</f>
        <v>0</v>
      </c>
      <c r="M38" s="56">
        <f>SUMIFS(ローデータ!W12:W1011,ローデータ!$B$12:$B$1011,2,ローデータ!$K$12:$K$1011,$D$23)</f>
        <v>0</v>
      </c>
      <c r="N38" s="56">
        <f>SUMIFS(ローデータ!X12:X1011,ローデータ!$B$12:$B$1011,2,ローデータ!$K$12:$K$1011,$D$23)</f>
        <v>0</v>
      </c>
      <c r="O38" s="56">
        <f>SUMIFS(ローデータ!Y12:Y1011,ローデータ!$B$12:$B$1011,2,ローデータ!$K$12:$K$1011,$D$23)</f>
        <v>0</v>
      </c>
      <c r="P38" s="56">
        <f>SUMIFS(ローデータ!Z12:Z1011,ローデータ!$B$12:$B$1011,2,ローデータ!$K$12:$K$1011,$D$23)</f>
        <v>0</v>
      </c>
      <c r="Q38" s="56">
        <f>SUM(J38:P38)</f>
        <v>0</v>
      </c>
    </row>
    <row r="39" spans="1:17" ht="15.95" customHeight="1" x14ac:dyDescent="0.15">
      <c r="A39"/>
    </row>
    <row r="40" spans="1:17" ht="15.95" customHeight="1" x14ac:dyDescent="0.15">
      <c r="A40" s="159">
        <v>1.3</v>
      </c>
      <c r="B40" s="77" t="s">
        <v>204</v>
      </c>
    </row>
    <row r="41" spans="1:17" ht="15.95" customHeight="1" x14ac:dyDescent="0.15">
      <c r="A41" s="159" t="s">
        <v>205</v>
      </c>
      <c r="B41" s="40" t="s">
        <v>222</v>
      </c>
    </row>
    <row r="42" spans="1:17" ht="15.95" customHeight="1" x14ac:dyDescent="0.15">
      <c r="A42" s="250"/>
      <c r="B42" s="253" t="s">
        <v>16</v>
      </c>
      <c r="C42" s="254"/>
      <c r="D42" s="254"/>
      <c r="E42" s="254"/>
      <c r="F42" s="255"/>
      <c r="G42" s="256" t="s">
        <v>50</v>
      </c>
      <c r="H42" s="259" t="s">
        <v>13</v>
      </c>
      <c r="I42" s="260"/>
      <c r="J42" s="261"/>
      <c r="K42" s="262" t="s">
        <v>50</v>
      </c>
    </row>
    <row r="43" spans="1:17" ht="15.95" customHeight="1" x14ac:dyDescent="0.15">
      <c r="A43" s="251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57"/>
      <c r="H43" s="64">
        <v>1</v>
      </c>
      <c r="I43" s="63">
        <v>2</v>
      </c>
      <c r="J43" s="63">
        <v>3</v>
      </c>
      <c r="K43" s="263"/>
      <c r="M43" s="39"/>
      <c r="N43" s="39"/>
      <c r="O43" s="39"/>
      <c r="P43" s="39"/>
    </row>
    <row r="44" spans="1:17" ht="15.95" customHeight="1" x14ac:dyDescent="0.15">
      <c r="A44" s="251"/>
      <c r="B44" s="246" t="s">
        <v>65</v>
      </c>
      <c r="C44" s="246" t="s">
        <v>66</v>
      </c>
      <c r="D44" s="269" t="s">
        <v>101</v>
      </c>
      <c r="E44" s="271" t="s">
        <v>102</v>
      </c>
      <c r="F44" s="222" t="s">
        <v>103</v>
      </c>
      <c r="G44" s="257"/>
      <c r="H44" s="224" t="s">
        <v>67</v>
      </c>
      <c r="I44" s="244" t="s">
        <v>66</v>
      </c>
      <c r="J44" s="244" t="s">
        <v>68</v>
      </c>
      <c r="K44" s="263"/>
      <c r="M44" s="39"/>
      <c r="N44" s="39"/>
      <c r="O44" s="39"/>
      <c r="P44" s="39"/>
    </row>
    <row r="45" spans="1:17" ht="15.95" customHeight="1" x14ac:dyDescent="0.15">
      <c r="A45" s="252"/>
      <c r="B45" s="247"/>
      <c r="C45" s="247"/>
      <c r="D45" s="270"/>
      <c r="E45" s="272"/>
      <c r="F45" s="223"/>
      <c r="G45" s="258"/>
      <c r="H45" s="225"/>
      <c r="I45" s="245"/>
      <c r="J45" s="245"/>
      <c r="K45" s="264"/>
      <c r="M45" s="39"/>
      <c r="N45" s="39"/>
      <c r="O45" s="39"/>
      <c r="P45" s="39"/>
    </row>
    <row r="46" spans="1:17" ht="15.95" customHeight="1" x14ac:dyDescent="0.15">
      <c r="A46" s="168" t="s">
        <v>51</v>
      </c>
      <c r="B46" s="85">
        <f>COUNTIFS(ローデータ!$B$12:$B$1011,2,ローデータ!$K$12:$K$1011,$F$23,ローデータ!$L$12:$L$1011,B43)</f>
        <v>0</v>
      </c>
      <c r="C46" s="85">
        <f>COUNTIFS(ローデータ!$B$12:$B$1011,2,ローデータ!$K$12:$K$1011,$F$23,ローデータ!$L$12:$L$1011,C43)</f>
        <v>0</v>
      </c>
      <c r="D46" s="85">
        <f>COUNTIFS(ローデータ!$B$12:$B$1011,2,ローデータ!$K$12:$K$1011,$F$23,ローデータ!$L$12:$L$1011,D43)</f>
        <v>0</v>
      </c>
      <c r="E46" s="85">
        <f>COUNTIFS(ローデータ!$B$12:$B$1011,2,ローデータ!$K$12:$K$1011,$F$23,ローデータ!$L$12:$L$1011,E43)</f>
        <v>0</v>
      </c>
      <c r="F46" s="85">
        <f>COUNTIFS(ローデータ!$B$12:$B$1011,2,ローデータ!$K$12:$K$1011,$F$23,ローデータ!$L$12:$L$1011,F43)</f>
        <v>0</v>
      </c>
      <c r="G46" s="86">
        <f>SUM(B46:F46)</f>
        <v>0</v>
      </c>
      <c r="H46" s="88">
        <f>COUNTIFS(ローデータ!$B$12:$B$1011,2,ローデータ!$K$12:$K$1011,$F$23,ローデータ!$S$12:$S$1011,H43)</f>
        <v>0</v>
      </c>
      <c r="I46" s="89">
        <f>COUNTIFS(ローデータ!$B$12:$B$1011,2,ローデータ!$K$12:$K$1011,$F$23,ローデータ!$S$12:$S$1011,I43)</f>
        <v>0</v>
      </c>
      <c r="J46" s="89">
        <f>COUNTIFS(ローデータ!$B$12:$B$1011,2,ローデータ!$K$12:$K$1011,$F$23,ローデータ!$S$12:$S$1011,J43)</f>
        <v>0</v>
      </c>
      <c r="K46" s="89">
        <f>SUM(H46:J46)</f>
        <v>0</v>
      </c>
    </row>
    <row r="47" spans="1:17" ht="15.95" customHeight="1" x14ac:dyDescent="0.15">
      <c r="C47" s="158"/>
      <c r="D47" s="41"/>
      <c r="E47" s="41"/>
      <c r="F47" s="41"/>
      <c r="G47" s="41"/>
      <c r="H47" s="51"/>
      <c r="I47" s="51"/>
      <c r="J47" s="51"/>
    </row>
    <row r="48" spans="1:17" ht="15.95" customHeight="1" x14ac:dyDescent="0.15">
      <c r="A48" s="159" t="s">
        <v>206</v>
      </c>
      <c r="B48" s="40" t="s">
        <v>163</v>
      </c>
      <c r="D48" s="158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5.95" customHeight="1" x14ac:dyDescent="0.15">
      <c r="A49" s="228"/>
      <c r="B49" s="231" t="s">
        <v>165</v>
      </c>
      <c r="C49" s="232"/>
      <c r="D49" s="232"/>
      <c r="E49" s="232"/>
      <c r="F49" s="233"/>
      <c r="G49" s="234" t="s">
        <v>50</v>
      </c>
      <c r="H49" s="237" t="s">
        <v>71</v>
      </c>
      <c r="I49" s="238"/>
      <c r="J49" s="238"/>
      <c r="K49" s="238"/>
      <c r="L49" s="238"/>
      <c r="M49" s="238"/>
      <c r="N49" s="239"/>
      <c r="O49" s="209" t="s">
        <v>50</v>
      </c>
    </row>
    <row r="50" spans="1:15" ht="15.95" customHeight="1" x14ac:dyDescent="0.15">
      <c r="A50" s="229"/>
      <c r="B50" s="212" t="s">
        <v>96</v>
      </c>
      <c r="C50" s="214" t="s">
        <v>97</v>
      </c>
      <c r="D50" s="216" t="s">
        <v>98</v>
      </c>
      <c r="E50" s="214" t="s">
        <v>99</v>
      </c>
      <c r="F50" s="216" t="s">
        <v>100</v>
      </c>
      <c r="G50" s="235"/>
      <c r="H50" s="218" t="s">
        <v>104</v>
      </c>
      <c r="I50" s="220" t="s">
        <v>105</v>
      </c>
      <c r="J50" s="220" t="s">
        <v>98</v>
      </c>
      <c r="K50" s="220" t="s">
        <v>106</v>
      </c>
      <c r="L50" s="240" t="s">
        <v>107</v>
      </c>
      <c r="M50" s="220" t="s">
        <v>36</v>
      </c>
      <c r="N50" s="240" t="s">
        <v>69</v>
      </c>
      <c r="O50" s="210"/>
    </row>
    <row r="51" spans="1:15" ht="15.95" customHeight="1" x14ac:dyDescent="0.15">
      <c r="A51" s="230"/>
      <c r="B51" s="213"/>
      <c r="C51" s="215"/>
      <c r="D51" s="217"/>
      <c r="E51" s="215"/>
      <c r="F51" s="217"/>
      <c r="G51" s="236"/>
      <c r="H51" s="219"/>
      <c r="I51" s="221"/>
      <c r="J51" s="221"/>
      <c r="K51" s="221"/>
      <c r="L51" s="241"/>
      <c r="M51" s="221"/>
      <c r="N51" s="241"/>
      <c r="O51" s="211"/>
    </row>
    <row r="52" spans="1:15" ht="15.95" customHeight="1" x14ac:dyDescent="0.15">
      <c r="A52" s="168" t="s">
        <v>51</v>
      </c>
      <c r="B52" s="90">
        <f>SUMIFS(ローデータ!M12:M1011,ローデータ!$B$12:$B$1011,2,ローデータ!$K$12:$K$1011,$F$23)</f>
        <v>0</v>
      </c>
      <c r="C52" s="90">
        <f>SUMIFS(ローデータ!N12:N1011,ローデータ!$B$12:$B$1011,2,ローデータ!$K$12:$K$1011,$F$23)</f>
        <v>0</v>
      </c>
      <c r="D52" s="90">
        <f>SUMIFS(ローデータ!O12:O1011,ローデータ!$B$12:$B$1011,2,ローデータ!$K$12:$K$1011,$F$23)</f>
        <v>0</v>
      </c>
      <c r="E52" s="91">
        <f>SUMIFS(ローデータ!P12:P1011,ローデータ!$B$12:$B$1011,2,ローデータ!$K$12:$K$1011,$F$23)</f>
        <v>0</v>
      </c>
      <c r="F52" s="90">
        <f>SUMIFS(ローデータ!Q12:Q1011,ローデータ!$B$12:$B$1011,2,ローデータ!$K$12:$K$1011,$F$23)</f>
        <v>0</v>
      </c>
      <c r="G52" s="92">
        <f>SUM(B52:F52)</f>
        <v>0</v>
      </c>
      <c r="H52" s="93">
        <f>SUMIFS(ローデータ!T12:T1011,ローデータ!$B$12:$B$1011,2,ローデータ!$K$12:$K$1011,$F$23)</f>
        <v>0</v>
      </c>
      <c r="I52" s="90">
        <f>SUMIFS(ローデータ!U12:U1011,ローデータ!$B$12:$B$1011,2,ローデータ!$K$12:$K$1011,$F$23)</f>
        <v>0</v>
      </c>
      <c r="J52" s="90">
        <f>SUMIFS(ローデータ!V12:V1011,ローデータ!$B$12:$B$1011,2,ローデータ!$K$12:$K$1011,$F$23)</f>
        <v>0</v>
      </c>
      <c r="K52" s="90">
        <f>SUMIFS(ローデータ!W12:W1011,ローデータ!$B$12:$B$1011,2,ローデータ!$K$12:$K$1011,$F$23)</f>
        <v>0</v>
      </c>
      <c r="L52" s="90">
        <f>SUMIFS(ローデータ!X12:X1011,ローデータ!$B$12:$B$1011,2,ローデータ!$K$12:$K$1011,$F$23)</f>
        <v>0</v>
      </c>
      <c r="M52" s="90">
        <f>SUMIFS(ローデータ!Y12:Y1011,ローデータ!$B$12:$B$1011,2,ローデータ!$K$12:$K$1011,$F$23)</f>
        <v>0</v>
      </c>
      <c r="N52" s="90">
        <f>SUMIFS(ローデータ!Z12:Z1011,ローデータ!$B$12:$B$1011,2,ローデータ!$K$12:$K$1011,$F$23)</f>
        <v>0</v>
      </c>
      <c r="O52" s="94">
        <f>SUM(H52:N52)</f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7" t="s">
        <v>46</v>
      </c>
      <c r="B2" s="285" t="str">
        <f>ローデータ!B2</f>
        <v>北区</v>
      </c>
      <c r="C2" s="287"/>
      <c r="D2" s="287"/>
      <c r="E2" s="286"/>
      <c r="G2" s="160"/>
      <c r="H2" s="411" t="s">
        <v>94</v>
      </c>
      <c r="I2" s="341"/>
      <c r="K2" s="82"/>
      <c r="L2" s="62"/>
    </row>
    <row r="3" spans="1:19" ht="14.1" customHeight="1" x14ac:dyDescent="0.15">
      <c r="A3" s="209" t="s">
        <v>47</v>
      </c>
      <c r="B3" s="153" t="s">
        <v>3</v>
      </c>
      <c r="C3" s="153" t="s">
        <v>4</v>
      </c>
      <c r="D3" s="153" t="s">
        <v>5</v>
      </c>
      <c r="E3" s="153" t="s">
        <v>8</v>
      </c>
      <c r="G3" s="160"/>
      <c r="H3" s="341"/>
      <c r="I3" s="341"/>
      <c r="K3" s="62"/>
      <c r="L3" s="62"/>
    </row>
    <row r="4" spans="1:19" ht="14.1" customHeight="1" x14ac:dyDescent="0.15">
      <c r="A4" s="211"/>
      <c r="B4" s="155" t="str">
        <f>ローデータ!B4</f>
        <v>令和2年</v>
      </c>
      <c r="C4" s="120">
        <f>ローデータ!C4</f>
        <v>1</v>
      </c>
      <c r="D4" s="120">
        <f>ローデータ!D4</f>
        <v>29</v>
      </c>
      <c r="E4" s="120" t="str">
        <f>ローデータ!E4</f>
        <v>水</v>
      </c>
      <c r="G4" s="161"/>
      <c r="H4" s="412">
        <f>COUNTIFS(ローデータ!B12:B1011,1)</f>
        <v>301</v>
      </c>
      <c r="I4" s="412"/>
      <c r="K4" s="162"/>
      <c r="L4" s="16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9">
        <v>1</v>
      </c>
      <c r="B7" s="34" t="s">
        <v>155</v>
      </c>
    </row>
    <row r="8" spans="1:19" ht="14.1" customHeight="1" x14ac:dyDescent="0.15">
      <c r="A8" s="228"/>
      <c r="B8" s="147">
        <v>1</v>
      </c>
      <c r="C8" s="147">
        <v>2</v>
      </c>
      <c r="D8" s="147">
        <v>3</v>
      </c>
      <c r="E8" s="147">
        <v>4</v>
      </c>
      <c r="F8" s="147">
        <v>5</v>
      </c>
      <c r="G8" s="147">
        <v>6</v>
      </c>
      <c r="H8" s="147">
        <v>7</v>
      </c>
      <c r="I8" s="147">
        <v>8</v>
      </c>
      <c r="J8" s="14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54" t="s">
        <v>51</v>
      </c>
      <c r="B10" s="56">
        <f>COUNTIFS(ローデータ!$B$12:$B$1011,1,ローデータ!$H$12:$H$1011,B8)</f>
        <v>2</v>
      </c>
      <c r="C10" s="56">
        <f>COUNTIFS(ローデータ!$B$12:$B$1011,1,ローデータ!$H$12:$H$1011,C8)</f>
        <v>58</v>
      </c>
      <c r="D10" s="56">
        <f>COUNTIFS(ローデータ!$B$12:$B$1011,1,ローデータ!$H$12:$H$1011,D8)</f>
        <v>68</v>
      </c>
      <c r="E10" s="56">
        <f>COUNTIFS(ローデータ!$B$12:$B$1011,1,ローデータ!$H$12:$H$1011,E8)</f>
        <v>65</v>
      </c>
      <c r="F10" s="56">
        <f>COUNTIFS(ローデータ!$B$12:$B$1011,1,ローデータ!$H$12:$H$1011,F8)</f>
        <v>54</v>
      </c>
      <c r="G10" s="56">
        <f>COUNTIFS(ローデータ!$B$12:$B$1011,1,ローデータ!$H$12:$H$1011,G8)</f>
        <v>12</v>
      </c>
      <c r="H10" s="56">
        <f>COUNTIFS(ローデータ!$B$12:$B$1011,1,ローデータ!$H$12:$H$1011,H8)</f>
        <v>13</v>
      </c>
      <c r="I10" s="56">
        <f>COUNTIFS(ローデータ!$B$12:$B$1011,1,ローデータ!$H$12:$H$1011,I8)</f>
        <v>19</v>
      </c>
      <c r="J10" s="56">
        <f>COUNTIFS(ローデータ!$B$12:$B$1011,1,ローデータ!$H$12:$H$1011,J8)</f>
        <v>10</v>
      </c>
      <c r="K10" s="56">
        <f>SUM(B10:J10)</f>
        <v>301</v>
      </c>
    </row>
    <row r="11" spans="1:19" ht="14.1" customHeight="1" x14ac:dyDescent="0.15">
      <c r="A11" s="158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59">
        <v>2</v>
      </c>
      <c r="B12" t="s">
        <v>207</v>
      </c>
    </row>
    <row r="13" spans="1:19" ht="14.1" customHeight="1" x14ac:dyDescent="0.15">
      <c r="A13" s="159">
        <v>2.1</v>
      </c>
      <c r="B13" s="34" t="s">
        <v>156</v>
      </c>
      <c r="F13" s="159">
        <v>2.2000000000000002</v>
      </c>
      <c r="G13" s="34" t="s">
        <v>231</v>
      </c>
    </row>
    <row r="14" spans="1:19" ht="14.1" customHeight="1" x14ac:dyDescent="0.15">
      <c r="A14" s="228"/>
      <c r="B14" s="147">
        <v>1</v>
      </c>
      <c r="C14" s="147">
        <v>2</v>
      </c>
      <c r="D14" s="209" t="s">
        <v>50</v>
      </c>
      <c r="F14" s="228"/>
      <c r="G14" s="147">
        <v>1</v>
      </c>
      <c r="H14" s="147">
        <v>2</v>
      </c>
      <c r="I14" s="147">
        <v>3</v>
      </c>
      <c r="J14" s="147">
        <v>4</v>
      </c>
      <c r="K14" s="147">
        <v>5</v>
      </c>
      <c r="L14" s="147">
        <v>6</v>
      </c>
      <c r="M14" s="147">
        <v>7</v>
      </c>
      <c r="N14" s="147">
        <v>8</v>
      </c>
      <c r="O14" s="147">
        <v>9</v>
      </c>
      <c r="P14" s="147">
        <v>10</v>
      </c>
      <c r="Q14" s="147">
        <v>11</v>
      </c>
      <c r="R14" s="248" t="s">
        <v>50</v>
      </c>
    </row>
    <row r="15" spans="1:19" ht="14.1" customHeight="1" x14ac:dyDescent="0.15">
      <c r="A15" s="230"/>
      <c r="B15" s="153" t="s">
        <v>63</v>
      </c>
      <c r="C15" s="153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54" t="s">
        <v>51</v>
      </c>
      <c r="B16" s="56">
        <f>COUNTIFS(ローデータ!$B$12:$B$1011,1,ローデータ!$I$12:$I$1011,B14)</f>
        <v>3</v>
      </c>
      <c r="C16" s="56">
        <f>COUNTIFS(ローデータ!$B$12:$B$1011,1,ローデータ!$I$12:$I$1011,C14)</f>
        <v>298</v>
      </c>
      <c r="D16" s="56">
        <f>SUM(B16:C16)</f>
        <v>301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58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51" t="s">
        <v>51</v>
      </c>
      <c r="G18" s="56">
        <f>COUNTIFS(ローデータ!$B$12:$B$1011,1,ローデータ!$I$12:$I$1011,$B$14,ローデータ!$J$12:$J$1011,G14)</f>
        <v>0</v>
      </c>
      <c r="H18" s="56">
        <f>COUNTIFS(ローデータ!$B$12:$B$1011,1,ローデータ!$I$12:$I$1011,$B$14,ローデータ!$J$12:$J$1011,H14)</f>
        <v>1</v>
      </c>
      <c r="I18" s="56">
        <f>COUNTIFS(ローデータ!$B$12:$B$1011,1,ローデータ!$I$12:$I$1011,$B$14,ローデータ!$J$12:$J$1011,I14)</f>
        <v>0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2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3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51</v>
      </c>
      <c r="B23" s="285">
        <f>COUNTIFS(ローデータ!$B$12:$B$1011,1,ローデータ!$K$12:$K$1011,B21)</f>
        <v>201</v>
      </c>
      <c r="C23" s="286"/>
      <c r="D23" s="285">
        <f>COUNTIFS(ローデータ!$B$12:$B$1011,1,ローデータ!$K$12:$K$1011,D21)</f>
        <v>53</v>
      </c>
      <c r="E23" s="286"/>
      <c r="F23" s="285">
        <f>COUNTIFS(ローデータ!$B$12:$B$1011,1,ローデータ!$K$12:$K$1011,F21)</f>
        <v>47</v>
      </c>
      <c r="G23" s="287"/>
      <c r="H23" s="286"/>
      <c r="I23" s="56">
        <f>SUM(B23:H23)</f>
        <v>301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0" t="s">
        <v>167</v>
      </c>
    </row>
    <row r="26" spans="1:19" ht="14.1" customHeight="1" x14ac:dyDescent="0.15">
      <c r="A26" s="159" t="s">
        <v>89</v>
      </c>
      <c r="B26" s="34" t="s">
        <v>158</v>
      </c>
      <c r="I26" s="158" t="s">
        <v>159</v>
      </c>
      <c r="J26" s="39" t="s">
        <v>164</v>
      </c>
    </row>
    <row r="27" spans="1:19" ht="14.1" customHeight="1" x14ac:dyDescent="0.15">
      <c r="A27" s="228"/>
      <c r="B27" s="147">
        <v>1</v>
      </c>
      <c r="C27" s="147">
        <v>2</v>
      </c>
      <c r="D27" s="147">
        <v>3</v>
      </c>
      <c r="E27" s="147">
        <v>4</v>
      </c>
      <c r="F27" s="14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54" t="s">
        <v>51</v>
      </c>
      <c r="J29" s="85">
        <f>SUMIFS(ローデータ!M12:M1011,ローデータ!$B$12:$B$1011,1,ローデータ!$K$12:$K$1011,$B$21)</f>
        <v>66</v>
      </c>
      <c r="K29" s="85">
        <f>SUMIFS(ローデータ!N12:N1011,ローデータ!$B$12:$B$1011,1,ローデータ!$K$12:$K$1011,$B$21)</f>
        <v>142</v>
      </c>
      <c r="L29" s="85">
        <f>SUMIFS(ローデータ!O12:O1011,ローデータ!$B$12:$B$1011,1,ローデータ!$K$12:$K$1011,$B$21)</f>
        <v>78</v>
      </c>
      <c r="M29" s="85">
        <f>SUMIFS(ローデータ!P12:P1011,ローデータ!$B$12:$B$1011,1,ローデータ!$K$12:$K$1011,$B$21)</f>
        <v>37</v>
      </c>
      <c r="N29" s="85">
        <f>SUMIFS(ローデータ!Q12:Q1011,ローデータ!$B$12:$B$1011,1,ローデータ!$K$12:$K$1011,$B$21)</f>
        <v>0</v>
      </c>
      <c r="O29" s="85">
        <f>SUM(J29:N29)</f>
        <v>323</v>
      </c>
    </row>
    <row r="30" spans="1:19" ht="14.1" customHeight="1" x14ac:dyDescent="0.15">
      <c r="A30" s="154" t="s">
        <v>51</v>
      </c>
      <c r="B30" s="56">
        <f>COUNTIFS(ローデータ!$B$12:$B$1011,1,ローデータ!$K$12:$K$1011,$B$21,ローデータ!$L$12:$L$1011,B27)</f>
        <v>176</v>
      </c>
      <c r="C30" s="56">
        <f>COUNTIFS(ローデータ!$B$12:$B$1011,1,ローデータ!$K$12:$K$1011,$B$21,ローデータ!$L$12:$L$1011,C27)</f>
        <v>18</v>
      </c>
      <c r="D30" s="56">
        <f>COUNTIFS(ローデータ!$B$12:$B$1011,1,ローデータ!$K$12:$K$1011,$B$21,ローデータ!$L$12:$L$1011,D27)</f>
        <v>3</v>
      </c>
      <c r="E30" s="56">
        <f>COUNTIFS(ローデータ!$B$12:$B$1011,1,ローデータ!$K$12:$K$1011,$B$21,ローデータ!$L$12:$L$1011,E27)</f>
        <v>2</v>
      </c>
      <c r="F30" s="56">
        <f>COUNTIFS(ローデータ!$B$12:$B$1011,1,ローデータ!$K$12:$K$1011,$B$21,ローデータ!$L$12:$L$1011,F27)</f>
        <v>2</v>
      </c>
      <c r="G30" s="56">
        <f>SUM(B30:F30)</f>
        <v>201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76" t="s">
        <v>232</v>
      </c>
      <c r="H32" s="9"/>
      <c r="J32" s="158"/>
      <c r="K32" s="57"/>
      <c r="L32" s="57"/>
      <c r="M32" s="57"/>
      <c r="N32" s="57"/>
      <c r="O32" s="57"/>
      <c r="P32" s="57"/>
    </row>
    <row r="33" spans="1:17" ht="14.1" customHeight="1" x14ac:dyDescent="0.15">
      <c r="A33" s="159" t="s">
        <v>90</v>
      </c>
      <c r="B33" s="34" t="s">
        <v>160</v>
      </c>
      <c r="I33" s="159" t="s">
        <v>161</v>
      </c>
      <c r="J33" s="40" t="s">
        <v>88</v>
      </c>
    </row>
    <row r="34" spans="1:17" ht="14.1" customHeight="1" x14ac:dyDescent="0.15">
      <c r="A34" s="228"/>
      <c r="B34" s="147">
        <v>1</v>
      </c>
      <c r="C34" s="147">
        <v>2</v>
      </c>
      <c r="D34" s="14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53" t="s">
        <v>67</v>
      </c>
      <c r="C35" s="153" t="s">
        <v>66</v>
      </c>
      <c r="D35" s="153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54" t="s">
        <v>51</v>
      </c>
      <c r="B36" s="56">
        <f>COUNTIFS(ローデータ!$B$12:$B$1011,1,ローデータ!$K$12:$K$1011,$D$21,ローデータ!$S$12:$S$1011,B34)</f>
        <v>49</v>
      </c>
      <c r="C36" s="56">
        <f>COUNTIFS(ローデータ!$B$12:$B$1011,1,ローデータ!$K$12:$K$1011,$D$21,ローデータ!$S$12:$S$1011,C34)</f>
        <v>4</v>
      </c>
      <c r="D36" s="56">
        <f>COUNTIFS(ローデータ!$B$12:$B$1011,1,ローデータ!$K$12:$K$1011,$D$21,ローデータ!$S$12:$S$1011,D34)</f>
        <v>0</v>
      </c>
      <c r="E36" s="56">
        <f>SUM(B36:D36)</f>
        <v>53</v>
      </c>
      <c r="I36" s="154" t="s">
        <v>51</v>
      </c>
      <c r="J36" s="56">
        <f>SUMIFS(ローデータ!T12:T1011,ローデータ!$B$12:$B$1011,1,ローデータ!$K$12:$K$1011,$D$21)</f>
        <v>8</v>
      </c>
      <c r="K36" s="56">
        <f>SUMIFS(ローデータ!U12:U1011,ローデータ!$B$12:$B$1011,1,ローデータ!$K$12:$K$1011,$D$21)</f>
        <v>24</v>
      </c>
      <c r="L36" s="56">
        <f>SUMIFS(ローデータ!V12:V1011,ローデータ!$B$12:$B$1011,1,ローデータ!$K$12:$K$1011,$D$21)</f>
        <v>1</v>
      </c>
      <c r="M36" s="56">
        <f>SUMIFS(ローデータ!W12:W1011,ローデータ!$B$12:$B$1011,1,ローデータ!$K$12:$K$1011,$D$21)</f>
        <v>0</v>
      </c>
      <c r="N36" s="56">
        <f>SUMIFS(ローデータ!X12:X1011,ローデータ!$B$12:$B$1011,1,ローデータ!$K$12:$K$1011,$D$21)</f>
        <v>13</v>
      </c>
      <c r="O36" s="56">
        <f>SUMIFS(ローデータ!Y12:Y1011,ローデータ!$B$12:$B$1011,1,ローデータ!$K$12:$K$1011,$D$21)</f>
        <v>21</v>
      </c>
      <c r="P36" s="56">
        <f>SUMIFS(ローデータ!Z12:Z1011,ローデータ!$B$12:$B$1011,1,ローデータ!$K$12:$K$1011,$D$21)</f>
        <v>1</v>
      </c>
      <c r="Q36" s="56">
        <f>SUM(J36:P36)</f>
        <v>68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77" t="s">
        <v>170</v>
      </c>
    </row>
    <row r="39" spans="1:17" ht="14.1" customHeight="1" x14ac:dyDescent="0.15">
      <c r="A39" s="159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54" t="s">
        <v>51</v>
      </c>
      <c r="B44" s="85">
        <f>COUNTIFS(ローデータ!$B$12:$B$1011,1,ローデータ!$K$12:$K$1011,$F$21,ローデータ!$L$12:$L$1011,B41)</f>
        <v>45</v>
      </c>
      <c r="C44" s="85">
        <f>COUNTIFS(ローデータ!$B$12:$B$1011,1,ローデータ!$K$12:$K$1011,$F$21,ローデータ!$L$12:$L$1011,C41)</f>
        <v>2</v>
      </c>
      <c r="D44" s="85">
        <f>COUNTIFS(ローデータ!$B$12:$B$1011,1,ローデータ!$K$12:$K$1011,$F$21,ローデータ!$L$12:$L$1011,D41)</f>
        <v>0</v>
      </c>
      <c r="E44" s="85">
        <f>COUNTIFS(ローデータ!$B$12:$B$1011,1,ローデータ!$K$12:$K$1011,$F$21,ローデータ!$L$12:$L$1011,E41)</f>
        <v>0</v>
      </c>
      <c r="F44" s="85">
        <f>COUNTIFS(ローデータ!$B$12:$B$1011,1,ローデータ!$K$12:$K$1011,$F$21,ローデータ!$L$12:$L$1011,F41)</f>
        <v>0</v>
      </c>
      <c r="G44" s="86">
        <f>SUM(B44:F44)</f>
        <v>47</v>
      </c>
      <c r="H44" s="88">
        <f>COUNTIFS(ローデータ!$B$12:$B$1011,1,ローデータ!$K$12:$K$1011,$F$21,ローデータ!$S$12:$S$1011,H41)</f>
        <v>45</v>
      </c>
      <c r="I44" s="89">
        <f>COUNTIFS(ローデータ!$B$12:$B$1011,1,ローデータ!$K$12:$K$1011,$F$21,ローデータ!$S$12:$S$1011,I41)</f>
        <v>2</v>
      </c>
      <c r="J44" s="89">
        <f>COUNTIFS(ローデータ!$B$12:$B$1011,1,ローデータ!$K$12:$K$1011,$F$21,ローデータ!$S$12:$S$1011,J41)</f>
        <v>0</v>
      </c>
      <c r="K44" s="89">
        <f>SUM(H44:J44)</f>
        <v>47</v>
      </c>
    </row>
    <row r="45" spans="1:17" ht="14.1" customHeight="1" x14ac:dyDescent="0.15">
      <c r="C45" s="15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9" t="s">
        <v>92</v>
      </c>
      <c r="B46" s="40" t="s">
        <v>163</v>
      </c>
      <c r="D46" s="15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54" t="s">
        <v>51</v>
      </c>
      <c r="B50" s="90">
        <f>SUMIFS(ローデータ!M12:M1011,ローデータ!$B$12:$B$1011,1,ローデータ!$K$12:$K$1011,$F$21)</f>
        <v>0</v>
      </c>
      <c r="C50" s="90">
        <f>SUMIFS(ローデータ!N12:N1011,ローデータ!$B$12:$B$1011,1,ローデータ!$K$12:$K$1011,$F$21)</f>
        <v>34</v>
      </c>
      <c r="D50" s="90">
        <f>SUMIFS(ローデータ!O12:O1011,ローデータ!$B$12:$B$1011,1,ローデータ!$K$12:$K$1011,$F$21)</f>
        <v>24</v>
      </c>
      <c r="E50" s="91">
        <f>SUMIFS(ローデータ!P12:P1011,ローデータ!$B$12:$B$1011,1,ローデータ!$K$12:$K$1011,$F$21)</f>
        <v>0</v>
      </c>
      <c r="F50" s="90">
        <f>SUMIFS(ローデータ!Q12:Q1011,ローデータ!$B$12:$B$1011,1,ローデータ!$K$12:$K$1011,$F$21)</f>
        <v>0</v>
      </c>
      <c r="G50" s="92">
        <f>SUM(B50:F50)</f>
        <v>58</v>
      </c>
      <c r="H50" s="93">
        <f>SUMIFS(ローデータ!T12:T1011,ローデータ!$B$12:$B$1011,1,ローデータ!$K$12:$K$1011,$F$21)</f>
        <v>2</v>
      </c>
      <c r="I50" s="90">
        <f>SUMIFS(ローデータ!U12:U1011,ローデータ!$B$12:$B$1011,1,ローデータ!$K$12:$K$1011,$F$21)</f>
        <v>27</v>
      </c>
      <c r="J50" s="90">
        <f>SUMIFS(ローデータ!V12:V1011,ローデータ!$B$12:$B$1011,1,ローデータ!$K$12:$K$1011,$F$21)</f>
        <v>26</v>
      </c>
      <c r="K50" s="90">
        <f>SUMIFS(ローデータ!W12:W1011,ローデータ!$B$12:$B$1011,1,ローデータ!$K$12:$K$1011,$F$21)</f>
        <v>0</v>
      </c>
      <c r="L50" s="90">
        <f>SUMIFS(ローデータ!X12:X1011,ローデータ!$B$12:$B$1011,1,ローデータ!$K$12:$K$1011,$F$21)</f>
        <v>11</v>
      </c>
      <c r="M50" s="90">
        <f>SUMIFS(ローデータ!Y12:Y1011,ローデータ!$B$12:$B$1011,1,ローデータ!$K$12:$K$1011,$F$21)</f>
        <v>6</v>
      </c>
      <c r="N50" s="90">
        <f>SUMIFS(ローデータ!Z12:Z1011,ローデータ!$B$12:$B$1011,1,ローデータ!$K$12:$K$1011,$F$21)</f>
        <v>0</v>
      </c>
      <c r="O50" s="94">
        <f>SUM(H50:N50)</f>
        <v>72</v>
      </c>
    </row>
    <row r="51" spans="1:15" ht="14.1" customHeight="1" x14ac:dyDescent="0.15">
      <c r="A51" s="15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9"/>
    </row>
    <row r="53" spans="1:15" ht="14.1" customHeight="1" x14ac:dyDescent="0.15">
      <c r="A53" s="159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47">
        <v>1</v>
      </c>
      <c r="E55" s="147">
        <v>2</v>
      </c>
      <c r="F55" s="147">
        <v>3</v>
      </c>
      <c r="G55" s="147">
        <v>4</v>
      </c>
      <c r="H55" s="147">
        <v>5</v>
      </c>
      <c r="I55" s="147">
        <v>6</v>
      </c>
      <c r="J55" s="147">
        <v>7</v>
      </c>
      <c r="K55" s="147">
        <v>8</v>
      </c>
      <c r="L55" s="147">
        <v>9</v>
      </c>
      <c r="M55" s="14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54">
        <v>1</v>
      </c>
      <c r="B59" s="50" t="s">
        <v>54</v>
      </c>
      <c r="C59" s="56">
        <f>COUNTIFS(ローデータ!$B$12:$B$1011,1,ローデータ!$I$12:$I$1011,$C$14,ローデータ!$H$12:$H$1011,A59)</f>
        <v>2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5">
        <f>COUNTIFS(ローデータ!$B$12:$B$1011,1,ローデータ!$I$12:$I$1011,$B$14,ローデータ!$J$12:$J$1011,N55,ローデータ!$H$12:$H$1011,$A$59)</f>
        <v>0</v>
      </c>
      <c r="O59" s="94">
        <f t="shared" ref="O59:O68" si="0">SUM(C59:N59)</f>
        <v>2</v>
      </c>
    </row>
    <row r="60" spans="1:15" ht="14.1" customHeight="1" x14ac:dyDescent="0.15">
      <c r="A60" s="154">
        <v>2</v>
      </c>
      <c r="B60" s="50" t="s">
        <v>55</v>
      </c>
      <c r="C60" s="56">
        <f>COUNTIFS(ローデータ!$B$12:$B$1011,1,ローデータ!$I$12:$I$1011,$C$14,ローデータ!$H$12:$H$1011,A60)</f>
        <v>56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1</v>
      </c>
      <c r="F60" s="56">
        <f>COUNTIFS(ローデータ!$B$12:$B$1011,1,ローデータ!$I$12:$I$1011,$B$14,ローデータ!$J$12:$J$1011,F55,ローデータ!$H$12:$H$1011,$A$60)</f>
        <v>0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1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5">
        <f>COUNTIFS(ローデータ!$B$12:$B$1011,1,ローデータ!$I$12:$I$1011,$B$14,ローデータ!$J$12:$J$1011,N55,ローデータ!$H$12:$H$1011,$A$60)</f>
        <v>0</v>
      </c>
      <c r="O60" s="94">
        <f t="shared" si="0"/>
        <v>58</v>
      </c>
    </row>
    <row r="61" spans="1:15" ht="14.1" customHeight="1" x14ac:dyDescent="0.15">
      <c r="A61" s="154">
        <v>3</v>
      </c>
      <c r="B61" s="50" t="s">
        <v>56</v>
      </c>
      <c r="C61" s="56">
        <f>COUNTIFS(ローデータ!$B$12:$B$1011,1,ローデータ!$I$12:$I$1011,$C$14,ローデータ!$H$12:$H$1011,A61)</f>
        <v>68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0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5">
        <f>COUNTIFS(ローデータ!$B$12:$B$1011,1,ローデータ!$I$12:$I$1011,$B$14,ローデータ!$J$12:$J$1011,N55,ローデータ!$H$12:$H$1011,$A$61)</f>
        <v>0</v>
      </c>
      <c r="O61" s="94">
        <f t="shared" si="0"/>
        <v>68</v>
      </c>
    </row>
    <row r="62" spans="1:15" ht="14.1" customHeight="1" x14ac:dyDescent="0.15">
      <c r="A62" s="154">
        <v>4</v>
      </c>
      <c r="B62" s="50" t="s">
        <v>57</v>
      </c>
      <c r="C62" s="56">
        <f>COUNTIFS(ローデータ!$B$12:$B$1011,1,ローデータ!$I$12:$I$1011,$C$14,ローデータ!$H$12:$H$1011,A62)</f>
        <v>65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0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0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5">
        <f>COUNTIFS(ローデータ!$B$12:$B$1011,1,ローデータ!$I$12:$I$1011,$B$14,ローデータ!$J$12:$J$1011,N55,ローデータ!$H$12:$H$1011,$A$62)</f>
        <v>0</v>
      </c>
      <c r="O62" s="94">
        <f t="shared" si="0"/>
        <v>65</v>
      </c>
    </row>
    <row r="63" spans="1:15" ht="14.1" customHeight="1" x14ac:dyDescent="0.15">
      <c r="A63" s="154">
        <v>5</v>
      </c>
      <c r="B63" s="50" t="s">
        <v>58</v>
      </c>
      <c r="C63" s="56">
        <f>COUNTIFS(ローデータ!$B$12:$B$1011,1,ローデータ!$I$12:$I$1011,$C$14,ローデータ!$H$12:$H$1011,A63)</f>
        <v>54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5">
        <f>COUNTIFS(ローデータ!$B$12:$B$1011,1,ローデータ!$I$12:$I$1011,$B$14,ローデータ!$J$12:$J$1011,N55,ローデータ!$H$12:$H$1011,$A$63)</f>
        <v>0</v>
      </c>
      <c r="O63" s="94">
        <f t="shared" si="0"/>
        <v>54</v>
      </c>
    </row>
    <row r="64" spans="1:15" ht="14.1" customHeight="1" x14ac:dyDescent="0.15">
      <c r="A64" s="154">
        <v>6</v>
      </c>
      <c r="B64" s="50" t="s">
        <v>59</v>
      </c>
      <c r="C64" s="56">
        <f>COUNTIFS(ローデータ!$B$12:$B$1011,1,ローデータ!$I$12:$I$1011,$C$14,ローデータ!$H$12:$H$1011,A64)</f>
        <v>12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5">
        <f>COUNTIFS(ローデータ!$B$12:$B$1011,1,ローデータ!$I$12:$I$1011,$B$14,ローデータ!$J$12:$J$1011,N55,ローデータ!$H$12:$H$1011,$A$64)</f>
        <v>0</v>
      </c>
      <c r="O64" s="94">
        <f t="shared" si="0"/>
        <v>12</v>
      </c>
    </row>
    <row r="65" spans="1:15" ht="14.1" customHeight="1" x14ac:dyDescent="0.15">
      <c r="A65" s="154">
        <v>7</v>
      </c>
      <c r="B65" s="50" t="s">
        <v>60</v>
      </c>
      <c r="C65" s="56">
        <f>COUNTIFS(ローデータ!$B$12:$B$1011,1,ローデータ!$I$12:$I$1011,$C$14,ローデータ!$H$12:$H$1011,A65)</f>
        <v>13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5">
        <f>COUNTIFS(ローデータ!$B$12:$B$1011,1,ローデータ!$I$12:$I$1011,$B$14,ローデータ!$J$12:$J$1011,N55,ローデータ!$H$12:$H$1011,$A$65)</f>
        <v>0</v>
      </c>
      <c r="O65" s="94">
        <f t="shared" si="0"/>
        <v>13</v>
      </c>
    </row>
    <row r="66" spans="1:15" ht="14.1" customHeight="1" x14ac:dyDescent="0.15">
      <c r="A66" s="154">
        <v>8</v>
      </c>
      <c r="B66" s="50" t="s">
        <v>61</v>
      </c>
      <c r="C66" s="56">
        <f>COUNTIFS(ローデータ!$B$12:$B$1011,1,ローデータ!$I$12:$I$1011,$C$14,ローデータ!$H$12:$H$1011,A66)</f>
        <v>18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1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5">
        <f>COUNTIFS(ローデータ!$B$12:$B$1011,1,ローデータ!$I$12:$I$1011,$B$14,ローデータ!$J$12:$J$1011,N55,ローデータ!$H$12:$H$1011,$A$66)</f>
        <v>0</v>
      </c>
      <c r="O66" s="94">
        <f t="shared" si="0"/>
        <v>19</v>
      </c>
    </row>
    <row r="67" spans="1:15" ht="14.1" customHeight="1" thickBot="1" x14ac:dyDescent="0.2">
      <c r="A67" s="152">
        <v>9</v>
      </c>
      <c r="B67" s="68" t="s">
        <v>62</v>
      </c>
      <c r="C67" s="96">
        <f>COUNTIFS(ローデータ!$B$12:$B$1011,1,ローデータ!$I$12:$I$1011,$C$14,ローデータ!$H$12:$H$1011,A67)</f>
        <v>10</v>
      </c>
      <c r="D67" s="96">
        <f>COUNTIFS(ローデータ!$B$12:$B$1011,1,ローデータ!$I$12:$I$1011,$B$14,ローデータ!$J$12:$J$1011,D55,ローデータ!$H$12:$H$1011,$A$67)</f>
        <v>0</v>
      </c>
      <c r="E67" s="96">
        <f>COUNTIFS(ローデータ!$B$12:$B$1011,1,ローデータ!$I$12:$I$1011,$B$14,ローデータ!$J$12:$J$1011,E55,ローデータ!$H$12:$H$1011,$A$67)</f>
        <v>0</v>
      </c>
      <c r="F67" s="96">
        <f>COUNTIFS(ローデータ!$B$12:$B$1011,1,ローデータ!$I$12:$I$1011,$B$14,ローデータ!$J$12:$J$1011,F55,ローデータ!$H$12:$H$1011,$A$67)</f>
        <v>0</v>
      </c>
      <c r="G67" s="96">
        <f>COUNTIFS(ローデータ!$B$12:$B$1011,1,ローデータ!$I$12:$I$1011,$B$14,ローデータ!$J$12:$J$1011,G55,ローデータ!$H$12:$H$1011,$A$67)</f>
        <v>0</v>
      </c>
      <c r="H67" s="96">
        <f>COUNTIFS(ローデータ!$B$12:$B$1011,1,ローデータ!$I$12:$I$1011,$B$14,ローデータ!$J$12:$J$1011,H55,ローデータ!$H$12:$H$1011,$A$67)</f>
        <v>0</v>
      </c>
      <c r="I67" s="96">
        <f>COUNTIFS(ローデータ!$B$12:$B$1011,1,ローデータ!$I$12:$I$1011,$B$14,ローデータ!$J$12:$J$1011,I55,ローデータ!$H$12:$H$1011,$A$67)</f>
        <v>0</v>
      </c>
      <c r="J67" s="96">
        <f>COUNTIFS(ローデータ!$B$12:$B$1011,1,ローデータ!$I$12:$I$1011,$B$14,ローデータ!$J$12:$J$1011,J55,ローデータ!$H$12:$H$1011,$A$67)</f>
        <v>0</v>
      </c>
      <c r="K67" s="96">
        <f>COUNTIFS(ローデータ!$B$12:$B$1011,1,ローデータ!$I$12:$I$1011,$B$14,ローデータ!$J$12:$J$1011,K55,ローデータ!$H$12:$H$1011,$A$67)</f>
        <v>0</v>
      </c>
      <c r="L67" s="96">
        <f>COUNTIFS(ローデータ!$B$12:$B$1011,1,ローデータ!$I$12:$I$1011,$B$14,ローデータ!$J$12:$J$1011,L55,ローデータ!$H$12:$H$1011,$A$67)</f>
        <v>0</v>
      </c>
      <c r="M67" s="96">
        <f>COUNTIFS(ローデータ!$B$12:$B$1011,1,ローデータ!$I$12:$I$1011,$B$14,ローデータ!$J$12:$J$1011,M55,ローデータ!$H$12:$H$1011,$A$67)</f>
        <v>0</v>
      </c>
      <c r="N67" s="97">
        <f>COUNTIFS(ローデータ!$B$12:$B$1011,1,ローデータ!$I$12:$I$1011,$B$14,ローデータ!$J$12:$J$1011,N55,ローデータ!$H$12:$H$1011,$A$67)</f>
        <v>0</v>
      </c>
      <c r="O67" s="98">
        <f t="shared" si="0"/>
        <v>10</v>
      </c>
    </row>
    <row r="68" spans="1:15" ht="14.1" customHeight="1" thickTop="1" x14ac:dyDescent="0.15">
      <c r="A68" s="327" t="s">
        <v>50</v>
      </c>
      <c r="B68" s="328"/>
      <c r="C68" s="99">
        <f>SUM(C59:C67)</f>
        <v>298</v>
      </c>
      <c r="D68" s="99">
        <f t="shared" ref="D68:M68" si="1">SUM(D59:D67)</f>
        <v>0</v>
      </c>
      <c r="E68" s="99">
        <f t="shared" si="1"/>
        <v>1</v>
      </c>
      <c r="F68" s="99">
        <f t="shared" si="1"/>
        <v>0</v>
      </c>
      <c r="G68" s="99">
        <f t="shared" si="1"/>
        <v>0</v>
      </c>
      <c r="H68" s="99">
        <f t="shared" si="1"/>
        <v>2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301</v>
      </c>
    </row>
    <row r="69" spans="1:15" ht="14.1" customHeight="1" x14ac:dyDescent="0.15">
      <c r="B69" s="34"/>
    </row>
    <row r="70" spans="1:15" ht="14.1" customHeight="1" x14ac:dyDescent="0.15">
      <c r="A70" s="159">
        <v>2</v>
      </c>
      <c r="B70" t="s">
        <v>210</v>
      </c>
    </row>
    <row r="71" spans="1:15" ht="14.1" customHeight="1" x14ac:dyDescent="0.15">
      <c r="A71" s="159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54">
        <v>1</v>
      </c>
      <c r="B75" s="50" t="s">
        <v>54</v>
      </c>
      <c r="C75" s="285">
        <f>COUNTIFS(ローデータ!$B$12:$B$1011,1,ローデータ!$H$12:$H$1011,$A$75,ローデータ!$K$12:$K$1011,C73)</f>
        <v>2</v>
      </c>
      <c r="D75" s="286"/>
      <c r="E75" s="285">
        <f>COUNTIFS(ローデータ!$B$12:$B$1011,1,ローデータ!$H$12:$H$1011,$A$75,ローデータ!$K$12:$K$1011,E73)</f>
        <v>0</v>
      </c>
      <c r="F75" s="286"/>
      <c r="G75" s="285">
        <f>COUNTIFS(ローデータ!$B$12:$B$1011,1,ローデータ!$H$12:$H$1011,$A$75,ローデータ!$K$12:$K$1011,G73)</f>
        <v>0</v>
      </c>
      <c r="H75" s="287"/>
      <c r="I75" s="287"/>
      <c r="J75" s="103">
        <f t="shared" ref="J75:J84" si="2">SUM(C75:I75)</f>
        <v>2</v>
      </c>
    </row>
    <row r="76" spans="1:15" ht="14.1" customHeight="1" x14ac:dyDescent="0.15">
      <c r="A76" s="154">
        <v>2</v>
      </c>
      <c r="B76" s="50" t="s">
        <v>55</v>
      </c>
      <c r="C76" s="285">
        <f>COUNTIFS(ローデータ!$B$12:$B$1011,1,ローデータ!$H$12:$H$1011,$A$76,ローデータ!$K$12:$K$1011,C73)</f>
        <v>26</v>
      </c>
      <c r="D76" s="286"/>
      <c r="E76" s="285">
        <f>COUNTIFS(ローデータ!$B$12:$B$1011,1,ローデータ!$H$12:$H$1011,$A$76,ローデータ!$K$12:$K$1011,E73)</f>
        <v>16</v>
      </c>
      <c r="F76" s="286"/>
      <c r="G76" s="285">
        <f>COUNTIFS(ローデータ!$B$12:$B$1011,1,ローデータ!$H$12:$H$1011,$A$76,ローデータ!$K$12:$K$1011,G73)</f>
        <v>16</v>
      </c>
      <c r="H76" s="287"/>
      <c r="I76" s="287"/>
      <c r="J76" s="103">
        <f t="shared" si="2"/>
        <v>58</v>
      </c>
    </row>
    <row r="77" spans="1:15" ht="14.1" customHeight="1" x14ac:dyDescent="0.15">
      <c r="A77" s="154">
        <v>3</v>
      </c>
      <c r="B77" s="50" t="s">
        <v>56</v>
      </c>
      <c r="C77" s="285">
        <f>COUNTIFS(ローデータ!$B$12:$B$1011,1,ローデータ!$H$12:$H$1011,$A$77,ローデータ!$K$12:$K$1011,C73)</f>
        <v>42</v>
      </c>
      <c r="D77" s="286"/>
      <c r="E77" s="285">
        <f>COUNTIFS(ローデータ!$B$12:$B$1011,1,ローデータ!$H$12:$H$1011,$A$77,ローデータ!$K$12:$K$1011,E73)</f>
        <v>13</v>
      </c>
      <c r="F77" s="286"/>
      <c r="G77" s="285">
        <f>COUNTIFS(ローデータ!$B$12:$B$1011,1,ローデータ!$H$12:$H$1011,$A$77,ローデータ!$K$12:$K$1011,G73)</f>
        <v>13</v>
      </c>
      <c r="H77" s="287"/>
      <c r="I77" s="287"/>
      <c r="J77" s="103">
        <f t="shared" si="2"/>
        <v>68</v>
      </c>
    </row>
    <row r="78" spans="1:15" ht="14.1" customHeight="1" x14ac:dyDescent="0.15">
      <c r="A78" s="154">
        <v>4</v>
      </c>
      <c r="B78" s="50" t="s">
        <v>57</v>
      </c>
      <c r="C78" s="285">
        <f>COUNTIFS(ローデータ!$B$12:$B$1011,1,ローデータ!$H$12:$H$1011,$A$78,ローデータ!$K$12:$K$1011,C73)</f>
        <v>45</v>
      </c>
      <c r="D78" s="286"/>
      <c r="E78" s="285">
        <f>COUNTIFS(ローデータ!$B$12:$B$1011,1,ローデータ!$H$12:$H$1011,$A$78,ローデータ!$K$12:$K$1011,E73)</f>
        <v>12</v>
      </c>
      <c r="F78" s="286"/>
      <c r="G78" s="285">
        <f>COUNTIFS(ローデータ!$B$12:$B$1011,1,ローデータ!$H$12:$H$1011,$A$78,ローデータ!$K$12:$K$1011,G73)</f>
        <v>8</v>
      </c>
      <c r="H78" s="287"/>
      <c r="I78" s="287"/>
      <c r="J78" s="103">
        <f t="shared" si="2"/>
        <v>65</v>
      </c>
    </row>
    <row r="79" spans="1:15" ht="14.1" customHeight="1" x14ac:dyDescent="0.15">
      <c r="A79" s="154">
        <v>5</v>
      </c>
      <c r="B79" s="50" t="s">
        <v>58</v>
      </c>
      <c r="C79" s="285">
        <f>COUNTIFS(ローデータ!$B$12:$B$1011,1,ローデータ!$H$12:$H$1011,$A$79,ローデータ!$K$12:$K$1011,C73)</f>
        <v>40</v>
      </c>
      <c r="D79" s="286"/>
      <c r="E79" s="285">
        <f>COUNTIFS(ローデータ!$B$12:$B$1011,1,ローデータ!$H$12:$H$1011,$A$79,ローデータ!$K$12:$K$1011,E73)</f>
        <v>7</v>
      </c>
      <c r="F79" s="286"/>
      <c r="G79" s="285">
        <f>COUNTIFS(ローデータ!$B$12:$B$1011,1,ローデータ!$H$12:$H$1011,$A$79,ローデータ!$K$12:$K$1011,G73)</f>
        <v>7</v>
      </c>
      <c r="H79" s="287"/>
      <c r="I79" s="287"/>
      <c r="J79" s="103">
        <f t="shared" si="2"/>
        <v>54</v>
      </c>
    </row>
    <row r="80" spans="1:15" ht="14.1" customHeight="1" x14ac:dyDescent="0.15">
      <c r="A80" s="154">
        <v>6</v>
      </c>
      <c r="B80" s="50" t="s">
        <v>59</v>
      </c>
      <c r="C80" s="285">
        <f>COUNTIFS(ローデータ!$B$12:$B$1011,1,ローデータ!$H$12:$H$1011,$A$80,ローデータ!$K$12:$K$1011,C73)</f>
        <v>9</v>
      </c>
      <c r="D80" s="286"/>
      <c r="E80" s="285">
        <f>COUNTIFS(ローデータ!$B$12:$B$1011,1,ローデータ!$H$12:$H$1011,$A$80,ローデータ!$K$12:$K$1011,E73)</f>
        <v>2</v>
      </c>
      <c r="F80" s="286"/>
      <c r="G80" s="285">
        <f>COUNTIFS(ローデータ!$B$12:$B$1011,1,ローデータ!$H$12:$H$1011,$A$80,ローデータ!$K$12:$K$1011,G73)</f>
        <v>1</v>
      </c>
      <c r="H80" s="287"/>
      <c r="I80" s="287"/>
      <c r="J80" s="103">
        <f t="shared" si="2"/>
        <v>12</v>
      </c>
    </row>
    <row r="81" spans="1:17" ht="14.1" customHeight="1" x14ac:dyDescent="0.15">
      <c r="A81" s="154">
        <v>7</v>
      </c>
      <c r="B81" s="50" t="s">
        <v>60</v>
      </c>
      <c r="C81" s="285">
        <f>COUNTIFS(ローデータ!$B$12:$B$1011,1,ローデータ!$H$12:$H$1011,$A$81,ローデータ!$K$12:$K$1011,C73)</f>
        <v>11</v>
      </c>
      <c r="D81" s="286"/>
      <c r="E81" s="285">
        <f>COUNTIFS(ローデータ!$B$12:$B$1011,1,ローデータ!$H$12:$H$1011,$A$81,ローデータ!$K$12:$K$1011,E73)</f>
        <v>1</v>
      </c>
      <c r="F81" s="286"/>
      <c r="G81" s="285">
        <f>COUNTIFS(ローデータ!$B$12:$B$1011,1,ローデータ!$H$12:$H$1011,$A$81,ローデータ!$K$12:$K$1011,G73)</f>
        <v>1</v>
      </c>
      <c r="H81" s="287"/>
      <c r="I81" s="287"/>
      <c r="J81" s="103">
        <f t="shared" si="2"/>
        <v>13</v>
      </c>
    </row>
    <row r="82" spans="1:17" ht="14.1" customHeight="1" x14ac:dyDescent="0.15">
      <c r="A82" s="154">
        <v>8</v>
      </c>
      <c r="B82" s="50" t="s">
        <v>61</v>
      </c>
      <c r="C82" s="285">
        <f>COUNTIFS(ローデータ!$B$12:$B$1011,1,ローデータ!$H$12:$H$1011,$A$82,ローデータ!$K$12:$K$1011,C73)</f>
        <v>18</v>
      </c>
      <c r="D82" s="286"/>
      <c r="E82" s="285">
        <f>COUNTIFS(ローデータ!$B$12:$B$1011,1,ローデータ!$H$12:$H$1011,$A$82,ローデータ!$K$12:$K$1011,E73)</f>
        <v>1</v>
      </c>
      <c r="F82" s="286"/>
      <c r="G82" s="285">
        <f>COUNTIFS(ローデータ!$B$12:$B$1011,1,ローデータ!$H$12:$H$1011,$A$82,ローデータ!$K$12:$K$1011,G73)</f>
        <v>0</v>
      </c>
      <c r="H82" s="287"/>
      <c r="I82" s="287"/>
      <c r="J82" s="103">
        <f t="shared" si="2"/>
        <v>19</v>
      </c>
    </row>
    <row r="83" spans="1:17" ht="14.1" customHeight="1" thickBot="1" x14ac:dyDescent="0.2">
      <c r="A83" s="152">
        <v>9</v>
      </c>
      <c r="B83" s="68" t="s">
        <v>62</v>
      </c>
      <c r="C83" s="345">
        <f>COUNTIFS(ローデータ!$B$12:$B$1011,1,ローデータ!$H$12:$H$1011,$A$83,ローデータ!$K$12:$K$1011,C73)</f>
        <v>8</v>
      </c>
      <c r="D83" s="346"/>
      <c r="E83" s="345">
        <f>COUNTIFS(ローデータ!$B$12:$B$1011,1,ローデータ!$H$12:$H$1011,$A$83,ローデータ!$K$12:$K$1011,E73)</f>
        <v>1</v>
      </c>
      <c r="F83" s="346"/>
      <c r="G83" s="347">
        <f>COUNTIFS(ローデータ!$B$12:$B$1011,1,ローデータ!$H$12:$H$1011,$A$83,ローデータ!$K$12:$K$1011,G73)</f>
        <v>1</v>
      </c>
      <c r="H83" s="347"/>
      <c r="I83" s="345"/>
      <c r="J83" s="104">
        <f t="shared" si="2"/>
        <v>10</v>
      </c>
    </row>
    <row r="84" spans="1:17" ht="14.1" customHeight="1" thickTop="1" x14ac:dyDescent="0.15">
      <c r="A84" s="327" t="s">
        <v>50</v>
      </c>
      <c r="B84" s="328"/>
      <c r="C84" s="348">
        <f>SUM(C75:D83)</f>
        <v>201</v>
      </c>
      <c r="D84" s="349"/>
      <c r="E84" s="348">
        <f>SUM(E75:F83)</f>
        <v>53</v>
      </c>
      <c r="F84" s="349"/>
      <c r="G84" s="350">
        <f>SUM(G75:I83)</f>
        <v>47</v>
      </c>
      <c r="H84" s="350"/>
      <c r="I84" s="348"/>
      <c r="J84" s="105">
        <f t="shared" si="2"/>
        <v>301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78">
        <v>2.2000000000000002</v>
      </c>
      <c r="B86" s="34" t="s">
        <v>169</v>
      </c>
      <c r="C86" s="158"/>
      <c r="D86" s="158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58"/>
      <c r="D87" s="158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58"/>
      <c r="E88" s="9"/>
      <c r="F88" s="9"/>
      <c r="G88" s="9"/>
      <c r="H88" s="9"/>
      <c r="J88" s="159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47">
        <v>1</v>
      </c>
      <c r="D90" s="147">
        <v>2</v>
      </c>
      <c r="E90" s="147">
        <v>3</v>
      </c>
      <c r="F90" s="147">
        <v>4</v>
      </c>
      <c r="G90" s="14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54">
        <v>1</v>
      </c>
      <c r="K92" s="50" t="s">
        <v>54</v>
      </c>
      <c r="L92" s="87">
        <f>SUMIFS(ローデータ!$M$12:$M$1011,ローデータ!$B$12:$B$1011,1,ローデータ!$K$12:$K$1011,$B$21,ローデータ!$H$12:$H$1011,J92)</f>
        <v>1</v>
      </c>
      <c r="M92" s="87">
        <f>SUMIFS(ローデータ!$N$12:$N$1011,ローデータ!$B$12:$B$1011,1,ローデータ!$K$12:$K$1011,$B$21,ローデータ!$H$12:$H$1011,J92)</f>
        <v>1</v>
      </c>
      <c r="N92" s="87">
        <f>SUMIFS(ローデータ!$O$12:$O$1011,ローデータ!$B$12:$B$1011,1,ローデータ!$K$12:$K$1011,$B$21,ローデータ!$H$12:$H$1011,J92)</f>
        <v>0</v>
      </c>
      <c r="O92" s="87">
        <f>SUMIFS(ローデータ!$P$12:$P$1011,ローデータ!$B$12:$B$1011,1,ローデータ!$K$12:$K$1011,$B$21,ローデータ!$H$12:$H$1011,J92)</f>
        <v>0</v>
      </c>
      <c r="P92" s="107">
        <f>SUMIFS(ローデータ!$Q$12:$Q$1011,ローデータ!$B$12:$B$1011,1,ローデータ!$K$12:$K$1011,$B$21,ローデータ!$H$12:$H$1011,J92)</f>
        <v>0</v>
      </c>
      <c r="Q92" s="102">
        <f t="shared" ref="Q92:Q101" si="3">SUM(L92:P92)</f>
        <v>2</v>
      </c>
    </row>
    <row r="93" spans="1:17" ht="14.1" customHeight="1" x14ac:dyDescent="0.15">
      <c r="A93" s="154">
        <v>1</v>
      </c>
      <c r="B93" s="50" t="s">
        <v>54</v>
      </c>
      <c r="C93" s="56">
        <f>COUNTIFS(ローデータ!$B$12:$B$1011,1,ローデータ!$K$12:$K$1011,$B$21,ローデータ!$L$12:$L$1011,$C$90,ローデータ!$H$12:$H$1011,A93)</f>
        <v>2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6">
        <f t="shared" ref="H93:H102" si="4">SUM(C93:G93)</f>
        <v>2</v>
      </c>
      <c r="J93" s="154">
        <v>2</v>
      </c>
      <c r="K93" s="50" t="s">
        <v>55</v>
      </c>
      <c r="L93" s="87">
        <f>SUMIFS(ローデータ!$M$12:$M$1011,ローデータ!$B$12:$B$1011,1,ローデータ!$K$12:$K$1011,$B$21,ローデータ!$H$12:$H$1011,J93)</f>
        <v>3</v>
      </c>
      <c r="M93" s="87">
        <f>SUMIFS(ローデータ!$N$12:$N$1011,ローデータ!$B$12:$B$1011,1,ローデータ!$K$12:$K$1011,$B$21,ローデータ!$H$12:$H$1011,J93)</f>
        <v>24</v>
      </c>
      <c r="N93" s="87">
        <f>SUMIFS(ローデータ!$O$12:$O$1011,ローデータ!$B$12:$B$1011,1,ローデータ!$K$12:$K$1011,$B$21,ローデータ!$H$12:$H$1011,J93)</f>
        <v>3</v>
      </c>
      <c r="O93" s="87">
        <f>SUMIFS(ローデータ!$P$12:$P$1011,ローデータ!$B$12:$B$1011,1,ローデータ!$K$12:$K$1011,$B$21,ローデータ!$H$12:$H$1011,J93)</f>
        <v>9</v>
      </c>
      <c r="P93" s="107">
        <f>SUMIFS(ローデータ!$Q$12:$Q$1011,ローデータ!$B$12:$B$1011,1,ローデータ!$K$12:$K$1011,$B$21,ローデータ!$H$12:$H$1011,J93)</f>
        <v>0</v>
      </c>
      <c r="Q93" s="102">
        <f t="shared" si="3"/>
        <v>39</v>
      </c>
    </row>
    <row r="94" spans="1:17" ht="14.1" customHeight="1" x14ac:dyDescent="0.15">
      <c r="A94" s="154">
        <v>2</v>
      </c>
      <c r="B94" s="50" t="s">
        <v>55</v>
      </c>
      <c r="C94" s="56">
        <f>COUNTIFS(ローデータ!$B$12:$B$1011,1,ローデータ!$K$12:$K$1011,$B$21,ローデータ!$L$12:$L$1011,$C$90,ローデータ!$H$12:$H$1011,A94)</f>
        <v>23</v>
      </c>
      <c r="D94" s="56">
        <f>COUNTIFS(ローデータ!$B$12:$B$1011,1,ローデータ!$K$12:$K$1011,$B$21,ローデータ!$L$12:$L$1011,$D$90,ローデータ!$H$12:$H$1011,A94)</f>
        <v>3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26</v>
      </c>
      <c r="J94" s="154">
        <v>3</v>
      </c>
      <c r="K94" s="50" t="s">
        <v>56</v>
      </c>
      <c r="L94" s="102">
        <f>SUMIFS(ローデータ!$M$12:$M$1011,ローデータ!$B$12:$B$1011,1,ローデータ!$K$12:$K$1011,$B$21,ローデータ!$H$12:$H$1011,J94)</f>
        <v>12</v>
      </c>
      <c r="M94" s="87">
        <f>SUMIFS(ローデータ!$N$12:$N$1011,ローデータ!$B$12:$B$1011,1,ローデータ!$K$12:$K$1011,$B$21,ローデータ!$H$12:$H$1011,J94)</f>
        <v>38</v>
      </c>
      <c r="N94" s="87">
        <f>SUMIFS(ローデータ!$O$12:$O$1011,ローデータ!$B$12:$B$1011,1,ローデータ!$K$12:$K$1011,$B$21,ローデータ!$H$12:$H$1011,J94)</f>
        <v>5</v>
      </c>
      <c r="O94" s="87">
        <f>SUMIFS(ローデータ!$P$12:$P$1011,ローデータ!$B$12:$B$1011,1,ローデータ!$K$12:$K$1011,$B$21,ローデータ!$H$12:$H$1011,J94)</f>
        <v>12</v>
      </c>
      <c r="P94" s="107">
        <f>SUMIFS(ローデータ!$Q$12:$Q$1011,ローデータ!$B$12:$B$1011,1,ローデータ!$K$12:$K$1011,$B$21,ローデータ!$H$12:$H$1011,J94)</f>
        <v>0</v>
      </c>
      <c r="Q94" s="102">
        <f t="shared" si="3"/>
        <v>67</v>
      </c>
    </row>
    <row r="95" spans="1:17" ht="14.1" customHeight="1" x14ac:dyDescent="0.15">
      <c r="A95" s="154">
        <v>3</v>
      </c>
      <c r="B95" s="50" t="s">
        <v>56</v>
      </c>
      <c r="C95" s="56">
        <f>COUNTIFS(ローデータ!$B$12:$B$1011,1,ローデータ!$K$12:$K$1011,$B$21,ローデータ!$L$12:$L$1011,$C$90,ローデータ!$H$12:$H$1011,A95)</f>
        <v>38</v>
      </c>
      <c r="D95" s="56">
        <f>COUNTIFS(ローデータ!$B$12:$B$1011,1,ローデータ!$K$12:$K$1011,$B$21,ローデータ!$L$12:$L$1011,$D$90,ローデータ!$H$12:$H$1011,A95)</f>
        <v>3</v>
      </c>
      <c r="E95" s="56">
        <f>COUNTIFS(ローデータ!$B$12:$B$1011,1,ローデータ!$K$12:$K$1011,$B$21,ローデータ!$L$12:$L$1011,$E$90,ローデータ!$H$12:$H$1011,A95)</f>
        <v>1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0</v>
      </c>
      <c r="H95" s="56">
        <f t="shared" si="4"/>
        <v>42</v>
      </c>
      <c r="J95" s="154">
        <v>4</v>
      </c>
      <c r="K95" s="50" t="s">
        <v>57</v>
      </c>
      <c r="L95" s="102">
        <f>SUMIFS(ローデータ!$M$12:$M$1011,ローデータ!$B$12:$B$1011,1,ローデータ!$K$12:$K$1011,$B$21,ローデータ!$H$12:$H$1011,J95)</f>
        <v>8</v>
      </c>
      <c r="M95" s="87">
        <f>SUMIFS(ローデータ!$N$12:$N$1011,ローデータ!$B$12:$B$1011,1,ローデータ!$K$12:$K$1011,$B$21,ローデータ!$H$12:$H$1011,J95)</f>
        <v>38</v>
      </c>
      <c r="N95" s="87">
        <f>SUMIFS(ローデータ!$O$12:$O$1011,ローデータ!$B$12:$B$1011,1,ローデータ!$K$12:$K$1011,$B$21,ローデータ!$H$12:$H$1011,J95)</f>
        <v>25</v>
      </c>
      <c r="O95" s="87">
        <f>SUMIFS(ローデータ!$P$12:$P$1011,ローデータ!$B$12:$B$1011,1,ローデータ!$K$12:$K$1011,$B$21,ローデータ!$H$12:$H$1011,J95)</f>
        <v>6</v>
      </c>
      <c r="P95" s="107">
        <f>SUMIFS(ローデータ!$Q$12:$Q$1011,ローデータ!$B$12:$B$1011,1,ローデータ!$K$12:$K$1011,$B$21,ローデータ!$H$12:$H$1011,J95)</f>
        <v>0</v>
      </c>
      <c r="Q95" s="102">
        <f t="shared" si="3"/>
        <v>77</v>
      </c>
    </row>
    <row r="96" spans="1:17" ht="14.1" customHeight="1" x14ac:dyDescent="0.15">
      <c r="A96" s="154">
        <v>4</v>
      </c>
      <c r="B96" s="50" t="s">
        <v>57</v>
      </c>
      <c r="C96" s="56">
        <f>COUNTIFS(ローデータ!$B$12:$B$1011,1,ローデータ!$K$12:$K$1011,$B$21,ローデータ!$L$12:$L$1011,$C$90,ローデータ!$H$12:$H$1011,A96)</f>
        <v>39</v>
      </c>
      <c r="D96" s="56">
        <f>COUNTIFS(ローデータ!$B$12:$B$1011,1,ローデータ!$K$12:$K$1011,$B$21,ローデータ!$L$12:$L$1011,$D$90,ローデータ!$H$12:$H$1011,A96)</f>
        <v>3</v>
      </c>
      <c r="E96" s="56">
        <f>COUNTIFS(ローデータ!$B$12:$B$1011,1,ローデータ!$K$12:$K$1011,$B$21,ローデータ!$L$12:$L$1011,$E$90,ローデータ!$H$12:$H$1011,A96)</f>
        <v>1</v>
      </c>
      <c r="F96" s="56">
        <f>COUNTIFS(ローデータ!$B$12:$B$1011,1,ローデータ!$K$12:$K$1011,$B$21,ローデータ!$L$12:$L$1011,$F$90,ローデータ!$H$12:$H$1011,A96)</f>
        <v>1</v>
      </c>
      <c r="G96" s="56">
        <f>COUNTIFS(ローデータ!$B$12:$B$1011,1,ローデータ!$K$12:$K$1011,$B$21,ローデータ!$L$12:$L$1011,$G$90,ローデータ!$H$12:$H$1011,A96)</f>
        <v>1</v>
      </c>
      <c r="H96" s="56">
        <f t="shared" si="4"/>
        <v>45</v>
      </c>
      <c r="J96" s="154">
        <v>5</v>
      </c>
      <c r="K96" s="50" t="s">
        <v>58</v>
      </c>
      <c r="L96" s="102">
        <f>SUMIFS(ローデータ!$M$12:$M$1011,ローデータ!$B$12:$B$1011,1,ローデータ!$K$12:$K$1011,$B$21,ローデータ!$H$12:$H$1011,J96)</f>
        <v>16</v>
      </c>
      <c r="M96" s="87">
        <f>SUMIFS(ローデータ!$N$12:$N$1011,ローデータ!$B$12:$B$1011,1,ローデータ!$K$12:$K$1011,$B$21,ローデータ!$H$12:$H$1011,J96)</f>
        <v>22</v>
      </c>
      <c r="N96" s="87">
        <f>SUMIFS(ローデータ!$O$12:$O$1011,ローデータ!$B$12:$B$1011,1,ローデータ!$K$12:$K$1011,$B$21,ローデータ!$H$12:$H$1011,J96)</f>
        <v>21</v>
      </c>
      <c r="O96" s="87">
        <f>SUMIFS(ローデータ!$P$12:$P$1011,ローデータ!$B$12:$B$1011,1,ローデータ!$K$12:$K$1011,$B$21,ローデータ!$H$12:$H$1011,J96)</f>
        <v>5</v>
      </c>
      <c r="P96" s="107">
        <f>SUMIFS(ローデータ!$Q$12:$Q$1011,ローデータ!$B$12:$B$1011,1,ローデータ!$K$12:$K$1011,$B$21,ローデータ!$H$12:$H$1011,J96)</f>
        <v>0</v>
      </c>
      <c r="Q96" s="102">
        <f t="shared" si="3"/>
        <v>64</v>
      </c>
    </row>
    <row r="97" spans="1:17" ht="14.1" customHeight="1" x14ac:dyDescent="0.15">
      <c r="A97" s="154">
        <v>5</v>
      </c>
      <c r="B97" s="50" t="s">
        <v>58</v>
      </c>
      <c r="C97" s="56">
        <f>COUNTIFS(ローデータ!$B$12:$B$1011,1,ローデータ!$K$12:$K$1011,$B$21,ローデータ!$L$12:$L$1011,$C$90,ローデータ!$H$12:$H$1011,A97)</f>
        <v>34</v>
      </c>
      <c r="D97" s="56">
        <f>COUNTIFS(ローデータ!$B$12:$B$1011,1,ローデータ!$K$12:$K$1011,$B$21,ローデータ!$L$12:$L$1011,$D$90,ローデータ!$H$12:$H$1011,A97)</f>
        <v>4</v>
      </c>
      <c r="E97" s="56">
        <f>COUNTIFS(ローデータ!$B$12:$B$1011,1,ローデータ!$K$12:$K$1011,$B$21,ローデータ!$L$12:$L$1011,$E$90,ローデータ!$H$12:$H$1011,A97)</f>
        <v>1</v>
      </c>
      <c r="F97" s="56">
        <f>COUNTIFS(ローデータ!$B$12:$B$1011,1,ローデータ!$K$12:$K$1011,$B$21,ローデータ!$L$12:$L$1011,$F$90,ローデータ!$H$12:$H$1011,A97)</f>
        <v>0</v>
      </c>
      <c r="G97" s="56">
        <f>COUNTIFS(ローデータ!$B$12:$B$1011,1,ローデータ!$K$12:$K$1011,$B$21,ローデータ!$L$12:$L$1011,$G$90,ローデータ!$H$12:$H$1011,A97)</f>
        <v>1</v>
      </c>
      <c r="H97" s="56">
        <f t="shared" si="4"/>
        <v>40</v>
      </c>
      <c r="J97" s="154">
        <v>6</v>
      </c>
      <c r="K97" s="50" t="s">
        <v>59</v>
      </c>
      <c r="L97" s="102">
        <f>SUMIFS(ローデータ!$M$12:$M$1011,ローデータ!$B$12:$B$1011,1,ローデータ!$K$12:$K$1011,$B$21,ローデータ!$H$12:$H$1011,J97)</f>
        <v>8</v>
      </c>
      <c r="M97" s="87">
        <f>SUMIFS(ローデータ!$N$12:$N$1011,ローデータ!$B$12:$B$1011,1,ローデータ!$K$12:$K$1011,$B$21,ローデータ!$H$12:$H$1011,J97)</f>
        <v>3</v>
      </c>
      <c r="N97" s="87">
        <f>SUMIFS(ローデータ!$O$12:$O$1011,ローデータ!$B$12:$B$1011,1,ローデータ!$K$12:$K$1011,$B$21,ローデータ!$H$12:$H$1011,J97)</f>
        <v>5</v>
      </c>
      <c r="O97" s="87">
        <f>SUMIFS(ローデータ!$P$12:$P$1011,ローデータ!$B$12:$B$1011,1,ローデータ!$K$12:$K$1011,$B$21,ローデータ!$H$12:$H$1011,J97)</f>
        <v>1</v>
      </c>
      <c r="P97" s="107">
        <f>SUMIFS(ローデータ!$Q$12:$Q$1011,ローデータ!$B$12:$B$1011,1,ローデータ!$K$12:$K$1011,$B$21,ローデータ!$H$12:$H$1011,J97)</f>
        <v>0</v>
      </c>
      <c r="Q97" s="102">
        <f t="shared" si="3"/>
        <v>17</v>
      </c>
    </row>
    <row r="98" spans="1:17" ht="14.1" customHeight="1" x14ac:dyDescent="0.15">
      <c r="A98" s="154">
        <v>6</v>
      </c>
      <c r="B98" s="50" t="s">
        <v>59</v>
      </c>
      <c r="C98" s="56">
        <f>COUNTIFS(ローデータ!$B$12:$B$1011,1,ローデータ!$K$12:$K$1011,$B$21,ローデータ!$L$12:$L$1011,$C$90,ローデータ!$H$12:$H$1011,A98)</f>
        <v>9</v>
      </c>
      <c r="D98" s="56">
        <f>COUNTIFS(ローデータ!$B$12:$B$1011,1,ローデータ!$K$12:$K$1011,$B$21,ローデータ!$L$12:$L$1011,$D$90,ローデータ!$H$12:$H$1011,A98)</f>
        <v>0</v>
      </c>
      <c r="E98" s="56">
        <f>COUNTIFS(ローデータ!$B$12:$B$1011,1,ローデータ!$K$12:$K$1011,$B$21,ローデータ!$L$12:$L$1011,$E$90,ローデータ!$H$12:$H$1011,A98)</f>
        <v>0</v>
      </c>
      <c r="F98" s="56">
        <f>COUNTIFS(ローデータ!$B$12:$B$1011,1,ローデータ!$K$12:$K$1011,$B$21,ローデータ!$L$12:$L$1011,$F$90,ローデータ!$H$12:$H$1011,A98)</f>
        <v>0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9</v>
      </c>
      <c r="J98" s="154">
        <v>7</v>
      </c>
      <c r="K98" s="50" t="s">
        <v>60</v>
      </c>
      <c r="L98" s="102">
        <f>SUMIFS(ローデータ!$M$12:$M$1011,ローデータ!$B$12:$B$1011,1,ローデータ!$K$12:$K$1011,$B$21,ローデータ!$H$12:$H$1011,J98)</f>
        <v>1</v>
      </c>
      <c r="M98" s="87">
        <f>SUMIFS(ローデータ!$N$12:$N$1011,ローデータ!$B$12:$B$1011,1,ローデータ!$K$12:$K$1011,$B$21,ローデータ!$H$12:$H$1011,J98)</f>
        <v>5</v>
      </c>
      <c r="N98" s="87">
        <f>SUMIFS(ローデータ!$O$12:$O$1011,ローデータ!$B$12:$B$1011,1,ローデータ!$K$12:$K$1011,$B$21,ローデータ!$H$12:$H$1011,J98)</f>
        <v>6</v>
      </c>
      <c r="O98" s="87">
        <f>SUMIFS(ローデータ!$P$12:$P$1011,ローデータ!$B$12:$B$1011,1,ローデータ!$K$12:$K$1011,$B$21,ローデータ!$H$12:$H$1011,J98)</f>
        <v>1</v>
      </c>
      <c r="P98" s="107">
        <f>SUMIFS(ローデータ!$Q$12:$Q$1011,ローデータ!$B$12:$B$1011,1,ローデータ!$K$12:$K$1011,$B$21,ローデータ!$H$12:$H$1011,J98)</f>
        <v>0</v>
      </c>
      <c r="Q98" s="102">
        <f t="shared" si="3"/>
        <v>13</v>
      </c>
    </row>
    <row r="99" spans="1:17" ht="14.1" customHeight="1" x14ac:dyDescent="0.15">
      <c r="A99" s="154">
        <v>7</v>
      </c>
      <c r="B99" s="50" t="s">
        <v>60</v>
      </c>
      <c r="C99" s="56">
        <f>COUNTIFS(ローデータ!$B$12:$B$1011,1,ローデータ!$K$12:$K$1011,$B$21,ローデータ!$L$12:$L$1011,$C$90,ローデータ!$H$12:$H$1011,A99)</f>
        <v>9</v>
      </c>
      <c r="D99" s="56">
        <f>COUNTIFS(ローデータ!$B$12:$B$1011,1,ローデータ!$K$12:$K$1011,$B$21,ローデータ!$L$12:$L$1011,$D$90,ローデータ!$H$12:$H$1011,A99)</f>
        <v>2</v>
      </c>
      <c r="E99" s="56">
        <f>COUNTIFS(ローデータ!$B$12:$B$1011,1,ローデータ!$K$12:$K$1011,$B$21,ローデータ!$L$12:$L$1011,$E$90,ローデータ!$H$12:$H$1011,A99)</f>
        <v>0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11</v>
      </c>
      <c r="J99" s="154">
        <v>8</v>
      </c>
      <c r="K99" s="50" t="s">
        <v>61</v>
      </c>
      <c r="L99" s="102">
        <f>SUMIFS(ローデータ!$M$12:$M$1011,ローデータ!$B$12:$B$1011,1,ローデータ!$K$12:$K$1011,$B$21,ローデータ!$H$12:$H$1011,J99)</f>
        <v>8</v>
      </c>
      <c r="M99" s="87">
        <f>SUMIFS(ローデータ!$N$12:$N$1011,ローデータ!$B$12:$B$1011,1,ローデータ!$K$12:$K$1011,$B$21,ローデータ!$H$12:$H$1011,J99)</f>
        <v>7</v>
      </c>
      <c r="N99" s="87">
        <f>SUMIFS(ローデータ!$O$12:$O$1011,ローデータ!$B$12:$B$1011,1,ローデータ!$K$12:$K$1011,$B$21,ローデータ!$H$12:$H$1011,J99)</f>
        <v>5</v>
      </c>
      <c r="O99" s="87">
        <f>SUMIFS(ローデータ!$P$12:$P$1011,ローデータ!$B$12:$B$1011,1,ローデータ!$K$12:$K$1011,$B$21,ローデータ!$H$12:$H$1011,J99)</f>
        <v>3</v>
      </c>
      <c r="P99" s="107">
        <f>SUMIFS(ローデータ!$Q$12:$Q$1011,ローデータ!$B$12:$B$1011,1,ローデータ!$K$12:$K$1011,$B$21,ローデータ!$H$12:$H$1011,J99)</f>
        <v>0</v>
      </c>
      <c r="Q99" s="102">
        <f t="shared" si="3"/>
        <v>23</v>
      </c>
    </row>
    <row r="100" spans="1:17" ht="14.1" customHeight="1" x14ac:dyDescent="0.15">
      <c r="A100" s="154">
        <v>8</v>
      </c>
      <c r="B100" s="50" t="s">
        <v>61</v>
      </c>
      <c r="C100" s="56">
        <f>COUNTIFS(ローデータ!$B$12:$B$1011,1,ローデータ!$K$12:$K$1011,$B$21,ローデータ!$L$12:$L$1011,$C$90,ローデータ!$H$12:$H$1011,A100)</f>
        <v>15</v>
      </c>
      <c r="D100" s="56">
        <f>COUNTIFS(ローデータ!$B$12:$B$1011,1,ローデータ!$K$12:$K$1011,$B$21,ローデータ!$L$12:$L$1011,$D$90,ローデータ!$H$12:$H$1011,A100)</f>
        <v>2</v>
      </c>
      <c r="E100" s="56">
        <f>COUNTIFS(ローデータ!$B$12:$B$1011,1,ローデータ!$K$12:$K$1011,$B$21,ローデータ!$L$12:$L$1011,$E$90,ローデータ!$H$12:$H$1011,A100)</f>
        <v>0</v>
      </c>
      <c r="F100" s="56">
        <f>COUNTIFS(ローデータ!$B$12:$B$1011,1,ローデータ!$K$12:$K$1011,$B$21,ローデータ!$L$12:$L$1011,$F$90,ローデータ!$H$12:$H$1011,A100)</f>
        <v>1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18</v>
      </c>
      <c r="J100" s="152">
        <v>9</v>
      </c>
      <c r="K100" s="68" t="s">
        <v>62</v>
      </c>
      <c r="L100" s="102">
        <f>SUMIFS(ローデータ!$M$12:$M$1011,ローデータ!$B$12:$B$1011,1,ローデータ!$K$12:$K$1011,$B$21,ローデータ!$H$12:$H$1011,J100)</f>
        <v>9</v>
      </c>
      <c r="M100" s="87">
        <f>SUMIFS(ローデータ!$N$12:$N$1011,ローデータ!$B$12:$B$1011,1,ローデータ!$K$12:$K$1011,$B$21,ローデータ!$H$12:$H$1011,J100)</f>
        <v>4</v>
      </c>
      <c r="N100" s="87">
        <f>SUMIFS(ローデータ!$O$12:$O$1011,ローデータ!$B$12:$B$1011,1,ローデータ!$K$12:$K$1011,$B$21,ローデータ!$H$12:$H$1011,J100)</f>
        <v>8</v>
      </c>
      <c r="O100" s="87">
        <f>SUMIFS(ローデータ!$P$12:$P$1011,ローデータ!$B$12:$B$1011,1,ローデータ!$K$12:$K$1011,$B$21,ローデータ!$H$12:$H$1011,J100)</f>
        <v>0</v>
      </c>
      <c r="P100" s="107">
        <f>SUMIFS(ローデータ!$Q$12:$Q$1011,ローデータ!$B$12:$B$1011,1,ローデータ!$K$12:$K$1011,$B$21,ローデータ!$H$12:$H$1011,J100)</f>
        <v>0</v>
      </c>
      <c r="Q100" s="102">
        <f t="shared" si="3"/>
        <v>21</v>
      </c>
    </row>
    <row r="101" spans="1:17" ht="14.1" customHeight="1" x14ac:dyDescent="0.15">
      <c r="A101" s="152">
        <v>9</v>
      </c>
      <c r="B101" s="68" t="s">
        <v>62</v>
      </c>
      <c r="C101" s="56">
        <f>COUNTIFS(ローデータ!$B$12:$B$1011,1,ローデータ!$K$12:$K$1011,$B$21,ローデータ!$L$12:$L$1011,$C$90,ローデータ!$H$12:$H$1011,A101)</f>
        <v>7</v>
      </c>
      <c r="D101" s="56">
        <f>COUNTIFS(ローデータ!$B$12:$B$1011,1,ローデータ!$K$12:$K$1011,$B$21,ローデータ!$L$12:$L$1011,$D$90,ローデータ!$H$12:$H$1011,A101)</f>
        <v>1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8</v>
      </c>
      <c r="J101" s="148" t="s">
        <v>50</v>
      </c>
      <c r="K101" s="149"/>
      <c r="L101" s="102">
        <f>SUM(L92:L100)</f>
        <v>66</v>
      </c>
      <c r="M101" s="102">
        <f>SUM(M92:M100)</f>
        <v>142</v>
      </c>
      <c r="N101" s="102">
        <f>SUM(N92:N100)</f>
        <v>78</v>
      </c>
      <c r="O101" s="102">
        <f>SUM(O92:O100)</f>
        <v>37</v>
      </c>
      <c r="P101" s="102">
        <f>SUM(P92:P100)</f>
        <v>0</v>
      </c>
      <c r="Q101" s="102">
        <f t="shared" si="3"/>
        <v>323</v>
      </c>
    </row>
    <row r="102" spans="1:17" ht="14.1" customHeight="1" x14ac:dyDescent="0.15">
      <c r="A102" s="148" t="s">
        <v>50</v>
      </c>
      <c r="B102" s="149"/>
      <c r="C102" s="56">
        <f>SUM(C93:C101)</f>
        <v>176</v>
      </c>
      <c r="D102" s="56">
        <f>SUM(D93:D101)</f>
        <v>18</v>
      </c>
      <c r="E102" s="56">
        <f>SUM(E93:E101)</f>
        <v>3</v>
      </c>
      <c r="F102" s="56">
        <f>SUM(F93:F101)</f>
        <v>2</v>
      </c>
      <c r="G102" s="56">
        <f>SUM(G93:G101)</f>
        <v>2</v>
      </c>
      <c r="H102" s="56">
        <f t="shared" si="4"/>
        <v>201</v>
      </c>
    </row>
    <row r="103" spans="1:17" ht="14.1" customHeight="1" x14ac:dyDescent="0.15">
      <c r="B103" s="34"/>
      <c r="L103" s="34"/>
    </row>
    <row r="104" spans="1:17" ht="14.1" customHeight="1" x14ac:dyDescent="0.15">
      <c r="A104" s="159" t="s">
        <v>174</v>
      </c>
      <c r="B104" s="34" t="s">
        <v>214</v>
      </c>
      <c r="L104" s="34"/>
    </row>
    <row r="105" spans="1:17" ht="14.1" customHeight="1" x14ac:dyDescent="0.15">
      <c r="A105" s="159" t="s">
        <v>175</v>
      </c>
      <c r="B105" s="40" t="s">
        <v>114</v>
      </c>
      <c r="C105" s="158"/>
      <c r="D105" s="9"/>
      <c r="E105" s="9"/>
      <c r="F105" s="9"/>
      <c r="G105" s="9"/>
      <c r="I105" s="159" t="s">
        <v>177</v>
      </c>
      <c r="J105" s="40" t="s">
        <v>88</v>
      </c>
      <c r="K105" s="158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47">
        <v>1</v>
      </c>
      <c r="D107" s="147">
        <v>2</v>
      </c>
      <c r="E107" s="14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53" t="s">
        <v>67</v>
      </c>
      <c r="D108" s="153" t="s">
        <v>66</v>
      </c>
      <c r="E108" s="153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COUNTIFS(ローデータ!$B$12:$B$1011,1,ローデータ!$K$12:$K$1011,$D$21,ローデータ!$S$12:$S$1011,$C$107,ローデータ!$H$12:$H$1011,A109)</f>
        <v>0</v>
      </c>
      <c r="D109" s="108">
        <f>COUNTIFS(ローデータ!$B$12:$B$1011,1,ローデータ!$K$12:$K$1011,$D$21,ローデータ!$S$12:$S$1011,$D$107,ローデータ!$H$12:$H$1011,A109)</f>
        <v>0</v>
      </c>
      <c r="E109" s="108">
        <f>COUNTIFS(ローデータ!$B$12:$B$1011,1,ローデータ!$K$12:$K$1011,$D$21,ローデータ!$S$12:$S$1011,$E$107,ローデータ!$H$12:$H$1011,A109)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SUMIFS(ローデータ!$T$12:$T$1011,ローデータ!$B$12:$B$1011,1,ローデータ!$K$12:$K$1011,$D$21,ローデータ!$H$12:$H$1011,H109)</f>
        <v>0</v>
      </c>
      <c r="K109" s="108">
        <f>SUMIFS(ローデータ!$U$12:$U$1011,ローデータ!$B$12:$B$1011,1,ローデータ!$K$12:$K$1011,$D$21,ローデータ!$H$12:$H$1011,H109)</f>
        <v>0</v>
      </c>
      <c r="L109" s="108">
        <f>SUMIFS(ローデータ!$V$12:$V$1011,ローデータ!$B$12:$B$1011,1,ローデータ!$K$12:$K$1011,$D$21,ローデータ!$H$12:$H$1011,H109)</f>
        <v>0</v>
      </c>
      <c r="M109" s="108">
        <f>SUMIFS(ローデータ!$W$12:$W$1011,ローデータ!$B$12:$B$1011,1,ローデータ!$K$12:$K$1011,$D$21,ローデータ!$H$12:$H$1011,H109)</f>
        <v>0</v>
      </c>
      <c r="N109" s="108">
        <f>SUMIFS(ローデータ!$X$12:$X$1011,ローデータ!$B$12:$B$1011,1,ローデータ!$K$12:$K$1011,$D$21,ローデータ!$H$12:$H$1011,H109)</f>
        <v>0</v>
      </c>
      <c r="O109" s="108">
        <f>SUMIFS(ローデータ!$Y$12:$Y$1011,ローデータ!$B$12:$B$1011,1,ローデータ!$K$12:$K$1011,$D$21,ローデータ!$H$12:$H$1011,H109)</f>
        <v>0</v>
      </c>
      <c r="P109" s="108">
        <f>SUMIFS(ローデータ!$Z$12:$Z$1011,ローデータ!$B$12:$B$1011,1,ローデータ!$K$12:$K$1011,$D$21,ローデータ!$H$12:$H$1011,H109)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COUNTIFS(ローデータ!$B$12:$B$1011,1,ローデータ!$K$12:$K$1011,$D$21,ローデータ!$S$12:$S$1011,$C$107,ローデータ!$H$12:$H$1011,A110)</f>
        <v>16</v>
      </c>
      <c r="D110" s="108">
        <f>COUNTIFS(ローデータ!$B$12:$B$1011,1,ローデータ!$K$12:$K$1011,$D$21,ローデータ!$S$12:$S$1011,$D$107,ローデータ!$H$12:$H$1011,A110)</f>
        <v>0</v>
      </c>
      <c r="E110" s="108">
        <f>COUNTIFS(ローデータ!$B$12:$B$1011,1,ローデータ!$K$12:$K$1011,$D$21,ローデータ!$S$12:$S$1011,$E$107,ローデータ!$H$12:$H$1011,A110)</f>
        <v>0</v>
      </c>
      <c r="F110" s="109">
        <f t="shared" ref="F110:F117" si="6">SUM(C110:E110)</f>
        <v>16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SUMIFS(ローデータ!$T$12:$T$1011,ローデータ!$B$12:$B$1011,1,ローデータ!$K$12:$K$1011,$D$21,ローデータ!$H$12:$H$1011,H110)</f>
        <v>0</v>
      </c>
      <c r="K110" s="108">
        <f>SUMIFS(ローデータ!$U$12:$U$1011,ローデータ!$B$12:$B$1011,1,ローデータ!$K$12:$K$1011,$D$21,ローデータ!$H$12:$H$1011,H110)</f>
        <v>12</v>
      </c>
      <c r="L110" s="108">
        <f>SUMIFS(ローデータ!$V$12:$V$1011,ローデータ!$B$12:$B$1011,1,ローデータ!$K$12:$K$1011,$D$21,ローデータ!$H$12:$H$1011,H110)</f>
        <v>0</v>
      </c>
      <c r="M110" s="108">
        <f>SUMIFS(ローデータ!$W$12:$W$1011,ローデータ!$B$12:$B$1011,1,ローデータ!$K$12:$K$1011,$D$21,ローデータ!$H$12:$H$1011,H110)</f>
        <v>0</v>
      </c>
      <c r="N110" s="108">
        <f>SUMIFS(ローデータ!$X$12:$X$1011,ローデータ!$B$12:$B$1011,1,ローデータ!$K$12:$K$1011,$D$21,ローデータ!$H$12:$H$1011,H110)</f>
        <v>5</v>
      </c>
      <c r="O110" s="108">
        <f>SUMIFS(ローデータ!$Y$12:$Y$1011,ローデータ!$B$12:$B$1011,1,ローデータ!$K$12:$K$1011,$D$21,ローデータ!$H$12:$H$1011,H110)</f>
        <v>6</v>
      </c>
      <c r="P110" s="108">
        <f>SUMIFS(ローデータ!$Z$12:$Z$1011,ローデータ!$B$12:$B$1011,1,ローデータ!$K$12:$K$1011,$D$21,ローデータ!$H$12:$H$1011,H110)</f>
        <v>0</v>
      </c>
      <c r="Q110" s="110">
        <f t="shared" si="5"/>
        <v>23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COUNTIFS(ローデータ!$B$12:$B$1011,1,ローデータ!$K$12:$K$1011,$D$21,ローデータ!$S$12:$S$1011,$C$107,ローデータ!$H$12:$H$1011,A111)</f>
        <v>13</v>
      </c>
      <c r="D111" s="108">
        <f>COUNTIFS(ローデータ!$B$12:$B$1011,1,ローデータ!$K$12:$K$1011,$D$21,ローデータ!$S$12:$S$1011,$D$107,ローデータ!$H$12:$H$1011,A111)</f>
        <v>0</v>
      </c>
      <c r="E111" s="108">
        <f>COUNTIFS(ローデータ!$B$12:$B$1011,1,ローデータ!$K$12:$K$1011,$D$21,ローデータ!$S$12:$S$1011,$E$107,ローデータ!$H$12:$H$1011,A111)</f>
        <v>0</v>
      </c>
      <c r="F111" s="109">
        <f t="shared" si="6"/>
        <v>13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SUMIFS(ローデータ!$T$12:$T$1011,ローデータ!$B$12:$B$1011,1,ローデータ!$K$12:$K$1011,$D$21,ローデータ!$H$12:$H$1011,H111)</f>
        <v>3</v>
      </c>
      <c r="K111" s="108">
        <f>SUMIFS(ローデータ!$U$12:$U$1011,ローデータ!$B$12:$B$1011,1,ローデータ!$K$12:$K$1011,$D$21,ローデータ!$H$12:$H$1011,H111)</f>
        <v>4</v>
      </c>
      <c r="L111" s="108">
        <f>SUMIFS(ローデータ!$V$12:$V$1011,ローデータ!$B$12:$B$1011,1,ローデータ!$K$12:$K$1011,$D$21,ローデータ!$H$12:$H$1011,H111)</f>
        <v>1</v>
      </c>
      <c r="M111" s="108">
        <f>SUMIFS(ローデータ!$W$12:$W$1011,ローデータ!$B$12:$B$1011,1,ローデータ!$K$12:$K$1011,$D$21,ローデータ!$H$12:$H$1011,H111)</f>
        <v>0</v>
      </c>
      <c r="N111" s="108">
        <f>SUMIFS(ローデータ!$X$12:$X$1011,ローデータ!$B$12:$B$1011,1,ローデータ!$K$12:$K$1011,$D$21,ローデータ!$H$12:$H$1011,H111)</f>
        <v>2</v>
      </c>
      <c r="O111" s="108">
        <f>SUMIFS(ローデータ!$Y$12:$Y$1011,ローデータ!$B$12:$B$1011,1,ローデータ!$K$12:$K$1011,$D$21,ローデータ!$H$12:$H$1011,H111)</f>
        <v>4</v>
      </c>
      <c r="P111" s="108">
        <f>SUMIFS(ローデータ!$Z$12:$Z$1011,ローデータ!$B$12:$B$1011,1,ローデータ!$K$12:$K$1011,$D$21,ローデータ!$H$12:$H$1011,H111)</f>
        <v>0</v>
      </c>
      <c r="Q111" s="110">
        <f t="shared" si="5"/>
        <v>14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COUNTIFS(ローデータ!$B$12:$B$1011,1,ローデータ!$K$12:$K$1011,$D$21,ローデータ!$S$12:$S$1011,$C$107,ローデータ!$H$12:$H$1011,A112)</f>
        <v>12</v>
      </c>
      <c r="D112" s="108">
        <f>COUNTIFS(ローデータ!$B$12:$B$1011,1,ローデータ!$K$12:$K$1011,$D$21,ローデータ!$S$12:$S$1011,$D$107,ローデータ!$H$12:$H$1011,A112)</f>
        <v>0</v>
      </c>
      <c r="E112" s="108">
        <f>COUNTIFS(ローデータ!$B$12:$B$1011,1,ローデータ!$K$12:$K$1011,$D$21,ローデータ!$S$12:$S$1011,$E$107,ローデータ!$H$12:$H$1011,A112)</f>
        <v>0</v>
      </c>
      <c r="F112" s="109">
        <f t="shared" si="6"/>
        <v>12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SUMIFS(ローデータ!$T$12:$T$1011,ローデータ!$B$12:$B$1011,1,ローデータ!$K$12:$K$1011,$D$21,ローデータ!$H$12:$H$1011,H112)</f>
        <v>2</v>
      </c>
      <c r="K112" s="108">
        <f>SUMIFS(ローデータ!$U$12:$U$1011,ローデータ!$B$12:$B$1011,1,ローデータ!$K$12:$K$1011,$D$21,ローデータ!$H$12:$H$1011,H112)</f>
        <v>5</v>
      </c>
      <c r="L112" s="108">
        <f>SUMIFS(ローデータ!$V$12:$V$1011,ローデータ!$B$12:$B$1011,1,ローデータ!$K$12:$K$1011,$D$21,ローデータ!$H$12:$H$1011,H112)</f>
        <v>0</v>
      </c>
      <c r="M112" s="108">
        <f>SUMIFS(ローデータ!$W$12:$W$1011,ローデータ!$B$12:$B$1011,1,ローデータ!$K$12:$K$1011,$D$21,ローデータ!$H$12:$H$1011,H112)</f>
        <v>0</v>
      </c>
      <c r="N112" s="108">
        <f>SUMIFS(ローデータ!$X$12:$X$1011,ローデータ!$B$12:$B$1011,1,ローデータ!$K$12:$K$1011,$D$21,ローデータ!$H$12:$H$1011,H112)</f>
        <v>2</v>
      </c>
      <c r="O112" s="108">
        <f>SUMIFS(ローデータ!$Y$12:$Y$1011,ローデータ!$B$12:$B$1011,1,ローデータ!$K$12:$K$1011,$D$21,ローデータ!$H$12:$H$1011,H112)</f>
        <v>6</v>
      </c>
      <c r="P112" s="108">
        <f>SUMIFS(ローデータ!$Z$12:$Z$1011,ローデータ!$B$12:$B$1011,1,ローデータ!$K$12:$K$1011,$D$21,ローデータ!$H$12:$H$1011,H112)</f>
        <v>1</v>
      </c>
      <c r="Q112" s="110">
        <f t="shared" si="5"/>
        <v>16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COUNTIFS(ローデータ!$B$12:$B$1011,1,ローデータ!$K$12:$K$1011,$D$21,ローデータ!$S$12:$S$1011,$C$107,ローデータ!$H$12:$H$1011,A113)</f>
        <v>4</v>
      </c>
      <c r="D113" s="108">
        <f>COUNTIFS(ローデータ!$B$12:$B$1011,1,ローデータ!$K$12:$K$1011,$D$21,ローデータ!$S$12:$S$1011,$D$107,ローデータ!$H$12:$H$1011,A113)</f>
        <v>3</v>
      </c>
      <c r="E113" s="108">
        <f>COUNTIFS(ローデータ!$B$12:$B$1011,1,ローデータ!$K$12:$K$1011,$D$21,ローデータ!$S$12:$S$1011,$E$107,ローデータ!$H$12:$H$1011,A113)</f>
        <v>0</v>
      </c>
      <c r="F113" s="109">
        <f t="shared" si="6"/>
        <v>7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SUMIFS(ローデータ!$T$12:$T$1011,ローデータ!$B$12:$B$1011,1,ローデータ!$K$12:$K$1011,$D$21,ローデータ!$H$12:$H$1011,H113)</f>
        <v>2</v>
      </c>
      <c r="K113" s="108">
        <f>SUMIFS(ローデータ!$U$12:$U$1011,ローデータ!$B$12:$B$1011,1,ローデータ!$K$12:$K$1011,$D$21,ローデータ!$H$12:$H$1011,H113)</f>
        <v>3</v>
      </c>
      <c r="L113" s="108">
        <f>SUMIFS(ローデータ!$V$12:$V$1011,ローデータ!$B$12:$B$1011,1,ローデータ!$K$12:$K$1011,$D$21,ローデータ!$H$12:$H$1011,H113)</f>
        <v>0</v>
      </c>
      <c r="M113" s="108">
        <f>SUMIFS(ローデータ!$W$12:$W$1011,ローデータ!$B$12:$B$1011,1,ローデータ!$K$12:$K$1011,$D$21,ローデータ!$H$12:$H$1011,H113)</f>
        <v>0</v>
      </c>
      <c r="N113" s="108">
        <f>SUMIFS(ローデータ!$X$12:$X$1011,ローデータ!$B$12:$B$1011,1,ローデータ!$K$12:$K$1011,$D$21,ローデータ!$H$12:$H$1011,H113)</f>
        <v>2</v>
      </c>
      <c r="O113" s="108">
        <f>SUMIFS(ローデータ!$Y$12:$Y$1011,ローデータ!$B$12:$B$1011,1,ローデータ!$K$12:$K$1011,$D$21,ローデータ!$H$12:$H$1011,H113)</f>
        <v>2</v>
      </c>
      <c r="P113" s="108">
        <f>SUMIFS(ローデータ!$Z$12:$Z$1011,ローデータ!$B$12:$B$1011,1,ローデータ!$K$12:$K$1011,$D$21,ローデータ!$H$12:$H$1011,H113)</f>
        <v>0</v>
      </c>
      <c r="Q113" s="110">
        <f t="shared" si="5"/>
        <v>9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COUNTIFS(ローデータ!$B$12:$B$1011,1,ローデータ!$K$12:$K$1011,$D$21,ローデータ!$S$12:$S$1011,$C$107,ローデータ!$H$12:$H$1011,A114)</f>
        <v>2</v>
      </c>
      <c r="D114" s="108">
        <f>COUNTIFS(ローデータ!$B$12:$B$1011,1,ローデータ!$K$12:$K$1011,$D$21,ローデータ!$S$12:$S$1011,$D$107,ローデータ!$H$12:$H$1011,A114)</f>
        <v>0</v>
      </c>
      <c r="E114" s="108">
        <f>COUNTIFS(ローデータ!$B$12:$B$1011,1,ローデータ!$K$12:$K$1011,$D$21,ローデータ!$S$12:$S$1011,$E$107,ローデータ!$H$12:$H$1011,A114)</f>
        <v>0</v>
      </c>
      <c r="F114" s="109">
        <f t="shared" si="6"/>
        <v>2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SUMIFS(ローデータ!$T$12:$T$1011,ローデータ!$B$12:$B$1011,1,ローデータ!$K$12:$K$1011,$D$21,ローデータ!$H$12:$H$1011,H114)</f>
        <v>0</v>
      </c>
      <c r="K114" s="108">
        <f>SUMIFS(ローデータ!$U$12:$U$1011,ローデータ!$B$12:$B$1011,1,ローデータ!$K$12:$K$1011,$D$21,ローデータ!$H$12:$H$1011,H114)</f>
        <v>0</v>
      </c>
      <c r="L114" s="108">
        <f>SUMIFS(ローデータ!$V$12:$V$1011,ローデータ!$B$12:$B$1011,1,ローデータ!$K$12:$K$1011,$D$21,ローデータ!$H$12:$H$1011,H114)</f>
        <v>0</v>
      </c>
      <c r="M114" s="108">
        <f>SUMIFS(ローデータ!$W$12:$W$1011,ローデータ!$B$12:$B$1011,1,ローデータ!$K$12:$K$1011,$D$21,ローデータ!$H$12:$H$1011,H114)</f>
        <v>0</v>
      </c>
      <c r="N114" s="108">
        <f>SUMIFS(ローデータ!$X$12:$X$1011,ローデータ!$B$12:$B$1011,1,ローデータ!$K$12:$K$1011,$D$21,ローデータ!$H$12:$H$1011,H114)</f>
        <v>0</v>
      </c>
      <c r="O114" s="108">
        <f>SUMIFS(ローデータ!$Y$12:$Y$1011,ローデータ!$B$12:$B$1011,1,ローデータ!$K$12:$K$1011,$D$21,ローデータ!$H$12:$H$1011,H114)</f>
        <v>2</v>
      </c>
      <c r="P114" s="108">
        <f>SUMIFS(ローデータ!$Z$12:$Z$1011,ローデータ!$B$12:$B$1011,1,ローデータ!$K$12:$K$1011,$D$21,ローデータ!$H$12:$H$1011,H114)</f>
        <v>0</v>
      </c>
      <c r="Q114" s="110">
        <f t="shared" si="5"/>
        <v>2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COUNTIFS(ローデータ!$B$12:$B$1011,1,ローデータ!$K$12:$K$1011,$D$21,ローデータ!$S$12:$S$1011,$C$107,ローデータ!$H$12:$H$1011,A115)</f>
        <v>1</v>
      </c>
      <c r="D115" s="108">
        <f>COUNTIFS(ローデータ!$B$12:$B$1011,1,ローデータ!$K$12:$K$1011,$D$21,ローデータ!$S$12:$S$1011,$D$107,ローデータ!$H$12:$H$1011,A115)</f>
        <v>0</v>
      </c>
      <c r="E115" s="108">
        <f>COUNTIFS(ローデータ!$B$12:$B$1011,1,ローデータ!$K$12:$K$1011,$D$21,ローデータ!$S$12:$S$1011,$E$107,ローデータ!$H$12:$H$1011,A115)</f>
        <v>0</v>
      </c>
      <c r="F115" s="109">
        <f t="shared" si="6"/>
        <v>1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SUMIFS(ローデータ!$T$12:$T$1011,ローデータ!$B$12:$B$1011,1,ローデータ!$K$12:$K$1011,$D$21,ローデータ!$H$12:$H$1011,H115)</f>
        <v>0</v>
      </c>
      <c r="K115" s="108">
        <f>SUMIFS(ローデータ!$U$12:$U$1011,ローデータ!$B$12:$B$1011,1,ローデータ!$K$12:$K$1011,$D$21,ローデータ!$H$12:$H$1011,H115)</f>
        <v>0</v>
      </c>
      <c r="L115" s="108">
        <f>SUMIFS(ローデータ!$V$12:$V$1011,ローデータ!$B$12:$B$1011,1,ローデータ!$K$12:$K$1011,$D$21,ローデータ!$H$12:$H$1011,H115)</f>
        <v>0</v>
      </c>
      <c r="M115" s="108">
        <f>SUMIFS(ローデータ!$W$12:$W$1011,ローデータ!$B$12:$B$1011,1,ローデータ!$K$12:$K$1011,$D$21,ローデータ!$H$12:$H$1011,H115)</f>
        <v>0</v>
      </c>
      <c r="N115" s="108">
        <f>SUMIFS(ローデータ!$X$12:$X$1011,ローデータ!$B$12:$B$1011,1,ローデータ!$K$12:$K$1011,$D$21,ローデータ!$H$12:$H$1011,H115)</f>
        <v>2</v>
      </c>
      <c r="O115" s="108">
        <f>SUMIFS(ローデータ!$Y$12:$Y$1011,ローデータ!$B$12:$B$1011,1,ローデータ!$K$12:$K$1011,$D$21,ローデータ!$H$12:$H$1011,H115)</f>
        <v>0</v>
      </c>
      <c r="P115" s="108">
        <f>SUMIFS(ローデータ!$Z$12:$Z$1011,ローデータ!$B$12:$B$1011,1,ローデータ!$K$12:$K$1011,$D$21,ローデータ!$H$12:$H$1011,H115)</f>
        <v>0</v>
      </c>
      <c r="Q115" s="110">
        <f t="shared" si="5"/>
        <v>2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COUNTIFS(ローデータ!$B$12:$B$1011,1,ローデータ!$K$12:$K$1011,$D$21,ローデータ!$S$12:$S$1011,$C$107,ローデータ!$H$12:$H$1011,A116)</f>
        <v>1</v>
      </c>
      <c r="D116" s="108">
        <f>COUNTIFS(ローデータ!$B$12:$B$1011,1,ローデータ!$K$12:$K$1011,$D$21,ローデータ!$S$12:$S$1011,$D$107,ローデータ!$H$12:$H$1011,A116)</f>
        <v>0</v>
      </c>
      <c r="E116" s="108">
        <f>COUNTIFS(ローデータ!$B$12:$B$1011,1,ローデータ!$K$12:$K$1011,$D$21,ローデータ!$S$12:$S$1011,$E$107,ローデータ!$H$12:$H$1011,A116)</f>
        <v>0</v>
      </c>
      <c r="F116" s="109">
        <f t="shared" si="6"/>
        <v>1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SUMIFS(ローデータ!$T$12:$T$1011,ローデータ!$B$12:$B$1011,1,ローデータ!$K$12:$K$1011,$D$21,ローデータ!$H$12:$H$1011,H116)</f>
        <v>0</v>
      </c>
      <c r="K116" s="108">
        <f>SUMIFS(ローデータ!$U$12:$U$1011,ローデータ!$B$12:$B$1011,1,ローデータ!$K$12:$K$1011,$D$21,ローデータ!$H$12:$H$1011,H116)</f>
        <v>0</v>
      </c>
      <c r="L116" s="108">
        <f>SUMIFS(ローデータ!$V$12:$V$1011,ローデータ!$B$12:$B$1011,1,ローデータ!$K$12:$K$1011,$D$21,ローデータ!$H$12:$H$1011,H116)</f>
        <v>0</v>
      </c>
      <c r="M116" s="108">
        <f>SUMIFS(ローデータ!$W$12:$W$1011,ローデータ!$B$12:$B$1011,1,ローデータ!$K$12:$K$1011,$D$21,ローデータ!$H$12:$H$1011,H116)</f>
        <v>0</v>
      </c>
      <c r="N116" s="108">
        <f>SUMIFS(ローデータ!$X$12:$X$1011,ローデータ!$B$12:$B$1011,1,ローデータ!$K$12:$K$1011,$D$21,ローデータ!$H$12:$H$1011,H116)</f>
        <v>0</v>
      </c>
      <c r="O116" s="108">
        <f>SUMIFS(ローデータ!$Y$12:$Y$1011,ローデータ!$B$12:$B$1011,1,ローデータ!$K$12:$K$1011,$D$21,ローデータ!$H$12:$H$1011,H116)</f>
        <v>1</v>
      </c>
      <c r="P116" s="108">
        <f>SUMIFS(ローデータ!$Z$12:$Z$1011,ローデータ!$B$12:$B$1011,1,ローデータ!$K$12:$K$1011,$D$21,ローデータ!$H$12:$H$1011,H116)</f>
        <v>0</v>
      </c>
      <c r="Q116" s="110">
        <f t="shared" si="5"/>
        <v>1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COUNTIFS(ローデータ!$B$12:$B$1011,1,ローデータ!$K$12:$K$1011,$D$21,ローデータ!$S$12:$S$1011,$C$107,ローデータ!$H$12:$H$1011,A117)</f>
        <v>0</v>
      </c>
      <c r="D117" s="108">
        <f>COUNTIFS(ローデータ!$B$12:$B$1011,1,ローデータ!$K$12:$K$1011,$D$21,ローデータ!$S$12:$S$1011,$D$107,ローデータ!$H$12:$H$1011,A117)</f>
        <v>1</v>
      </c>
      <c r="E117" s="108">
        <f>COUNTIFS(ローデータ!$B$12:$B$1011,1,ローデータ!$K$12:$K$1011,$D$21,ローデータ!$S$12:$S$1011,$E$107,ローデータ!$H$12:$H$1011,A117)</f>
        <v>0</v>
      </c>
      <c r="F117" s="109">
        <f t="shared" si="6"/>
        <v>1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SUMIFS(ローデータ!$T$12:$T$1011,ローデータ!$B$12:$B$1011,1,ローデータ!$K$12:$K$1011,$D$21,ローデータ!$H$12:$H$1011,H117)</f>
        <v>1</v>
      </c>
      <c r="K117" s="108">
        <f>SUMIFS(ローデータ!$U$12:$U$1011,ローデータ!$B$12:$B$1011,1,ローデータ!$K$12:$K$1011,$D$21,ローデータ!$H$12:$H$1011,H117)</f>
        <v>0</v>
      </c>
      <c r="L117" s="108">
        <f>SUMIFS(ローデータ!$V$12:$V$1011,ローデータ!$B$12:$B$1011,1,ローデータ!$K$12:$K$1011,$D$21,ローデータ!$H$12:$H$1011,H117)</f>
        <v>0</v>
      </c>
      <c r="M117" s="108">
        <f>SUMIFS(ローデータ!$W$12:$W$1011,ローデータ!$B$12:$B$1011,1,ローデータ!$K$12:$K$1011,$D$21,ローデータ!$H$12:$H$1011,H117)</f>
        <v>0</v>
      </c>
      <c r="N117" s="108">
        <f>SUMIFS(ローデータ!$X$12:$X$1011,ローデータ!$B$12:$B$1011,1,ローデータ!$K$12:$K$1011,$D$21,ローデータ!$H$12:$H$1011,H117)</f>
        <v>0</v>
      </c>
      <c r="O117" s="108">
        <f>SUMIFS(ローデータ!$Y$12:$Y$1011,ローデータ!$B$12:$B$1011,1,ローデータ!$K$12:$K$1011,$D$21,ローデータ!$H$12:$H$1011,H117)</f>
        <v>0</v>
      </c>
      <c r="P117" s="108">
        <f>SUMIFS(ローデータ!$Z$12:$Z$1011,ローデータ!$B$12:$B$1011,1,ローデータ!$K$12:$K$1011,$D$21,ローデータ!$H$12:$H$1011,H117)</f>
        <v>0</v>
      </c>
      <c r="Q117" s="110">
        <f t="shared" si="5"/>
        <v>1</v>
      </c>
    </row>
    <row r="118" spans="1:17" ht="14.1" customHeight="1" x14ac:dyDescent="0.15">
      <c r="A118" s="362" t="s">
        <v>50</v>
      </c>
      <c r="B118" s="363"/>
      <c r="C118" s="108">
        <f>SUM(C109:C117)</f>
        <v>49</v>
      </c>
      <c r="D118" s="108">
        <f t="shared" ref="D118:E118" si="7">SUM(D109:D117)</f>
        <v>4</v>
      </c>
      <c r="E118" s="108">
        <f t="shared" si="7"/>
        <v>0</v>
      </c>
      <c r="F118" s="108">
        <f>SUM(C118:E118)</f>
        <v>53</v>
      </c>
      <c r="G118" s="77"/>
      <c r="H118" s="362" t="s">
        <v>50</v>
      </c>
      <c r="I118" s="363"/>
      <c r="J118" s="108">
        <f t="shared" ref="J118:P118" si="8">SUM(J109:J117)</f>
        <v>8</v>
      </c>
      <c r="K118" s="108">
        <f t="shared" si="8"/>
        <v>24</v>
      </c>
      <c r="L118" s="108">
        <f t="shared" si="8"/>
        <v>1</v>
      </c>
      <c r="M118" s="108">
        <f t="shared" si="8"/>
        <v>0</v>
      </c>
      <c r="N118" s="108">
        <f t="shared" si="8"/>
        <v>13</v>
      </c>
      <c r="O118" s="108">
        <f t="shared" si="8"/>
        <v>21</v>
      </c>
      <c r="P118" s="108">
        <f t="shared" si="8"/>
        <v>1</v>
      </c>
      <c r="Q118" s="108">
        <f t="shared" si="5"/>
        <v>68</v>
      </c>
    </row>
    <row r="119" spans="1:17" ht="14.1" customHeight="1" x14ac:dyDescent="0.15">
      <c r="B119" s="34"/>
      <c r="C119" s="158"/>
      <c r="D119" s="158"/>
      <c r="E119" s="9"/>
      <c r="F119" s="9"/>
      <c r="G119" s="9"/>
    </row>
    <row r="120" spans="1:17" ht="14.1" customHeight="1" x14ac:dyDescent="0.15">
      <c r="A120" s="159" t="s">
        <v>181</v>
      </c>
      <c r="B120" s="34" t="s">
        <v>215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179</v>
      </c>
      <c r="B121" s="40" t="s">
        <v>216</v>
      </c>
      <c r="D121" s="158"/>
      <c r="E121" s="9"/>
      <c r="F121" s="9"/>
      <c r="G121" s="9"/>
      <c r="H121" s="9"/>
    </row>
    <row r="122" spans="1:17" ht="14.1" customHeight="1" x14ac:dyDescent="0.15">
      <c r="B122" s="34"/>
      <c r="C122" s="40"/>
      <c r="D122" s="158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COUNTIFS(ローデータ!$B$12:$B$1011,1,ローデータ!$K$12:$K$1011,$F$21,ローデータ!$L$12:$L$1011,$C$124,ローデータ!$H$12:$H$1011,A127)</f>
        <v>0</v>
      </c>
      <c r="D127" s="111">
        <f>COUNTIFS(ローデータ!$B$12:$B$1011,1,ローデータ!$K$12:$K$1011,$F$21,ローデータ!$L$12:$L$1011,$D$124,ローデータ!$H$12:$H$1011,A127)</f>
        <v>0</v>
      </c>
      <c r="E127" s="111">
        <f>COUNTIFS(ローデータ!$B$12:$B$1011,1,ローデータ!$K$12:$K$1011,$F$21,ローデータ!$L$12:$L$1011,$E$124,ローデータ!$H$12:$H$1011,A127)</f>
        <v>0</v>
      </c>
      <c r="F127" s="111">
        <f>COUNTIFS(ローデータ!$B$12:$B$1011,1,ローデータ!$K$12:$K$1011,$F$21,ローデータ!$L$12:$L$1011,$F$124,ローデータ!$H$12:$H$1011,A127)</f>
        <v>0</v>
      </c>
      <c r="G127" s="112">
        <f>COUNTIFS(ローデータ!$B$12:$B$1011,1,ローデータ!$K$12:$K$1011,$F$21,ローデータ!$L$12:$L$1011,$G$124,ローデータ!$H$12:$H$1011,A127)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COUNTIFS(ローデータ!$B$12:$B$1011,1,ローデータ!$K$12:$K$1011,$F$21,ローデータ!$S$12:$S$1011,$I$124,ローデータ!$H$12:$H$1011,A127)</f>
        <v>0</v>
      </c>
      <c r="J127" s="111">
        <f>COUNTIFS(ローデータ!$B$12:$B$1011,1,ローデータ!$K$12:$K$1011,$F$21,ローデータ!$S$12:$S$1011,$J$124,ローデータ!$H$12:$H$1011,A127)</f>
        <v>0</v>
      </c>
      <c r="K127" s="111">
        <f>COUNTIFS(ローデータ!$B$12:$B$1011,1,ローデータ!$K$12:$K$1011,$F$21,ローデータ!$S$12:$S$1011,$K$124,ローデータ!$H$12:$H$1011,A127)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COUNTIFS(ローデータ!$B$12:$B$1011,1,ローデータ!$K$12:$K$1011,$F$21,ローデータ!$L$12:$L$1011,$C$124,ローデータ!$H$12:$H$1011,A128)</f>
        <v>15</v>
      </c>
      <c r="D128" s="111">
        <f>COUNTIFS(ローデータ!$B$12:$B$1011,1,ローデータ!$K$12:$K$1011,$F$21,ローデータ!$L$12:$L$1011,$D$124,ローデータ!$H$12:$H$1011,A128)</f>
        <v>1</v>
      </c>
      <c r="E128" s="111">
        <f>COUNTIFS(ローデータ!$B$12:$B$1011,1,ローデータ!$K$12:$K$1011,$F$21,ローデータ!$L$12:$L$1011,$E$124,ローデータ!$H$12:$H$1011,A128)</f>
        <v>0</v>
      </c>
      <c r="F128" s="111">
        <f>COUNTIFS(ローデータ!$B$12:$B$1011,1,ローデータ!$K$12:$K$1011,$F$21,ローデータ!$L$12:$L$1011,$F$124,ローデータ!$H$12:$H$1011,A128)</f>
        <v>0</v>
      </c>
      <c r="G128" s="112">
        <f>COUNTIFS(ローデータ!$B$12:$B$1011,1,ローデータ!$K$12:$K$1011,$F$21,ローデータ!$L$12:$L$1011,$G$124,ローデータ!$H$12:$H$1011,A128)</f>
        <v>0</v>
      </c>
      <c r="H128" s="113">
        <f t="shared" ref="H128:H135" si="10">SUM(C128:G128)</f>
        <v>16</v>
      </c>
      <c r="I128" s="114">
        <f>COUNTIFS(ローデータ!$B$12:$B$1011,1,ローデータ!$K$12:$K$1011,$F$21,ローデータ!$S$12:$S$1011,$I$124,ローデータ!$H$12:$H$1011,A128)</f>
        <v>15</v>
      </c>
      <c r="J128" s="111">
        <f>COUNTIFS(ローデータ!$B$12:$B$1011,1,ローデータ!$K$12:$K$1011,$F$21,ローデータ!$S$12:$S$1011,$J$124,ローデータ!$H$12:$H$1011,A128)</f>
        <v>1</v>
      </c>
      <c r="K128" s="111">
        <f>COUNTIFS(ローデータ!$B$12:$B$1011,1,ローデータ!$K$12:$K$1011,$F$21,ローデータ!$S$12:$S$1011,$K$124,ローデータ!$H$12:$H$1011,A128)</f>
        <v>0</v>
      </c>
      <c r="L128" s="108">
        <f t="shared" si="9"/>
        <v>16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COUNTIFS(ローデータ!$B$12:$B$1011,1,ローデータ!$K$12:$K$1011,$F$21,ローデータ!$L$12:$L$1011,$C$124,ローデータ!$H$12:$H$1011,A129)</f>
        <v>13</v>
      </c>
      <c r="D129" s="111">
        <f>COUNTIFS(ローデータ!$B$12:$B$1011,1,ローデータ!$K$12:$K$1011,$F$21,ローデータ!$L$12:$L$1011,$D$124,ローデータ!$H$12:$H$1011,A129)</f>
        <v>0</v>
      </c>
      <c r="E129" s="111">
        <f>COUNTIFS(ローデータ!$B$12:$B$1011,1,ローデータ!$K$12:$K$1011,$F$21,ローデータ!$L$12:$L$1011,$E$124,ローデータ!$H$12:$H$1011,A129)</f>
        <v>0</v>
      </c>
      <c r="F129" s="111">
        <f>COUNTIFS(ローデータ!$B$12:$B$1011,1,ローデータ!$K$12:$K$1011,$F$21,ローデータ!$L$12:$L$1011,$F$124,ローデータ!$H$12:$H$1011,A129)</f>
        <v>0</v>
      </c>
      <c r="G129" s="112">
        <f>COUNTIFS(ローデータ!$B$12:$B$1011,1,ローデータ!$K$12:$K$1011,$F$21,ローデータ!$L$12:$L$1011,$G$124,ローデータ!$H$12:$H$1011,A129)</f>
        <v>0</v>
      </c>
      <c r="H129" s="113">
        <f t="shared" si="10"/>
        <v>13</v>
      </c>
      <c r="I129" s="114">
        <f>COUNTIFS(ローデータ!$B$12:$B$1011,1,ローデータ!$K$12:$K$1011,$F$21,ローデータ!$S$12:$S$1011,$I$124,ローデータ!$H$12:$H$1011,A129)</f>
        <v>13</v>
      </c>
      <c r="J129" s="111">
        <f>COUNTIFS(ローデータ!$B$12:$B$1011,1,ローデータ!$K$12:$K$1011,$F$21,ローデータ!$S$12:$S$1011,$J$124,ローデータ!$H$12:$H$1011,A129)</f>
        <v>0</v>
      </c>
      <c r="K129" s="111">
        <f>COUNTIFS(ローデータ!$B$12:$B$1011,1,ローデータ!$K$12:$K$1011,$F$21,ローデータ!$S$12:$S$1011,$K$124,ローデータ!$H$12:$H$1011,A129)</f>
        <v>0</v>
      </c>
      <c r="L129" s="108">
        <f t="shared" si="9"/>
        <v>13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COUNTIFS(ローデータ!$B$12:$B$1011,1,ローデータ!$K$12:$K$1011,$F$21,ローデータ!$L$12:$L$1011,$C$124,ローデータ!$H$12:$H$1011,A130)</f>
        <v>8</v>
      </c>
      <c r="D130" s="111">
        <f>COUNTIFS(ローデータ!$B$12:$B$1011,1,ローデータ!$K$12:$K$1011,$F$21,ローデータ!$L$12:$L$1011,$D$124,ローデータ!$H$12:$H$1011,A130)</f>
        <v>0</v>
      </c>
      <c r="E130" s="111">
        <f>COUNTIFS(ローデータ!$B$12:$B$1011,1,ローデータ!$K$12:$K$1011,$F$21,ローデータ!$L$12:$L$1011,$E$124,ローデータ!$H$12:$H$1011,A130)</f>
        <v>0</v>
      </c>
      <c r="F130" s="111">
        <f>COUNTIFS(ローデータ!$B$12:$B$1011,1,ローデータ!$K$12:$K$1011,$F$21,ローデータ!$L$12:$L$1011,$F$124,ローデータ!$H$12:$H$1011,A130)</f>
        <v>0</v>
      </c>
      <c r="G130" s="112">
        <f>COUNTIFS(ローデータ!$B$12:$B$1011,1,ローデータ!$K$12:$K$1011,$F$21,ローデータ!$L$12:$L$1011,$G$124,ローデータ!$H$12:$H$1011,A130)</f>
        <v>0</v>
      </c>
      <c r="H130" s="113">
        <f t="shared" si="10"/>
        <v>8</v>
      </c>
      <c r="I130" s="114">
        <f>COUNTIFS(ローデータ!$B$12:$B$1011,1,ローデータ!$K$12:$K$1011,$F$21,ローデータ!$S$12:$S$1011,$I$124,ローデータ!$H$12:$H$1011,A130)</f>
        <v>8</v>
      </c>
      <c r="J130" s="111">
        <f>COUNTIFS(ローデータ!$B$12:$B$1011,1,ローデータ!$K$12:$K$1011,$F$21,ローデータ!$S$12:$S$1011,$J$124,ローデータ!$H$12:$H$1011,A130)</f>
        <v>0</v>
      </c>
      <c r="K130" s="111">
        <f>COUNTIFS(ローデータ!$B$12:$B$1011,1,ローデータ!$K$12:$K$1011,$F$21,ローデータ!$S$12:$S$1011,$K$124,ローデータ!$H$12:$H$1011,A130)</f>
        <v>0</v>
      </c>
      <c r="L130" s="108">
        <f t="shared" si="9"/>
        <v>8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COUNTIFS(ローデータ!$B$12:$B$1011,1,ローデータ!$K$12:$K$1011,$F$21,ローデータ!$L$12:$L$1011,$C$124,ローデータ!$H$12:$H$1011,A131)</f>
        <v>7</v>
      </c>
      <c r="D131" s="111">
        <f>COUNTIFS(ローデータ!$B$12:$B$1011,1,ローデータ!$K$12:$K$1011,$F$21,ローデータ!$L$12:$L$1011,$D$124,ローデータ!$H$12:$H$1011,A131)</f>
        <v>0</v>
      </c>
      <c r="E131" s="111">
        <f>COUNTIFS(ローデータ!$B$12:$B$1011,1,ローデータ!$K$12:$K$1011,$F$21,ローデータ!$L$12:$L$1011,$E$124,ローデータ!$H$12:$H$1011,A131)</f>
        <v>0</v>
      </c>
      <c r="F131" s="111">
        <f>COUNTIFS(ローデータ!$B$12:$B$1011,1,ローデータ!$K$12:$K$1011,$F$21,ローデータ!$L$12:$L$1011,$F$124,ローデータ!$H$12:$H$1011,A131)</f>
        <v>0</v>
      </c>
      <c r="G131" s="112">
        <f>COUNTIFS(ローデータ!$B$12:$B$1011,1,ローデータ!$K$12:$K$1011,$F$21,ローデータ!$L$12:$L$1011,$G$124,ローデータ!$H$12:$H$1011,A131)</f>
        <v>0</v>
      </c>
      <c r="H131" s="113">
        <f t="shared" si="10"/>
        <v>7</v>
      </c>
      <c r="I131" s="114">
        <f>COUNTIFS(ローデータ!$B$12:$B$1011,1,ローデータ!$K$12:$K$1011,$F$21,ローデータ!$S$12:$S$1011,$I$124,ローデータ!$H$12:$H$1011,A131)</f>
        <v>7</v>
      </c>
      <c r="J131" s="111">
        <f>COUNTIFS(ローデータ!$B$12:$B$1011,1,ローデータ!$K$12:$K$1011,$F$21,ローデータ!$S$12:$S$1011,$J$124,ローデータ!$H$12:$H$1011,A131)</f>
        <v>0</v>
      </c>
      <c r="K131" s="111">
        <f>COUNTIFS(ローデータ!$B$12:$B$1011,1,ローデータ!$K$12:$K$1011,$F$21,ローデータ!$S$12:$S$1011,$K$124,ローデータ!$H$12:$H$1011,A131)</f>
        <v>0</v>
      </c>
      <c r="L131" s="108">
        <f t="shared" si="9"/>
        <v>7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COUNTIFS(ローデータ!$B$12:$B$1011,1,ローデータ!$K$12:$K$1011,$F$21,ローデータ!$L$12:$L$1011,$C$124,ローデータ!$H$12:$H$1011,A132)</f>
        <v>0</v>
      </c>
      <c r="D132" s="111">
        <f>COUNTIFS(ローデータ!$B$12:$B$1011,1,ローデータ!$K$12:$K$1011,$F$21,ローデータ!$L$12:$L$1011,$D$124,ローデータ!$H$12:$H$1011,A132)</f>
        <v>1</v>
      </c>
      <c r="E132" s="111">
        <f>COUNTIFS(ローデータ!$B$12:$B$1011,1,ローデータ!$K$12:$K$1011,$F$21,ローデータ!$L$12:$L$1011,$E$124,ローデータ!$H$12:$H$1011,A132)</f>
        <v>0</v>
      </c>
      <c r="F132" s="111">
        <f>COUNTIFS(ローデータ!$B$12:$B$1011,1,ローデータ!$K$12:$K$1011,$F$21,ローデータ!$L$12:$L$1011,$F$124,ローデータ!$H$12:$H$1011,A132)</f>
        <v>0</v>
      </c>
      <c r="G132" s="112">
        <f>COUNTIFS(ローデータ!$B$12:$B$1011,1,ローデータ!$K$12:$K$1011,$F$21,ローデータ!$L$12:$L$1011,$G$124,ローデータ!$H$12:$H$1011,A132)</f>
        <v>0</v>
      </c>
      <c r="H132" s="113">
        <f t="shared" si="10"/>
        <v>1</v>
      </c>
      <c r="I132" s="114">
        <f>COUNTIFS(ローデータ!$B$12:$B$1011,1,ローデータ!$K$12:$K$1011,$F$21,ローデータ!$S$12:$S$1011,$I$124,ローデータ!$H$12:$H$1011,A132)</f>
        <v>0</v>
      </c>
      <c r="J132" s="111">
        <f>COUNTIFS(ローデータ!$B$12:$B$1011,1,ローデータ!$K$12:$K$1011,$F$21,ローデータ!$S$12:$S$1011,$J$124,ローデータ!$H$12:$H$1011,A132)</f>
        <v>1</v>
      </c>
      <c r="K132" s="111">
        <f>COUNTIFS(ローデータ!$B$12:$B$1011,1,ローデータ!$K$12:$K$1011,$F$21,ローデータ!$S$12:$S$1011,$K$124,ローデータ!$H$12:$H$1011,A132)</f>
        <v>0</v>
      </c>
      <c r="L132" s="108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COUNTIFS(ローデータ!$B$12:$B$1011,1,ローデータ!$K$12:$K$1011,$F$21,ローデータ!$L$12:$L$1011,$C$124,ローデータ!$H$12:$H$1011,A133)</f>
        <v>1</v>
      </c>
      <c r="D133" s="111">
        <f>COUNTIFS(ローデータ!$B$12:$B$1011,1,ローデータ!$K$12:$K$1011,$F$21,ローデータ!$L$12:$L$1011,$D$124,ローデータ!$H$12:$H$1011,A133)</f>
        <v>0</v>
      </c>
      <c r="E133" s="111">
        <f>COUNTIFS(ローデータ!$B$12:$B$1011,1,ローデータ!$K$12:$K$1011,$F$21,ローデータ!$L$12:$L$1011,$E$124,ローデータ!$H$12:$H$1011,A133)</f>
        <v>0</v>
      </c>
      <c r="F133" s="111">
        <f>COUNTIFS(ローデータ!$B$12:$B$1011,1,ローデータ!$K$12:$K$1011,$F$21,ローデータ!$L$12:$L$1011,$F$124,ローデータ!$H$12:$H$1011,A133)</f>
        <v>0</v>
      </c>
      <c r="G133" s="112">
        <f>COUNTIFS(ローデータ!$B$12:$B$1011,1,ローデータ!$K$12:$K$1011,$F$21,ローデータ!$L$12:$L$1011,$G$124,ローデータ!$H$12:$H$1011,A133)</f>
        <v>0</v>
      </c>
      <c r="H133" s="113">
        <f t="shared" si="10"/>
        <v>1</v>
      </c>
      <c r="I133" s="114">
        <f>COUNTIFS(ローデータ!$B$12:$B$1011,1,ローデータ!$K$12:$K$1011,$F$21,ローデータ!$S$12:$S$1011,$I$124,ローデータ!$H$12:$H$1011,A133)</f>
        <v>1</v>
      </c>
      <c r="J133" s="111">
        <f>COUNTIFS(ローデータ!$B$12:$B$1011,1,ローデータ!$K$12:$K$1011,$F$21,ローデータ!$S$12:$S$1011,$J$124,ローデータ!$H$12:$H$1011,A133)</f>
        <v>0</v>
      </c>
      <c r="K133" s="111">
        <f>COUNTIFS(ローデータ!$B$12:$B$1011,1,ローデータ!$K$12:$K$1011,$F$21,ローデータ!$S$12:$S$1011,$K$124,ローデータ!$H$12:$H$1011,A133)</f>
        <v>0</v>
      </c>
      <c r="L133" s="108">
        <f t="shared" si="9"/>
        <v>1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COUNTIFS(ローデータ!$B$12:$B$1011,1,ローデータ!$K$12:$K$1011,$F$21,ローデータ!$L$12:$L$1011,$C$124,ローデータ!$H$12:$H$1011,A134)</f>
        <v>0</v>
      </c>
      <c r="D134" s="111">
        <f>COUNTIFS(ローデータ!$B$12:$B$1011,1,ローデータ!$K$12:$K$1011,$F$21,ローデータ!$L$12:$L$1011,$D$124,ローデータ!$H$12:$H$1011,A134)</f>
        <v>0</v>
      </c>
      <c r="E134" s="111">
        <f>COUNTIFS(ローデータ!$B$12:$B$1011,1,ローデータ!$K$12:$K$1011,$F$21,ローデータ!$L$12:$L$1011,$E$124,ローデータ!$H$12:$H$1011,A134)</f>
        <v>0</v>
      </c>
      <c r="F134" s="111">
        <f>COUNTIFS(ローデータ!$B$12:$B$1011,1,ローデータ!$K$12:$K$1011,$F$21,ローデータ!$L$12:$L$1011,$F$124,ローデータ!$H$12:$H$1011,A134)</f>
        <v>0</v>
      </c>
      <c r="G134" s="112">
        <f>COUNTIFS(ローデータ!$B$12:$B$1011,1,ローデータ!$K$12:$K$1011,$F$21,ローデータ!$L$12:$L$1011,$G$124,ローデータ!$H$12:$H$1011,A134)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COUNTIFS(ローデータ!$B$12:$B$1011,1,ローデータ!$K$12:$K$1011,$F$21,ローデータ!$S$12:$S$1011,$I$124,ローデータ!$H$12:$H$1011,A134)</f>
        <v>0</v>
      </c>
      <c r="J134" s="111">
        <f>COUNTIFS(ローデータ!$B$12:$B$1011,1,ローデータ!$K$12:$K$1011,$F$21,ローデータ!$S$12:$S$1011,$J$124,ローデータ!$H$12:$H$1011,A134)</f>
        <v>0</v>
      </c>
      <c r="K134" s="111">
        <f>COUNTIFS(ローデータ!$B$12:$B$1011,1,ローデータ!$K$12:$K$1011,$F$21,ローデータ!$S$12:$S$1011,$K$124,ローデータ!$H$12:$H$1011,A134)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COUNTIFS(ローデータ!$B$12:$B$1011,1,ローデータ!$K$12:$K$1011,$F$21,ローデータ!$L$12:$L$1011,$C$124,ローデータ!$H$12:$H$1011,A135)</f>
        <v>1</v>
      </c>
      <c r="D135" s="111">
        <f>COUNTIFS(ローデータ!$B$12:$B$1011,1,ローデータ!$K$12:$K$1011,$F$21,ローデータ!$L$12:$L$1011,$D$124,ローデータ!$H$12:$H$1011,A135)</f>
        <v>0</v>
      </c>
      <c r="E135" s="111">
        <f>COUNTIFS(ローデータ!$B$12:$B$1011,1,ローデータ!$K$12:$K$1011,$F$21,ローデータ!$L$12:$L$1011,$E$124,ローデータ!$H$12:$H$1011,A135)</f>
        <v>0</v>
      </c>
      <c r="F135" s="111">
        <f>COUNTIFS(ローデータ!$B$12:$B$1011,1,ローデータ!$K$12:$K$1011,$F$21,ローデータ!$L$12:$L$1011,$F$124,ローデータ!$H$12:$H$1011,A135)</f>
        <v>0</v>
      </c>
      <c r="G135" s="112">
        <f>COUNTIFS(ローデータ!$B$12:$B$1011,1,ローデータ!$K$12:$K$1011,$F$21,ローデータ!$L$12:$L$1011,$G$124,ローデータ!$H$12:$H$1011,A135)</f>
        <v>0</v>
      </c>
      <c r="H135" s="113">
        <f t="shared" si="10"/>
        <v>1</v>
      </c>
      <c r="I135" s="114">
        <f>COUNTIFS(ローデータ!$B$12:$B$1011,1,ローデータ!$K$12:$K$1011,$F$21,ローデータ!$S$12:$S$1011,$I$124,ローデータ!$H$12:$H$1011,A135)</f>
        <v>1</v>
      </c>
      <c r="J135" s="111">
        <f>COUNTIFS(ローデータ!$B$12:$B$1011,1,ローデータ!$K$12:$K$1011,$F$21,ローデータ!$S$12:$S$1011,$J$124,ローデータ!$H$12:$H$1011,A135)</f>
        <v>0</v>
      </c>
      <c r="K135" s="111">
        <f>COUNTIFS(ローデータ!$B$12:$B$1011,1,ローデータ!$K$12:$K$1011,$F$21,ローデータ!$S$12:$S$1011,$K$124,ローデータ!$H$12:$H$1011,A135)</f>
        <v>0</v>
      </c>
      <c r="L135" s="108">
        <f t="shared" si="9"/>
        <v>1</v>
      </c>
    </row>
    <row r="136" spans="1:16" ht="14.1" customHeight="1" x14ac:dyDescent="0.15">
      <c r="A136" s="362" t="s">
        <v>50</v>
      </c>
      <c r="B136" s="363"/>
      <c r="C136" s="108">
        <f>SUM(C127:C135)</f>
        <v>45</v>
      </c>
      <c r="D136" s="108">
        <f t="shared" ref="D136:G136" si="11">SUM(D127:D135)</f>
        <v>2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47</v>
      </c>
      <c r="I136" s="110">
        <f>SUM(I127:I135)</f>
        <v>45</v>
      </c>
      <c r="J136" s="108">
        <f>SUM(J127:J135)</f>
        <v>2</v>
      </c>
      <c r="K136" s="108">
        <f>SUM(K127:K135)</f>
        <v>0</v>
      </c>
      <c r="L136" s="108">
        <f t="shared" si="9"/>
        <v>47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180</v>
      </c>
      <c r="B138" s="40" t="s">
        <v>182</v>
      </c>
      <c r="D138" s="158"/>
      <c r="E138" s="9"/>
      <c r="F138" s="9"/>
      <c r="G138" s="9"/>
      <c r="H138" s="9"/>
    </row>
    <row r="139" spans="1:16" ht="14.1" customHeight="1" x14ac:dyDescent="0.15">
      <c r="B139" s="34"/>
      <c r="C139" s="158"/>
      <c r="D139" s="158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54">
        <v>1</v>
      </c>
      <c r="B143" s="50" t="s">
        <v>54</v>
      </c>
      <c r="C143" s="90">
        <f>SUMIFS(ローデータ!$M$12:$M$1011,ローデータ!$B$12:$B$1011,1,ローデータ!$K$12:$K$1011,$F$21,ローデータ!$H$12:$H$1011,A143)</f>
        <v>0</v>
      </c>
      <c r="D143" s="90">
        <f>SUMIFS(ローデータ!$N$12:$N$1011,ローデータ!$B$12:$B$1011,1,ローデータ!$K$12:$K$1011,$F$21,ローデータ!$H$12:$H$1011,A143)</f>
        <v>0</v>
      </c>
      <c r="E143" s="90">
        <f>SUMIFS(ローデータ!$O$12:$O$1011,ローデータ!$B$12:$B$1011,1,ローデータ!$K$12:$K$1011,$F$21,ローデータ!$H$12:$H$1011,A143)</f>
        <v>0</v>
      </c>
      <c r="F143" s="91">
        <f>SUMIFS(ローデータ!$P$12:$P$1011,ローデータ!$B$12:$B$1011,1,ローデータ!$K$12:$K$1011,$F$21,ローデータ!$H$12:$H$1011,A143)</f>
        <v>0</v>
      </c>
      <c r="G143" s="90">
        <f>SUMIFS(ローデータ!$Q$12:$Q$1011,ローデータ!$B$12:$B$1011,1,ローデータ!$K$12:$K$1011,$F$21,ローデータ!$H$12:$H$1011,A143)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SUMIFS(ローデータ!$T$12:$T$1011,ローデータ!$B$12:$B$1011,1,ローデータ!$K$12:$K$1011,$F$21,ローデータ!$H$12:$H$1011,A143)</f>
        <v>0</v>
      </c>
      <c r="J143" s="90">
        <f>SUMIFS(ローデータ!$U$12:$U$1011,ローデータ!$B$12:$B$1011,1,ローデータ!$K$12:$K$1011,$F$21,ローデータ!$H$12:$H$1011,A143)</f>
        <v>0</v>
      </c>
      <c r="K143" s="90">
        <f>SUMIFS(ローデータ!$V$12:$V$1011,ローデータ!$B$12:$B$1011,1,ローデータ!$K$12:$K$1011,$F$21,ローデータ!$H$12:$H$1011,A143)</f>
        <v>0</v>
      </c>
      <c r="L143" s="90">
        <f>SUMIFS(ローデータ!$W$12:$W$1011,ローデータ!$B$12:$B$1011,1,ローデータ!$K$12:$K$1011,$F$21,ローデータ!$H$12:$H$1011,A143)</f>
        <v>0</v>
      </c>
      <c r="M143" s="90">
        <f>SUMIFS(ローデータ!$X$12:$X$1011,ローデータ!$B$12:$B$1011,1,ローデータ!$K$12:$K$1011,$F$21,ローデータ!$H$12:$H$1011,A143)</f>
        <v>0</v>
      </c>
      <c r="N143" s="90">
        <f>SUMIFS(ローデータ!$Y$12:$Y$1011,ローデータ!$B$12:$B$1011,1,ローデータ!$K$12:$K$1011,$F$21,ローデータ!$H$12:$H$1011,A143)</f>
        <v>0</v>
      </c>
      <c r="O143" s="90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54">
        <v>2</v>
      </c>
      <c r="B144" s="50" t="s">
        <v>55</v>
      </c>
      <c r="C144" s="90">
        <f>SUMIFS(ローデータ!$M$12:$M$1011,ローデータ!$B$12:$B$1011,1,ローデータ!$K$12:$K$1011,$F$21,ローデータ!$H$12:$H$1011,A144)</f>
        <v>0</v>
      </c>
      <c r="D144" s="90">
        <f>SUMIFS(ローデータ!$N$12:$N$1011,ローデータ!$B$12:$B$1011,1,ローデータ!$K$12:$K$1011,$F$21,ローデータ!$H$12:$H$1011,A144)</f>
        <v>14</v>
      </c>
      <c r="E144" s="90">
        <f>SUMIFS(ローデータ!$O$12:$O$1011,ローデータ!$B$12:$B$1011,1,ローデータ!$K$12:$K$1011,$F$21,ローデータ!$H$12:$H$1011,A144)</f>
        <v>5</v>
      </c>
      <c r="F144" s="91">
        <f>SUMIFS(ローデータ!$P$12:$P$1011,ローデータ!$B$12:$B$1011,1,ローデータ!$K$12:$K$1011,$F$21,ローデータ!$H$12:$H$1011,A144)</f>
        <v>0</v>
      </c>
      <c r="G144" s="90">
        <f>SUMIFS(ローデータ!$Q$12:$Q$1011,ローデータ!$B$12:$B$1011,1,ローデータ!$K$12:$K$1011,$F$21,ローデータ!$H$12:$H$1011,A144)</f>
        <v>0</v>
      </c>
      <c r="H144" s="115">
        <f t="shared" si="12"/>
        <v>19</v>
      </c>
      <c r="I144" s="93">
        <f>SUMIFS(ローデータ!$T$12:$T$1011,ローデータ!$B$12:$B$1011,1,ローデータ!$K$12:$K$1011,$F$21,ローデータ!$H$12:$H$1011,A144)</f>
        <v>0</v>
      </c>
      <c r="J144" s="90">
        <f>SUMIFS(ローデータ!$U$12:$U$1011,ローデータ!$B$12:$B$1011,1,ローデータ!$K$12:$K$1011,$F$21,ローデータ!$H$12:$H$1011,A144)</f>
        <v>11</v>
      </c>
      <c r="K144" s="90">
        <f>SUMIFS(ローデータ!$V$12:$V$1011,ローデータ!$B$12:$B$1011,1,ローデータ!$K$12:$K$1011,$F$21,ローデータ!$H$12:$H$1011,A144)</f>
        <v>5</v>
      </c>
      <c r="L144" s="90">
        <f>SUMIFS(ローデータ!$W$12:$W$1011,ローデータ!$B$12:$B$1011,1,ローデータ!$K$12:$K$1011,$F$21,ローデータ!$H$12:$H$1011,A144)</f>
        <v>0</v>
      </c>
      <c r="M144" s="90">
        <f>SUMIFS(ローデータ!$X$12:$X$1011,ローデータ!$B$12:$B$1011,1,ローデータ!$K$12:$K$1011,$F$21,ローデータ!$H$12:$H$1011,A144)</f>
        <v>2</v>
      </c>
      <c r="N144" s="90">
        <f>SUMIFS(ローデータ!$Y$12:$Y$1011,ローデータ!$B$12:$B$1011,1,ローデータ!$K$12:$K$1011,$F$21,ローデータ!$H$12:$H$1011,A144)</f>
        <v>5</v>
      </c>
      <c r="O144" s="90">
        <f>SUMIFS(ローデータ!$Z$12:$Z$1011,ローデータ!$B$12:$B$1011,1,ローデータ!$K$12:$K$1011,$F$21,ローデータ!$H$12:$H$1011,A144)</f>
        <v>0</v>
      </c>
      <c r="P144" s="56">
        <f t="shared" si="13"/>
        <v>23</v>
      </c>
    </row>
    <row r="145" spans="1:16" ht="14.1" customHeight="1" x14ac:dyDescent="0.15">
      <c r="A145" s="154">
        <v>3</v>
      </c>
      <c r="B145" s="50" t="s">
        <v>56</v>
      </c>
      <c r="C145" s="90">
        <f>SUMIFS(ローデータ!$M$12:$M$1011,ローデータ!$B$12:$B$1011,1,ローデータ!$K$12:$K$1011,$F$21,ローデータ!$H$12:$H$1011,A145)</f>
        <v>0</v>
      </c>
      <c r="D145" s="90">
        <f>SUMIFS(ローデータ!$N$12:$N$1011,ローデータ!$B$12:$B$1011,1,ローデータ!$K$12:$K$1011,$F$21,ローデータ!$H$12:$H$1011,A145)</f>
        <v>12</v>
      </c>
      <c r="E145" s="90">
        <f>SUMIFS(ローデータ!$O$12:$O$1011,ローデータ!$B$12:$B$1011,1,ローデータ!$K$12:$K$1011,$F$21,ローデータ!$H$12:$H$1011,A145)</f>
        <v>5</v>
      </c>
      <c r="F145" s="91">
        <f>SUMIFS(ローデータ!$P$12:$P$1011,ローデータ!$B$12:$B$1011,1,ローデータ!$K$12:$K$1011,$F$21,ローデータ!$H$12:$H$1011,A145)</f>
        <v>0</v>
      </c>
      <c r="G145" s="90">
        <f>SUMIFS(ローデータ!$Q$12:$Q$1011,ローデータ!$B$12:$B$1011,1,ローデータ!$K$12:$K$1011,$F$21,ローデータ!$H$12:$H$1011,A145)</f>
        <v>0</v>
      </c>
      <c r="H145" s="115">
        <f t="shared" si="12"/>
        <v>17</v>
      </c>
      <c r="I145" s="93">
        <f>SUMIFS(ローデータ!$T$12:$T$1011,ローデータ!$B$12:$B$1011,1,ローデータ!$K$12:$K$1011,$F$21,ローデータ!$H$12:$H$1011,A145)</f>
        <v>1</v>
      </c>
      <c r="J145" s="90">
        <f>SUMIFS(ローデータ!$U$12:$U$1011,ローデータ!$B$12:$B$1011,1,ローデータ!$K$12:$K$1011,$F$21,ローデータ!$H$12:$H$1011,A145)</f>
        <v>10</v>
      </c>
      <c r="K145" s="90">
        <f>SUMIFS(ローデータ!$V$12:$V$1011,ローデータ!$B$12:$B$1011,1,ローデータ!$K$12:$K$1011,$F$21,ローデータ!$H$12:$H$1011,A145)</f>
        <v>6</v>
      </c>
      <c r="L145" s="90">
        <f>SUMIFS(ローデータ!$W$12:$W$1011,ローデータ!$B$12:$B$1011,1,ローデータ!$K$12:$K$1011,$F$21,ローデータ!$H$12:$H$1011,A145)</f>
        <v>0</v>
      </c>
      <c r="M145" s="90">
        <f>SUMIFS(ローデータ!$X$12:$X$1011,ローデータ!$B$12:$B$1011,1,ローデータ!$K$12:$K$1011,$F$21,ローデータ!$H$12:$H$1011,A145)</f>
        <v>5</v>
      </c>
      <c r="N145" s="90">
        <f>SUMIFS(ローデータ!$Y$12:$Y$1011,ローデータ!$B$12:$B$1011,1,ローデータ!$K$12:$K$1011,$F$21,ローデータ!$H$12:$H$1011,A145)</f>
        <v>1</v>
      </c>
      <c r="O145" s="90">
        <f>SUMIFS(ローデータ!$Z$12:$Z$1011,ローデータ!$B$12:$B$1011,1,ローデータ!$K$12:$K$1011,$F$21,ローデータ!$H$12:$H$1011,A145)</f>
        <v>0</v>
      </c>
      <c r="P145" s="56">
        <f t="shared" si="13"/>
        <v>23</v>
      </c>
    </row>
    <row r="146" spans="1:16" ht="14.1" customHeight="1" x14ac:dyDescent="0.15">
      <c r="A146" s="154">
        <v>4</v>
      </c>
      <c r="B146" s="50" t="s">
        <v>57</v>
      </c>
      <c r="C146" s="90">
        <f>SUMIFS(ローデータ!$M$12:$M$1011,ローデータ!$B$12:$B$1011,1,ローデータ!$K$12:$K$1011,$F$21,ローデータ!$H$12:$H$1011,A146)</f>
        <v>0</v>
      </c>
      <c r="D146" s="90">
        <f>SUMIFS(ローデータ!$N$12:$N$1011,ローデータ!$B$12:$B$1011,1,ローデータ!$K$12:$K$1011,$F$21,ローデータ!$H$12:$H$1011,A146)</f>
        <v>3</v>
      </c>
      <c r="E146" s="90">
        <f>SUMIFS(ローデータ!$O$12:$O$1011,ローデータ!$B$12:$B$1011,1,ローデータ!$K$12:$K$1011,$F$21,ローデータ!$H$12:$H$1011,A146)</f>
        <v>7</v>
      </c>
      <c r="F146" s="91">
        <f>SUMIFS(ローデータ!$P$12:$P$1011,ローデータ!$B$12:$B$1011,1,ローデータ!$K$12:$K$1011,$F$21,ローデータ!$H$12:$H$1011,A146)</f>
        <v>0</v>
      </c>
      <c r="G146" s="90">
        <f>SUMIFS(ローデータ!$Q$12:$Q$1011,ローデータ!$B$12:$B$1011,1,ローデータ!$K$12:$K$1011,$F$21,ローデータ!$H$12:$H$1011,A146)</f>
        <v>0</v>
      </c>
      <c r="H146" s="115">
        <f t="shared" si="12"/>
        <v>10</v>
      </c>
      <c r="I146" s="93">
        <f>SUMIFS(ローデータ!$T$12:$T$1011,ローデータ!$B$12:$B$1011,1,ローデータ!$K$12:$K$1011,$F$21,ローデータ!$H$12:$H$1011,A146)</f>
        <v>0</v>
      </c>
      <c r="J146" s="90">
        <f>SUMIFS(ローデータ!$U$12:$U$1011,ローデータ!$B$12:$B$1011,1,ローデータ!$K$12:$K$1011,$F$21,ローデータ!$H$12:$H$1011,A146)</f>
        <v>3</v>
      </c>
      <c r="K146" s="90">
        <f>SUMIFS(ローデータ!$V$12:$V$1011,ローデータ!$B$12:$B$1011,1,ローデータ!$K$12:$K$1011,$F$21,ローデータ!$H$12:$H$1011,A146)</f>
        <v>7</v>
      </c>
      <c r="L146" s="90">
        <f>SUMIFS(ローデータ!$W$12:$W$1011,ローデータ!$B$12:$B$1011,1,ローデータ!$K$12:$K$1011,$F$21,ローデータ!$H$12:$H$1011,A146)</f>
        <v>0</v>
      </c>
      <c r="M146" s="90">
        <f>SUMIFS(ローデータ!$X$12:$X$1011,ローデータ!$B$12:$B$1011,1,ローデータ!$K$12:$K$1011,$F$21,ローデータ!$H$12:$H$1011,A146)</f>
        <v>1</v>
      </c>
      <c r="N146" s="90">
        <f>SUMIFS(ローデータ!$Y$12:$Y$1011,ローデータ!$B$12:$B$1011,1,ローデータ!$K$12:$K$1011,$F$21,ローデータ!$H$12:$H$1011,A146)</f>
        <v>0</v>
      </c>
      <c r="O146" s="90">
        <f>SUMIFS(ローデータ!$Z$12:$Z$1011,ローデータ!$B$12:$B$1011,1,ローデータ!$K$12:$K$1011,$F$21,ローデータ!$H$12:$H$1011,A146)</f>
        <v>0</v>
      </c>
      <c r="P146" s="56">
        <f t="shared" si="13"/>
        <v>11</v>
      </c>
    </row>
    <row r="147" spans="1:16" ht="14.1" customHeight="1" x14ac:dyDescent="0.15">
      <c r="A147" s="154">
        <v>5</v>
      </c>
      <c r="B147" s="50" t="s">
        <v>58</v>
      </c>
      <c r="C147" s="90">
        <f>SUMIFS(ローデータ!$M$12:$M$1011,ローデータ!$B$12:$B$1011,1,ローデータ!$K$12:$K$1011,$F$21,ローデータ!$H$12:$H$1011,A147)</f>
        <v>0</v>
      </c>
      <c r="D147" s="90">
        <f>SUMIFS(ローデータ!$N$12:$N$1011,ローデータ!$B$12:$B$1011,1,ローデータ!$K$12:$K$1011,$F$21,ローデータ!$H$12:$H$1011,A147)</f>
        <v>2</v>
      </c>
      <c r="E147" s="90">
        <f>SUMIFS(ローデータ!$O$12:$O$1011,ローデータ!$B$12:$B$1011,1,ローデータ!$K$12:$K$1011,$F$21,ローデータ!$H$12:$H$1011,A147)</f>
        <v>6</v>
      </c>
      <c r="F147" s="91">
        <f>SUMIFS(ローデータ!$P$12:$P$1011,ローデータ!$B$12:$B$1011,1,ローデータ!$K$12:$K$1011,$F$21,ローデータ!$H$12:$H$1011,A147)</f>
        <v>0</v>
      </c>
      <c r="G147" s="90">
        <f>SUMIFS(ローデータ!$Q$12:$Q$1011,ローデータ!$B$12:$B$1011,1,ローデータ!$K$12:$K$1011,$F$21,ローデータ!$H$12:$H$1011,A147)</f>
        <v>0</v>
      </c>
      <c r="H147" s="115">
        <f t="shared" si="12"/>
        <v>8</v>
      </c>
      <c r="I147" s="93">
        <f>SUMIFS(ローデータ!$T$12:$T$1011,ローデータ!$B$12:$B$1011,1,ローデータ!$K$12:$K$1011,$F$21,ローデータ!$H$12:$H$1011,A147)</f>
        <v>0</v>
      </c>
      <c r="J147" s="90">
        <f>SUMIFS(ローデータ!$U$12:$U$1011,ローデータ!$B$12:$B$1011,1,ローデータ!$K$12:$K$1011,$F$21,ローデータ!$H$12:$H$1011,A147)</f>
        <v>2</v>
      </c>
      <c r="K147" s="90">
        <f>SUMIFS(ローデータ!$V$12:$V$1011,ローデータ!$B$12:$B$1011,1,ローデータ!$K$12:$K$1011,$F$21,ローデータ!$H$12:$H$1011,A147)</f>
        <v>6</v>
      </c>
      <c r="L147" s="90">
        <f>SUMIFS(ローデータ!$W$12:$W$1011,ローデータ!$B$12:$B$1011,1,ローデータ!$K$12:$K$1011,$F$21,ローデータ!$H$12:$H$1011,A147)</f>
        <v>0</v>
      </c>
      <c r="M147" s="90">
        <f>SUMIFS(ローデータ!$X$12:$X$1011,ローデータ!$B$12:$B$1011,1,ローデータ!$K$12:$K$1011,$F$21,ローデータ!$H$12:$H$1011,A147)</f>
        <v>1</v>
      </c>
      <c r="N147" s="90">
        <f>SUMIFS(ローデータ!$Y$12:$Y$1011,ローデータ!$B$12:$B$1011,1,ローデータ!$K$12:$K$1011,$F$21,ローデータ!$H$12:$H$1011,A147)</f>
        <v>0</v>
      </c>
      <c r="O147" s="90">
        <f>SUMIFS(ローデータ!$Z$12:$Z$1011,ローデータ!$B$12:$B$1011,1,ローデータ!$K$12:$K$1011,$F$21,ローデータ!$H$12:$H$1011,A147)</f>
        <v>0</v>
      </c>
      <c r="P147" s="56">
        <f t="shared" si="13"/>
        <v>9</v>
      </c>
    </row>
    <row r="148" spans="1:16" ht="14.1" customHeight="1" x14ac:dyDescent="0.15">
      <c r="A148" s="154">
        <v>6</v>
      </c>
      <c r="B148" s="50" t="s">
        <v>59</v>
      </c>
      <c r="C148" s="90">
        <f>SUMIFS(ローデータ!$M$12:$M$1011,ローデータ!$B$12:$B$1011,1,ローデータ!$K$12:$K$1011,$F$21,ローデータ!$H$12:$H$1011,A148)</f>
        <v>0</v>
      </c>
      <c r="D148" s="90">
        <f>SUMIFS(ローデータ!$N$12:$N$1011,ローデータ!$B$12:$B$1011,1,ローデータ!$K$12:$K$1011,$F$21,ローデータ!$H$12:$H$1011,A148)</f>
        <v>0</v>
      </c>
      <c r="E148" s="90">
        <f>SUMIFS(ローデータ!$O$12:$O$1011,ローデータ!$B$12:$B$1011,1,ローデータ!$K$12:$K$1011,$F$21,ローデータ!$H$12:$H$1011,A148)</f>
        <v>1</v>
      </c>
      <c r="F148" s="91">
        <f>SUMIFS(ローデータ!$P$12:$P$1011,ローデータ!$B$12:$B$1011,1,ローデータ!$K$12:$K$1011,$F$21,ローデータ!$H$12:$H$1011,A148)</f>
        <v>0</v>
      </c>
      <c r="G148" s="90">
        <f>SUMIFS(ローデータ!$Q$12:$Q$1011,ローデータ!$B$12:$B$1011,1,ローデータ!$K$12:$K$1011,$F$21,ローデータ!$H$12:$H$1011,A148)</f>
        <v>0</v>
      </c>
      <c r="H148" s="115">
        <f t="shared" si="12"/>
        <v>1</v>
      </c>
      <c r="I148" s="93">
        <f>SUMIFS(ローデータ!$T$12:$T$1011,ローデータ!$B$12:$B$1011,1,ローデータ!$K$12:$K$1011,$F$21,ローデータ!$H$12:$H$1011,A148)</f>
        <v>0</v>
      </c>
      <c r="J148" s="90">
        <f>SUMIFS(ローデータ!$U$12:$U$1011,ローデータ!$B$12:$B$1011,1,ローデータ!$K$12:$K$1011,$F$21,ローデータ!$H$12:$H$1011,A148)</f>
        <v>0</v>
      </c>
      <c r="K148" s="90">
        <f>SUMIFS(ローデータ!$V$12:$V$1011,ローデータ!$B$12:$B$1011,1,ローデータ!$K$12:$K$1011,$F$21,ローデータ!$H$12:$H$1011,A148)</f>
        <v>1</v>
      </c>
      <c r="L148" s="90">
        <f>SUMIFS(ローデータ!$W$12:$W$1011,ローデータ!$B$12:$B$1011,1,ローデータ!$K$12:$K$1011,$F$21,ローデータ!$H$12:$H$1011,A148)</f>
        <v>0</v>
      </c>
      <c r="M148" s="90">
        <f>SUMIFS(ローデータ!$X$12:$X$1011,ローデータ!$B$12:$B$1011,1,ローデータ!$K$12:$K$1011,$F$21,ローデータ!$H$12:$H$1011,A148)</f>
        <v>0</v>
      </c>
      <c r="N148" s="90">
        <f>SUMIFS(ローデータ!$Y$12:$Y$1011,ローデータ!$B$12:$B$1011,1,ローデータ!$K$12:$K$1011,$F$21,ローデータ!$H$12:$H$1011,A148)</f>
        <v>0</v>
      </c>
      <c r="O148" s="90">
        <f>SUMIFS(ローデータ!$Z$12:$Z$1011,ローデータ!$B$12:$B$1011,1,ローデータ!$K$12:$K$1011,$F$21,ローデータ!$H$12:$H$1011,A148)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54">
        <v>7</v>
      </c>
      <c r="B149" s="50" t="s">
        <v>60</v>
      </c>
      <c r="C149" s="90">
        <f>SUMIFS(ローデータ!$M$12:$M$1011,ローデータ!$B$12:$B$1011,1,ローデータ!$K$12:$K$1011,$F$21,ローデータ!$H$12:$H$1011,A149)</f>
        <v>0</v>
      </c>
      <c r="D149" s="90">
        <f>SUMIFS(ローデータ!$N$12:$N$1011,ローデータ!$B$12:$B$1011,1,ローデータ!$K$12:$K$1011,$F$21,ローデータ!$H$12:$H$1011,A149)</f>
        <v>1</v>
      </c>
      <c r="E149" s="90">
        <f>SUMIFS(ローデータ!$O$12:$O$1011,ローデータ!$B$12:$B$1011,1,ローデータ!$K$12:$K$1011,$F$21,ローデータ!$H$12:$H$1011,A149)</f>
        <v>0</v>
      </c>
      <c r="F149" s="91">
        <f>SUMIFS(ローデータ!$P$12:$P$1011,ローデータ!$B$12:$B$1011,1,ローデータ!$K$12:$K$1011,$F$21,ローデータ!$H$12:$H$1011,A149)</f>
        <v>0</v>
      </c>
      <c r="G149" s="90">
        <f>SUMIFS(ローデータ!$Q$12:$Q$1011,ローデータ!$B$12:$B$1011,1,ローデータ!$K$12:$K$1011,$F$21,ローデータ!$H$12:$H$1011,A149)</f>
        <v>0</v>
      </c>
      <c r="H149" s="115">
        <f t="shared" si="12"/>
        <v>1</v>
      </c>
      <c r="I149" s="93">
        <f>SUMIFS(ローデータ!$T$12:$T$1011,ローデータ!$B$12:$B$1011,1,ローデータ!$K$12:$K$1011,$F$21,ローデータ!$H$12:$H$1011,A149)</f>
        <v>1</v>
      </c>
      <c r="J149" s="90">
        <f>SUMIFS(ローデータ!$U$12:$U$1011,ローデータ!$B$12:$B$1011,1,ローデータ!$K$12:$K$1011,$F$21,ローデータ!$H$12:$H$1011,A149)</f>
        <v>0</v>
      </c>
      <c r="K149" s="90">
        <f>SUMIFS(ローデータ!$V$12:$V$1011,ローデータ!$B$12:$B$1011,1,ローデータ!$K$12:$K$1011,$F$21,ローデータ!$H$12:$H$1011,A149)</f>
        <v>1</v>
      </c>
      <c r="L149" s="90">
        <f>SUMIFS(ローデータ!$W$12:$W$1011,ローデータ!$B$12:$B$1011,1,ローデータ!$K$12:$K$1011,$F$21,ローデータ!$H$12:$H$1011,A149)</f>
        <v>0</v>
      </c>
      <c r="M149" s="90">
        <f>SUMIFS(ローデータ!$X$12:$X$1011,ローデータ!$B$12:$B$1011,1,ローデータ!$K$12:$K$1011,$F$21,ローデータ!$H$12:$H$1011,A149)</f>
        <v>1</v>
      </c>
      <c r="N149" s="90">
        <f>SUMIFS(ローデータ!$Y$12:$Y$1011,ローデータ!$B$12:$B$1011,1,ローデータ!$K$12:$K$1011,$F$21,ローデータ!$H$12:$H$1011,A149)</f>
        <v>0</v>
      </c>
      <c r="O149" s="90">
        <f>SUMIFS(ローデータ!$Z$12:$Z$1011,ローデータ!$B$12:$B$1011,1,ローデータ!$K$12:$K$1011,$F$21,ローデータ!$H$12:$H$1011,A149)</f>
        <v>0</v>
      </c>
      <c r="P149" s="56">
        <f t="shared" si="13"/>
        <v>3</v>
      </c>
    </row>
    <row r="150" spans="1:16" ht="14.1" customHeight="1" x14ac:dyDescent="0.15">
      <c r="A150" s="154">
        <v>8</v>
      </c>
      <c r="B150" s="50" t="s">
        <v>61</v>
      </c>
      <c r="C150" s="90">
        <f>SUMIFS(ローデータ!$M$12:$M$1011,ローデータ!$B$12:$B$1011,1,ローデータ!$K$12:$K$1011,$F$21,ローデータ!$H$12:$H$1011,A150)</f>
        <v>0</v>
      </c>
      <c r="D150" s="90">
        <f>SUMIFS(ローデータ!$N$12:$N$1011,ローデータ!$B$12:$B$1011,1,ローデータ!$K$12:$K$1011,$F$21,ローデータ!$H$12:$H$1011,A150)</f>
        <v>0</v>
      </c>
      <c r="E150" s="90">
        <f>SUMIFS(ローデータ!$O$12:$O$1011,ローデータ!$B$12:$B$1011,1,ローデータ!$K$12:$K$1011,$F$21,ローデータ!$H$12:$H$1011,A150)</f>
        <v>0</v>
      </c>
      <c r="F150" s="91">
        <f>SUMIFS(ローデータ!$P$12:$P$1011,ローデータ!$B$12:$B$1011,1,ローデータ!$K$12:$K$1011,$F$21,ローデータ!$H$12:$H$1011,A150)</f>
        <v>0</v>
      </c>
      <c r="G150" s="90">
        <f>SUMIFS(ローデータ!$Q$12:$Q$1011,ローデータ!$B$12:$B$1011,1,ローデータ!$K$12:$K$1011,$F$21,ローデータ!$H$12:$H$1011,A150)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SUMIFS(ローデータ!$T$12:$T$1011,ローデータ!$B$12:$B$1011,1,ローデータ!$K$12:$K$1011,$F$21,ローデータ!$H$12:$H$1011,A150)</f>
        <v>0</v>
      </c>
      <c r="J150" s="90">
        <f>SUMIFS(ローデータ!$U$12:$U$1011,ローデータ!$B$12:$B$1011,1,ローデータ!$K$12:$K$1011,$F$21,ローデータ!$H$12:$H$1011,A150)</f>
        <v>0</v>
      </c>
      <c r="K150" s="90">
        <f>SUMIFS(ローデータ!$V$12:$V$1011,ローデータ!$B$12:$B$1011,1,ローデータ!$K$12:$K$1011,$F$21,ローデータ!$H$12:$H$1011,A150)</f>
        <v>0</v>
      </c>
      <c r="L150" s="90">
        <f>SUMIFS(ローデータ!$W$12:$W$1011,ローデータ!$B$12:$B$1011,1,ローデータ!$K$12:$K$1011,$F$21,ローデータ!$H$12:$H$1011,A150)</f>
        <v>0</v>
      </c>
      <c r="M150" s="90">
        <f>SUMIFS(ローデータ!$X$12:$X$1011,ローデータ!$B$12:$B$1011,1,ローデータ!$K$12:$K$1011,$F$21,ローデータ!$H$12:$H$1011,A150)</f>
        <v>0</v>
      </c>
      <c r="N150" s="90">
        <f>SUMIFS(ローデータ!$Y$12:$Y$1011,ローデータ!$B$12:$B$1011,1,ローデータ!$K$12:$K$1011,$F$21,ローデータ!$H$12:$H$1011,A150)</f>
        <v>0</v>
      </c>
      <c r="O150" s="90">
        <f>SUMIFS(ローデータ!$Z$12:$Z$1011,ローデータ!$B$12:$B$1011,1,ローデータ!$K$12:$K$1011,$F$21,ローデータ!$H$12:$H$1011,A150)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52">
        <v>9</v>
      </c>
      <c r="B151" s="68" t="s">
        <v>62</v>
      </c>
      <c r="C151" s="90">
        <f>SUMIFS(ローデータ!$M$12:$M$1011,ローデータ!$B$12:$B$1011,1,ローデータ!$K$12:$K$1011,$F$21,ローデータ!$H$12:$H$1011,A151)</f>
        <v>0</v>
      </c>
      <c r="D151" s="90">
        <f>SUMIFS(ローデータ!$N$12:$N$1011,ローデータ!$B$12:$B$1011,1,ローデータ!$K$12:$K$1011,$F$21,ローデータ!$H$12:$H$1011,A151)</f>
        <v>2</v>
      </c>
      <c r="E151" s="90">
        <f>SUMIFS(ローデータ!$O$12:$O$1011,ローデータ!$B$12:$B$1011,1,ローデータ!$K$12:$K$1011,$F$21,ローデータ!$H$12:$H$1011,A151)</f>
        <v>0</v>
      </c>
      <c r="F151" s="91">
        <f>SUMIFS(ローデータ!$P$12:$P$1011,ローデータ!$B$12:$B$1011,1,ローデータ!$K$12:$K$1011,$F$21,ローデータ!$H$12:$H$1011,A151)</f>
        <v>0</v>
      </c>
      <c r="G151" s="90">
        <f>SUMIFS(ローデータ!$Q$12:$Q$1011,ローデータ!$B$12:$B$1011,1,ローデータ!$K$12:$K$1011,$F$21,ローデータ!$H$12:$H$1011,A151)</f>
        <v>0</v>
      </c>
      <c r="H151" s="115">
        <f t="shared" si="12"/>
        <v>2</v>
      </c>
      <c r="I151" s="93">
        <f>SUMIFS(ローデータ!$T$12:$T$1011,ローデータ!$B$12:$B$1011,1,ローデータ!$K$12:$K$1011,$F$21,ローデータ!$H$12:$H$1011,A151)</f>
        <v>0</v>
      </c>
      <c r="J151" s="90">
        <f>SUMIFS(ローデータ!$U$12:$U$1011,ローデータ!$B$12:$B$1011,1,ローデータ!$K$12:$K$1011,$F$21,ローデータ!$H$12:$H$1011,A151)</f>
        <v>1</v>
      </c>
      <c r="K151" s="90">
        <f>SUMIFS(ローデータ!$V$12:$V$1011,ローデータ!$B$12:$B$1011,1,ローデータ!$K$12:$K$1011,$F$21,ローデータ!$H$12:$H$1011,A151)</f>
        <v>0</v>
      </c>
      <c r="L151" s="90">
        <f>SUMIFS(ローデータ!$W$12:$W$1011,ローデータ!$B$12:$B$1011,1,ローデータ!$K$12:$K$1011,$F$21,ローデータ!$H$12:$H$1011,A151)</f>
        <v>0</v>
      </c>
      <c r="M151" s="90">
        <f>SUMIFS(ローデータ!$X$12:$X$1011,ローデータ!$B$12:$B$1011,1,ローデータ!$K$12:$K$1011,$F$21,ローデータ!$H$12:$H$1011,A151)</f>
        <v>1</v>
      </c>
      <c r="N151" s="90">
        <f>SUMIFS(ローデータ!$Y$12:$Y$1011,ローデータ!$B$12:$B$1011,1,ローデータ!$K$12:$K$1011,$F$21,ローデータ!$H$12:$H$1011,A151)</f>
        <v>0</v>
      </c>
      <c r="O151" s="90">
        <f>SUMIFS(ローデータ!$Z$12:$Z$1011,ローデータ!$B$12:$B$1011,1,ローデータ!$K$12:$K$1011,$F$21,ローデータ!$H$12:$H$1011,A151)</f>
        <v>0</v>
      </c>
      <c r="P151" s="56">
        <f t="shared" si="13"/>
        <v>2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34</v>
      </c>
      <c r="E152" s="56">
        <f>SUM(E143:E151)</f>
        <v>24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58</v>
      </c>
      <c r="I152" s="56">
        <f t="shared" ref="I152:O152" si="15">SUM(I143:I151)</f>
        <v>2</v>
      </c>
      <c r="J152" s="56">
        <f t="shared" si="15"/>
        <v>27</v>
      </c>
      <c r="K152" s="56">
        <f t="shared" si="15"/>
        <v>26</v>
      </c>
      <c r="L152" s="56">
        <f t="shared" si="15"/>
        <v>0</v>
      </c>
      <c r="M152" s="56">
        <f t="shared" si="15"/>
        <v>11</v>
      </c>
      <c r="N152" s="56">
        <f t="shared" si="15"/>
        <v>6</v>
      </c>
      <c r="O152" s="56">
        <f t="shared" si="15"/>
        <v>0</v>
      </c>
      <c r="P152" s="56">
        <f t="shared" si="13"/>
        <v>72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217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168</v>
      </c>
      <c r="D155" s="158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56" t="s">
        <v>85</v>
      </c>
      <c r="C159" s="384" t="s">
        <v>87</v>
      </c>
      <c r="D159" s="385"/>
      <c r="E159" s="386"/>
      <c r="F159" s="285">
        <f>COUNTIFS(ローデータ!$B$12:$B$1011,1,ローデータ!$I$12:$I$1011,$C$14,ローデータ!$K$12:$K$1011,F157)</f>
        <v>200</v>
      </c>
      <c r="G159" s="286"/>
      <c r="H159" s="285">
        <f>COUNTIFS(ローデータ!$B$12:$B$1011,1,ローデータ!$I$12:$I$1011,$C$14,ローデータ!$K$12:$K$1011,H157)</f>
        <v>51</v>
      </c>
      <c r="I159" s="286"/>
      <c r="J159" s="285">
        <f>COUNTIFS(ローデータ!$B$12:$B$1011,1,ローデータ!$I$12:$I$1011,$C$14,ローデータ!$K$12:$K$1011,J157)</f>
        <v>47</v>
      </c>
      <c r="K159" s="287"/>
      <c r="L159" s="286"/>
      <c r="M159" s="56">
        <f t="shared" ref="M159:M171" si="16">SUM(F159:L159)</f>
        <v>298</v>
      </c>
    </row>
    <row r="160" spans="1:16" ht="14.1" customHeight="1" x14ac:dyDescent="0.15">
      <c r="A160" s="382"/>
      <c r="B160" s="387" t="s">
        <v>86</v>
      </c>
      <c r="C160" s="150">
        <v>1</v>
      </c>
      <c r="D160" s="379" t="s">
        <v>75</v>
      </c>
      <c r="E160" s="380"/>
      <c r="F160" s="285">
        <f>COUNTIFS(ローデータ!$B$12:$B$1011,1,ローデータ!$I$12:$I$1011,$B$14,ローデータ!$J$12:$J$1011,C160,ローデータ!$K$12:$K$1011,$F$157)</f>
        <v>0</v>
      </c>
      <c r="G160" s="286"/>
      <c r="H160" s="285">
        <f>COUNTIFS(ローデータ!$B$12:$B$1011,1,ローデータ!$I$12:$I$1011,$B$14,ローデータ!$J$12:$J$1011,C160,ローデータ!$K$12:$K$1011,$H$157)</f>
        <v>0</v>
      </c>
      <c r="I160" s="286"/>
      <c r="J160" s="285">
        <f>COUNTIFS(ローデータ!$B$12:$B$1011,1,ローデータ!$I$12:$I$1011,$B$14,ローデータ!$J$12:$J$1011,C160,ローデータ!$K$12:$K$1011,$J$157)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50">
        <v>2</v>
      </c>
      <c r="D161" s="379" t="s">
        <v>76</v>
      </c>
      <c r="E161" s="380"/>
      <c r="F161" s="285">
        <f>COUNTIFS(ローデータ!$B$12:$B$1011,1,ローデータ!$I$12:$I$1011,$B$14,ローデータ!$J$12:$J$1011,C161,ローデータ!$K$12:$K$1011,$F$157)</f>
        <v>0</v>
      </c>
      <c r="G161" s="286"/>
      <c r="H161" s="285">
        <f>COUNTIFS(ローデータ!$B$12:$B$1011,1,ローデータ!$I$12:$I$1011,$B$14,ローデータ!$J$12:$J$1011,C161,ローデータ!$K$12:$K$1011,$H$157)</f>
        <v>1</v>
      </c>
      <c r="I161" s="286"/>
      <c r="J161" s="285">
        <f>COUNTIFS(ローデータ!$B$12:$B$1011,1,ローデータ!$I$12:$I$1011,$B$14,ローデータ!$J$12:$J$1011,C161,ローデータ!$K$12:$K$1011,$J$157)</f>
        <v>0</v>
      </c>
      <c r="K161" s="287"/>
      <c r="L161" s="286"/>
      <c r="M161" s="56">
        <f t="shared" si="16"/>
        <v>1</v>
      </c>
    </row>
    <row r="162" spans="1:19" ht="14.1" customHeight="1" x14ac:dyDescent="0.15">
      <c r="A162" s="382"/>
      <c r="B162" s="388"/>
      <c r="C162" s="150">
        <v>3</v>
      </c>
      <c r="D162" s="379" t="s">
        <v>77</v>
      </c>
      <c r="E162" s="380"/>
      <c r="F162" s="285">
        <f>COUNTIFS(ローデータ!$B$12:$B$1011,1,ローデータ!$I$12:$I$1011,$B$14,ローデータ!$J$12:$J$1011,C162,ローデータ!$K$12:$K$1011,$F$157)</f>
        <v>0</v>
      </c>
      <c r="G162" s="286"/>
      <c r="H162" s="285">
        <f>COUNTIFS(ローデータ!$B$12:$B$1011,1,ローデータ!$I$12:$I$1011,$B$14,ローデータ!$J$12:$J$1011,C162,ローデータ!$K$12:$K$1011,$H$157)</f>
        <v>0</v>
      </c>
      <c r="I162" s="286"/>
      <c r="J162" s="285">
        <f>COUNTIFS(ローデータ!$B$12:$B$1011,1,ローデータ!$I$12:$I$1011,$B$14,ローデータ!$J$12:$J$1011,C162,ローデータ!$K$12:$K$1011,$J$157)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50">
        <v>4</v>
      </c>
      <c r="D163" s="379" t="s">
        <v>110</v>
      </c>
      <c r="E163" s="380"/>
      <c r="F163" s="285">
        <f>COUNTIFS(ローデータ!$B$12:$B$1011,1,ローデータ!$I$12:$I$1011,$B$14,ローデータ!$J$12:$J$1011,C163,ローデータ!$K$12:$K$1011,$F$157)</f>
        <v>0</v>
      </c>
      <c r="G163" s="286"/>
      <c r="H163" s="285">
        <f>COUNTIFS(ローデータ!$B$12:$B$1011,1,ローデータ!$I$12:$I$1011,$B$14,ローデータ!$J$12:$J$1011,C163,ローデータ!$K$12:$K$1011,$H$157)</f>
        <v>0</v>
      </c>
      <c r="I163" s="286"/>
      <c r="J163" s="285">
        <f>COUNTIFS(ローデータ!$B$12:$B$1011,1,ローデータ!$I$12:$I$1011,$B$14,ローデータ!$J$12:$J$1011,C163,ローデータ!$K$12:$K$1011,$J$157)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50">
        <v>5</v>
      </c>
      <c r="D164" s="379" t="s">
        <v>78</v>
      </c>
      <c r="E164" s="380"/>
      <c r="F164" s="285">
        <f>COUNTIFS(ローデータ!$B$12:$B$1011,1,ローデータ!$I$12:$I$1011,$B$14,ローデータ!$J$12:$J$1011,C164,ローデータ!$K$12:$K$1011,$F$157)</f>
        <v>1</v>
      </c>
      <c r="G164" s="286"/>
      <c r="H164" s="285">
        <f>COUNTIFS(ローデータ!$B$12:$B$1011,1,ローデータ!$I$12:$I$1011,$B$14,ローデータ!$J$12:$J$1011,C164,ローデータ!$K$12:$K$1011,$H$157)</f>
        <v>1</v>
      </c>
      <c r="I164" s="286"/>
      <c r="J164" s="285">
        <f>COUNTIFS(ローデータ!$B$12:$B$1011,1,ローデータ!$I$12:$I$1011,$B$14,ローデータ!$J$12:$J$1011,C164,ローデータ!$K$12:$K$1011,$J$157)</f>
        <v>0</v>
      </c>
      <c r="K164" s="287"/>
      <c r="L164" s="286"/>
      <c r="M164" s="56">
        <f t="shared" si="16"/>
        <v>2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50">
        <v>6</v>
      </c>
      <c r="D165" s="379" t="s">
        <v>79</v>
      </c>
      <c r="E165" s="380"/>
      <c r="F165" s="285">
        <f>COUNTIFS(ローデータ!$B$12:$B$1011,1,ローデータ!$I$12:$I$1011,$B$14,ローデータ!$J$12:$J$1011,C165,ローデータ!$K$12:$K$1011,$F$157)</f>
        <v>0</v>
      </c>
      <c r="G165" s="286"/>
      <c r="H165" s="285">
        <f>COUNTIFS(ローデータ!$B$12:$B$1011,1,ローデータ!$I$12:$I$1011,$B$14,ローデータ!$J$12:$J$1011,C165,ローデータ!$K$12:$K$1011,$H$157)</f>
        <v>0</v>
      </c>
      <c r="I165" s="286"/>
      <c r="J165" s="285">
        <f>COUNTIFS(ローデータ!$B$12:$B$1011,1,ローデータ!$I$12:$I$1011,$B$14,ローデータ!$J$12:$J$1011,C165,ローデータ!$K$12:$K$1011,$J$157)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50">
        <v>7</v>
      </c>
      <c r="D166" s="379" t="s">
        <v>80</v>
      </c>
      <c r="E166" s="380"/>
      <c r="F166" s="285">
        <f>COUNTIFS(ローデータ!$B$12:$B$1011,1,ローデータ!$I$12:$I$1011,$B$14,ローデータ!$J$12:$J$1011,C166,ローデータ!$K$12:$K$1011,$F$157)</f>
        <v>0</v>
      </c>
      <c r="G166" s="286"/>
      <c r="H166" s="285">
        <f>COUNTIFS(ローデータ!$B$12:$B$1011,1,ローデータ!$I$12:$I$1011,$B$14,ローデータ!$J$12:$J$1011,C166,ローデータ!$K$12:$K$1011,$H$157)</f>
        <v>0</v>
      </c>
      <c r="I166" s="286"/>
      <c r="J166" s="285">
        <f>COUNTIFS(ローデータ!$B$12:$B$1011,1,ローデータ!$I$12:$I$1011,$B$14,ローデータ!$J$12:$J$1011,C166,ローデータ!$K$12:$K$1011,$J$157)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50">
        <v>8</v>
      </c>
      <c r="D167" s="379" t="s">
        <v>81</v>
      </c>
      <c r="E167" s="380"/>
      <c r="F167" s="285">
        <f>COUNTIFS(ローデータ!$B$12:$B$1011,1,ローデータ!$I$12:$I$1011,$B$14,ローデータ!$J$12:$J$1011,C167,ローデータ!$K$12:$K$1011,$F$157)</f>
        <v>0</v>
      </c>
      <c r="G167" s="286"/>
      <c r="H167" s="285">
        <f>COUNTIFS(ローデータ!$B$12:$B$1011,1,ローデータ!$I$12:$I$1011,$B$14,ローデータ!$J$12:$J$1011,C167,ローデータ!$K$12:$K$1011,$H$157)</f>
        <v>0</v>
      </c>
      <c r="I167" s="286"/>
      <c r="J167" s="285">
        <f>COUNTIFS(ローデータ!$B$12:$B$1011,1,ローデータ!$I$12:$I$1011,$B$14,ローデータ!$J$12:$J$1011,C167,ローデータ!$K$12:$K$1011,$J$157)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50">
        <v>9</v>
      </c>
      <c r="D168" s="379" t="s">
        <v>82</v>
      </c>
      <c r="E168" s="380"/>
      <c r="F168" s="285">
        <f>COUNTIFS(ローデータ!$B$12:$B$1011,1,ローデータ!$I$12:$I$1011,$B$14,ローデータ!$J$12:$J$1011,C168,ローデータ!$K$12:$K$1011,$F$157)</f>
        <v>0</v>
      </c>
      <c r="G168" s="286"/>
      <c r="H168" s="285">
        <f>COUNTIFS(ローデータ!$B$12:$B$1011,1,ローデータ!$I$12:$I$1011,$B$14,ローデータ!$J$12:$J$1011,C168,ローデータ!$K$12:$K$1011,$H$157)</f>
        <v>0</v>
      </c>
      <c r="I168" s="286"/>
      <c r="J168" s="285">
        <f>COUNTIFS(ローデータ!$B$12:$B$1011,1,ローデータ!$I$12:$I$1011,$B$14,ローデータ!$J$12:$J$1011,C168,ローデータ!$K$12:$K$1011,$J$157)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50">
        <v>10</v>
      </c>
      <c r="D169" s="379" t="s">
        <v>111</v>
      </c>
      <c r="E169" s="380"/>
      <c r="F169" s="285">
        <f>COUNTIFS(ローデータ!$B$12:$B$1011,1,ローデータ!$I$12:$I$1011,$B$14,ローデータ!$J$12:$J$1011,C169,ローデータ!$K$12:$K$1011,$F$157)</f>
        <v>0</v>
      </c>
      <c r="G169" s="286"/>
      <c r="H169" s="285">
        <f>COUNTIFS(ローデータ!$B$12:$B$1011,1,ローデータ!$I$12:$I$1011,$B$14,ローデータ!$J$12:$J$1011,C169,ローデータ!$K$12:$K$1011,$H$157)</f>
        <v>0</v>
      </c>
      <c r="I169" s="286"/>
      <c r="J169" s="285">
        <f>COUNTIFS(ローデータ!$B$12:$B$1011,1,ローデータ!$I$12:$I$1011,$B$14,ローデータ!$J$12:$J$1011,C169,ローデータ!$K$12:$K$1011,$J$157)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50">
        <v>11</v>
      </c>
      <c r="D170" s="379" t="s">
        <v>83</v>
      </c>
      <c r="E170" s="380"/>
      <c r="F170" s="285">
        <f>COUNTIFS(ローデータ!$B$12:$B$1011,1,ローデータ!$I$12:$I$1011,$B$14,ローデータ!$J$12:$J$1011,C170,ローデータ!$K$12:$K$1011,$F$157)</f>
        <v>0</v>
      </c>
      <c r="G170" s="286"/>
      <c r="H170" s="285">
        <f>COUNTIFS(ローデータ!$B$12:$B$1011,1,ローデータ!$I$12:$I$1011,$B$14,ローデータ!$J$12:$J$1011,C170,ローデータ!$K$12:$K$1011,$H$157)</f>
        <v>0</v>
      </c>
      <c r="I170" s="286"/>
      <c r="J170" s="285">
        <f>COUNTIFS(ローデータ!$B$12:$B$1011,1,ローデータ!$I$12:$I$1011,$B$14,ローデータ!$J$12:$J$1011,C170,ローデータ!$K$12:$K$1011,$J$157)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201</v>
      </c>
      <c r="G171" s="286"/>
      <c r="H171" s="285">
        <f>SUM(H159:I170)</f>
        <v>53</v>
      </c>
      <c r="I171" s="286"/>
      <c r="J171" s="285">
        <f>SUM(J159:L170)</f>
        <v>47</v>
      </c>
      <c r="K171" s="287"/>
      <c r="L171" s="286"/>
      <c r="M171" s="56">
        <f t="shared" si="16"/>
        <v>301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184</v>
      </c>
      <c r="B174" s="40" t="s">
        <v>112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47">
        <v>1</v>
      </c>
      <c r="G176" s="147">
        <v>2</v>
      </c>
      <c r="H176" s="147">
        <v>3</v>
      </c>
      <c r="I176" s="147">
        <v>4</v>
      </c>
      <c r="J176" s="14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COUNTIFS(ローデータ!$B$12:$B$1011,1,ローデータ!$I$12:$I$1011,$C$14,ローデータ!$K$12:$K$1011,$B$21,ローデータ!$L$12:$L$1011,F176)</f>
        <v>175</v>
      </c>
      <c r="G179" s="56">
        <f>COUNTIFS(ローデータ!$B$12:$B$1011,1,ローデータ!$I$12:$I$1011,$C$14,ローデータ!$K$12:$K$1011,$B$21,ローデータ!$L$12:$L$1011,G176)</f>
        <v>18</v>
      </c>
      <c r="H179" s="56">
        <f>COUNTIFS(ローデータ!$B$12:$B$1011,1,ローデータ!$I$12:$I$1011,$C$14,ローデータ!$K$12:$K$1011,$B$21,ローデータ!$L$12:$L$1011,H176)</f>
        <v>3</v>
      </c>
      <c r="I179" s="56">
        <f>COUNTIFS(ローデータ!$B$12:$B$1011,1,ローデータ!$I$12:$I$1011,$C$14,ローデータ!$K$12:$K$1011,$B$21,ローデータ!$L$12:$L$1011,I176)</f>
        <v>2</v>
      </c>
      <c r="J179" s="56">
        <f>COUNTIFS(ローデータ!$B$12:$B$1011,1,ローデータ!$I$12:$I$1011,$C$14,ローデータ!$K$12:$K$1011,$B$21,ローデータ!$L$12:$L$1011,J176)</f>
        <v>2</v>
      </c>
      <c r="K179" s="106">
        <f t="shared" ref="K179:K191" si="17">SUM(F179:J179)</f>
        <v>200</v>
      </c>
      <c r="L179" s="9"/>
    </row>
    <row r="180" spans="1:13" ht="14.1" customHeight="1" x14ac:dyDescent="0.15">
      <c r="A180" s="382"/>
      <c r="B180" s="387" t="s">
        <v>86</v>
      </c>
      <c r="C180" s="150">
        <v>1</v>
      </c>
      <c r="D180" s="379" t="s">
        <v>75</v>
      </c>
      <c r="E180" s="380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50">
        <v>2</v>
      </c>
      <c r="D181" s="379" t="s">
        <v>76</v>
      </c>
      <c r="E181" s="380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50">
        <v>3</v>
      </c>
      <c r="D182" s="379" t="s">
        <v>77</v>
      </c>
      <c r="E182" s="380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50">
        <v>4</v>
      </c>
      <c r="D183" s="379" t="s">
        <v>110</v>
      </c>
      <c r="E183" s="380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50">
        <v>5</v>
      </c>
      <c r="D184" s="379" t="s">
        <v>78</v>
      </c>
      <c r="E184" s="380"/>
      <c r="F184" s="56">
        <f>COUNTIFS(ローデータ!$B$12:$B$1011,1,ローデータ!$I$12:$I$1011,$B$14,ローデータ!$J$12:$J$1011,C184,ローデータ!$K$12:$K$1011,$B$21,ローデータ!$L$12:$L$1011,$F$176)</f>
        <v>1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6">
        <f t="shared" si="17"/>
        <v>1</v>
      </c>
      <c r="L184" s="9"/>
    </row>
    <row r="185" spans="1:13" ht="14.1" customHeight="1" x14ac:dyDescent="0.15">
      <c r="A185" s="382"/>
      <c r="B185" s="388"/>
      <c r="C185" s="150">
        <v>6</v>
      </c>
      <c r="D185" s="379" t="s">
        <v>79</v>
      </c>
      <c r="E185" s="380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50">
        <v>7</v>
      </c>
      <c r="D186" s="379" t="s">
        <v>80</v>
      </c>
      <c r="E186" s="380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50">
        <v>8</v>
      </c>
      <c r="D187" s="379" t="s">
        <v>81</v>
      </c>
      <c r="E187" s="380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50">
        <v>9</v>
      </c>
      <c r="D188" s="379" t="s">
        <v>82</v>
      </c>
      <c r="E188" s="380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50">
        <v>10</v>
      </c>
      <c r="D189" s="379" t="s">
        <v>111</v>
      </c>
      <c r="E189" s="380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50">
        <v>11</v>
      </c>
      <c r="D190" s="379" t="s">
        <v>83</v>
      </c>
      <c r="E190" s="380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176</v>
      </c>
      <c r="G191" s="56">
        <f>SUM(G179:G190)</f>
        <v>18</v>
      </c>
      <c r="H191" s="56">
        <f>SUM(H179:H190)</f>
        <v>3</v>
      </c>
      <c r="I191" s="56">
        <f>SUM(I179:I190)</f>
        <v>2</v>
      </c>
      <c r="J191" s="56">
        <f>SUM(J179:J190)</f>
        <v>2</v>
      </c>
      <c r="K191" s="106">
        <f t="shared" si="17"/>
        <v>201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185</v>
      </c>
      <c r="B193" s="40" t="s">
        <v>165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SUMIFS(ローデータ!M12:M1011,ローデータ!$B$12:$B$1011,1,ローデータ!$I$12:$I$1011,$C$14,ローデータ!$K$12:$K$1011,$B$21)</f>
        <v>66</v>
      </c>
      <c r="G198" s="89">
        <f>SUMIFS(ローデータ!N12:N1011,ローデータ!$B$12:$B$1011,1,ローデータ!$I$12:$I$1011,$C$14,ローデータ!$K$12:$K$1011,$B$21)</f>
        <v>141</v>
      </c>
      <c r="H198" s="89">
        <f>SUMIFS(ローデータ!O12:O1011,ローデータ!$B$12:$B$1011,1,ローデータ!$I$12:$I$1011,$C$14,ローデータ!$K$12:$K$1011,$B$21)</f>
        <v>78</v>
      </c>
      <c r="I198" s="89">
        <f>SUMIFS(ローデータ!P12:P1011,ローデータ!$B$12:$B$1011,1,ローデータ!$I$12:$I$1011,$C$14,ローデータ!$K$12:$K$1011,$B$21)</f>
        <v>37</v>
      </c>
      <c r="J198" s="89">
        <f>SUMIFS(ローデータ!Q12:Q1011,ローデータ!$B$12:$B$1011,1,ローデータ!$I$12:$I$1011,$C$14,ローデータ!$K$12:$K$1011,$B$21)</f>
        <v>0</v>
      </c>
      <c r="K198" s="118">
        <f>SUM(F198:J198)</f>
        <v>322</v>
      </c>
      <c r="L198" s="9"/>
    </row>
    <row r="199" spans="1:18" ht="14.1" customHeight="1" x14ac:dyDescent="0.15">
      <c r="A199" s="382"/>
      <c r="B199" s="387" t="s">
        <v>86</v>
      </c>
      <c r="C199" s="150">
        <v>1</v>
      </c>
      <c r="D199" s="379" t="s">
        <v>75</v>
      </c>
      <c r="E199" s="380"/>
      <c r="F199" s="94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50">
        <v>2</v>
      </c>
      <c r="D200" s="379" t="s">
        <v>76</v>
      </c>
      <c r="E200" s="380"/>
      <c r="F200" s="94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50">
        <v>3</v>
      </c>
      <c r="D201" s="379" t="s">
        <v>77</v>
      </c>
      <c r="E201" s="380"/>
      <c r="F201" s="94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50">
        <v>4</v>
      </c>
      <c r="D202" s="379" t="s">
        <v>110</v>
      </c>
      <c r="E202" s="380"/>
      <c r="F202" s="94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50">
        <v>5</v>
      </c>
      <c r="D203" s="379" t="s">
        <v>78</v>
      </c>
      <c r="E203" s="380"/>
      <c r="F203" s="94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1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8">
        <f t="shared" si="18"/>
        <v>1</v>
      </c>
      <c r="L203" s="9"/>
    </row>
    <row r="204" spans="1:18" ht="14.1" customHeight="1" x14ac:dyDescent="0.15">
      <c r="A204" s="382"/>
      <c r="B204" s="388"/>
      <c r="C204" s="150">
        <v>6</v>
      </c>
      <c r="D204" s="379" t="s">
        <v>79</v>
      </c>
      <c r="E204" s="380"/>
      <c r="F204" s="94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50">
        <v>7</v>
      </c>
      <c r="D205" s="379" t="s">
        <v>80</v>
      </c>
      <c r="E205" s="380"/>
      <c r="F205" s="94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50">
        <v>8</v>
      </c>
      <c r="D206" s="379" t="s">
        <v>81</v>
      </c>
      <c r="E206" s="380"/>
      <c r="F206" s="94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50">
        <v>9</v>
      </c>
      <c r="D207" s="379" t="s">
        <v>82</v>
      </c>
      <c r="E207" s="380"/>
      <c r="F207" s="94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50">
        <v>10</v>
      </c>
      <c r="D208" s="379" t="s">
        <v>111</v>
      </c>
      <c r="E208" s="380"/>
      <c r="F208" s="94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50">
        <v>11</v>
      </c>
      <c r="D209" s="379" t="s">
        <v>83</v>
      </c>
      <c r="E209" s="380"/>
      <c r="F209" s="94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66</v>
      </c>
      <c r="G210" s="94">
        <f t="shared" ref="G210:I210" si="19">SUM(G198:G209)</f>
        <v>142</v>
      </c>
      <c r="H210" s="94">
        <f>SUM(H198:H209)</f>
        <v>78</v>
      </c>
      <c r="I210" s="94">
        <f t="shared" si="19"/>
        <v>37</v>
      </c>
      <c r="J210" s="94">
        <f>SUM(J198:J209)</f>
        <v>0</v>
      </c>
      <c r="K210" s="118">
        <f t="shared" si="18"/>
        <v>323</v>
      </c>
      <c r="L210" s="9"/>
    </row>
    <row r="211" spans="1:18" ht="14.1" customHeight="1" x14ac:dyDescent="0.15">
      <c r="A211" s="158" t="s">
        <v>161</v>
      </c>
      <c r="B211" s="40" t="s">
        <v>219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47">
        <v>1</v>
      </c>
      <c r="G214" s="147">
        <v>2</v>
      </c>
      <c r="H214" s="14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53" t="s">
        <v>67</v>
      </c>
      <c r="G215" s="153" t="s">
        <v>66</v>
      </c>
      <c r="H215" s="153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COUNTIFS(ローデータ!$B$12:$B$1011,1,ローデータ!$I$12:$I$1011,$C$14,ローデータ!$K$12:$K$1011,$D$21,ローデータ!$S$12:$S$1011,F214)</f>
        <v>47</v>
      </c>
      <c r="G216" s="56">
        <f>COUNTIFS(ローデータ!$B$12:$B$1011,1,ローデータ!$I$12:$I$1011,$C$14,ローデータ!$K$12:$K$1011,$D$21,ローデータ!$S$12:$S$1011,G214)</f>
        <v>4</v>
      </c>
      <c r="H216" s="56">
        <f>COUNTIFS(ローデータ!$B$12:$B$1011,1,ローデータ!$I$12:$I$1011,$C$14,ローデータ!$K$12:$K$1011,$D$21,ローデータ!$S$12:$S$1011,H214)</f>
        <v>0</v>
      </c>
      <c r="I216" s="56">
        <f>SUM(F216:H216)</f>
        <v>51</v>
      </c>
    </row>
    <row r="217" spans="1:18" ht="14.1" customHeight="1" x14ac:dyDescent="0.15">
      <c r="A217" s="382"/>
      <c r="B217" s="387" t="s">
        <v>86</v>
      </c>
      <c r="C217" s="150">
        <v>1</v>
      </c>
      <c r="D217" s="379" t="s">
        <v>75</v>
      </c>
      <c r="E217" s="380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50">
        <v>2</v>
      </c>
      <c r="D218" s="379" t="s">
        <v>76</v>
      </c>
      <c r="E218" s="380"/>
      <c r="F218" s="56">
        <f>COUNTIFS(ローデータ!$B$12:$B$1011,1,ローデータ!$I$12:$I$1011,$B$14,ローデータ!$J$12:$J$1011,C218,ローデータ!$K$12:$K$1011,$D$21,ローデータ!$S$12:$S$1011,$F$214)</f>
        <v>1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1</v>
      </c>
    </row>
    <row r="219" spans="1:18" ht="14.1" customHeight="1" x14ac:dyDescent="0.15">
      <c r="A219" s="382"/>
      <c r="B219" s="388"/>
      <c r="C219" s="150">
        <v>3</v>
      </c>
      <c r="D219" s="379" t="s">
        <v>77</v>
      </c>
      <c r="E219" s="380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50">
        <v>4</v>
      </c>
      <c r="D220" s="379" t="s">
        <v>110</v>
      </c>
      <c r="E220" s="380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50">
        <v>5</v>
      </c>
      <c r="D221" s="379" t="s">
        <v>78</v>
      </c>
      <c r="E221" s="380"/>
      <c r="F221" s="56">
        <f>COUNTIFS(ローデータ!$B$12:$B$1011,1,ローデータ!$I$12:$I$1011,$B$14,ローデータ!$J$12:$J$1011,C221,ローデータ!$K$12:$K$1011,$D$21,ローデータ!$S$12:$S$1011,$F$214)</f>
        <v>1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1</v>
      </c>
      <c r="J221" s="9"/>
    </row>
    <row r="222" spans="1:18" ht="14.1" customHeight="1" x14ac:dyDescent="0.15">
      <c r="A222" s="382"/>
      <c r="B222" s="388"/>
      <c r="C222" s="150">
        <v>6</v>
      </c>
      <c r="D222" s="379" t="s">
        <v>79</v>
      </c>
      <c r="E222" s="380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50">
        <v>7</v>
      </c>
      <c r="D223" s="379" t="s">
        <v>80</v>
      </c>
      <c r="E223" s="380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50">
        <v>8</v>
      </c>
      <c r="D224" s="379" t="s">
        <v>81</v>
      </c>
      <c r="E224" s="380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50">
        <v>9</v>
      </c>
      <c r="D225" s="379" t="s">
        <v>82</v>
      </c>
      <c r="E225" s="380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50">
        <v>10</v>
      </c>
      <c r="D226" s="379" t="s">
        <v>111</v>
      </c>
      <c r="E226" s="380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50">
        <v>11</v>
      </c>
      <c r="D227" s="379" t="s">
        <v>83</v>
      </c>
      <c r="E227" s="380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49</v>
      </c>
      <c r="G228" s="56">
        <f>SUM(G216:G227)</f>
        <v>4</v>
      </c>
      <c r="H228" s="56">
        <f>SUM(H216:H227)</f>
        <v>0</v>
      </c>
      <c r="I228" s="56">
        <f t="shared" si="20"/>
        <v>53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SUMIFS(ローデータ!T12:T1011,ローデータ!$B$12:$B$1011,1,ローデータ!$I$12:$I$1011,$C$14,ローデータ!$K$12:$K$1011,$D$21)</f>
        <v>8</v>
      </c>
      <c r="G234" s="89">
        <f>SUMIFS(ローデータ!U12:U1011,ローデータ!$B$12:$B$1011,1,ローデータ!$I$12:$I$1011,$C$14,ローデータ!$K$12:$K$1011,$D$21)</f>
        <v>22</v>
      </c>
      <c r="H234" s="89">
        <f>SUMIFS(ローデータ!V12:V1011,ローデータ!$B$12:$B$1011,1,ローデータ!$I$12:$I$1011,$C$14,ローデータ!$K$12:$K$1011,$D$21)</f>
        <v>1</v>
      </c>
      <c r="I234" s="89">
        <f>SUMIFS(ローデータ!W12:W1011,ローデータ!$B$12:$B$1011,1,ローデータ!$I$12:$I$1011,$C$14,ローデータ!$K$12:$K$1011,$D$21)</f>
        <v>0</v>
      </c>
      <c r="J234" s="89">
        <f>SUMIFS(ローデータ!X12:X1011,ローデータ!$B$12:$B$1011,1,ローデータ!$I$12:$I$1011,$C$14,ローデータ!$K$12:$K$1011,$D$21)</f>
        <v>13</v>
      </c>
      <c r="K234" s="89">
        <f>SUMIFS(ローデータ!Y12:Y1011,ローデータ!$B$12:$B$1011,1,ローデータ!$I$12:$I$1011,$C$14,ローデータ!$K$12:$K$1011,$D$21)</f>
        <v>20</v>
      </c>
      <c r="L234" s="89">
        <f>SUMIFS(ローデータ!Z12:Z1011,ローデータ!$B$12:$B$1011,1,ローデータ!$I$12:$I$1011,$C$14,ローデータ!$K$12:$K$1011,$D$21)</f>
        <v>1</v>
      </c>
      <c r="M234" s="56">
        <f t="shared" ref="M234:M246" si="21">SUM(F234:L234)</f>
        <v>65</v>
      </c>
    </row>
    <row r="235" spans="1:14" ht="14.1" customHeight="1" x14ac:dyDescent="0.15">
      <c r="A235" s="382"/>
      <c r="B235" s="387" t="s">
        <v>86</v>
      </c>
      <c r="C235" s="150">
        <v>1</v>
      </c>
      <c r="D235" s="379" t="s">
        <v>75</v>
      </c>
      <c r="E235" s="380"/>
      <c r="F235" s="94">
        <f>SUMIFS(ローデータ!$T$12:$T$1011,ローデータ!$B$12:$B$1011,1,ローデータ!$I$12:$I$1011,$B$14,ローデータ!$J$12:$J$1011,C235,ローデータ!$K$12:$K$1011,$D$21)</f>
        <v>0</v>
      </c>
      <c r="G235" s="94">
        <f>SUMIFS(ローデータ!$U$12:$U$1011,ローデータ!$B$12:$B$1011,1,ローデータ!$I$12:$I$1011,$B$14,ローデータ!$J$12:$J$1011,C235,ローデータ!$K$12:$K$1011,$D$21)</f>
        <v>0</v>
      </c>
      <c r="H235" s="94">
        <f>SUMIFS(ローデータ!$V$12:$V$1011,ローデータ!$B$12:$B$1011,1,ローデータ!$I$12:$I$1011,$B$14,ローデータ!$J$12:$J$1011,C235,ローデータ!$K$12:$K$1011,$D$21)</f>
        <v>0</v>
      </c>
      <c r="I235" s="94">
        <f>SUMIFS(ローデータ!$W$12:$W$1011,ローデータ!$B$12:$B$1011,1,ローデータ!$I$12:$I$1011,$B$14,ローデータ!$J$12:$J$1011,C235,ローデータ!$K$12:$K$1011,$D$21)</f>
        <v>0</v>
      </c>
      <c r="J235" s="94">
        <f>SUMIFS(ローデータ!$X$12:$X$1011,ローデータ!$B$12:$B$1011,1,ローデータ!$I$12:$I$1011,$B$14,ローデータ!$J$12:$J$1011,C235,ローデータ!$K$12:$K$1011,$D$21)</f>
        <v>0</v>
      </c>
      <c r="K235" s="94">
        <f>SUMIFS(ローデータ!$Y$12:$Y$1011,ローデータ!$B$12:$B$1011,1,ローデータ!$I$12:$I$1011,$B$14,ローデータ!$J$12:$J$1011,C235,ローデータ!$K$12:$K$1011,$D$21)</f>
        <v>0</v>
      </c>
      <c r="L235" s="94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50">
        <v>2</v>
      </c>
      <c r="D236" s="379" t="s">
        <v>76</v>
      </c>
      <c r="E236" s="380"/>
      <c r="F236" s="94">
        <f>SUMIFS(ローデータ!$T$12:$T$1011,ローデータ!$B$12:$B$1011,1,ローデータ!$I$12:$I$1011,$B$14,ローデータ!$J$12:$J$1011,C236,ローデータ!$K$12:$K$1011,$D$21)</f>
        <v>0</v>
      </c>
      <c r="G236" s="94">
        <f>SUMIFS(ローデータ!$U$12:$U$1011,ローデータ!$B$12:$B$1011,1,ローデータ!$I$12:$I$1011,$B$14,ローデータ!$J$12:$J$1011,C236,ローデータ!$K$12:$K$1011,$D$21)</f>
        <v>1</v>
      </c>
      <c r="H236" s="94">
        <f>SUMIFS(ローデータ!$V$12:$V$1011,ローデータ!$B$12:$B$1011,1,ローデータ!$I$12:$I$1011,$B$14,ローデータ!$J$12:$J$1011,C236,ローデータ!$K$12:$K$1011,$D$21)</f>
        <v>0</v>
      </c>
      <c r="I236" s="94">
        <f>SUMIFS(ローデータ!$W$12:$W$1011,ローデータ!$B$12:$B$1011,1,ローデータ!$I$12:$I$1011,$B$14,ローデータ!$J$12:$J$1011,C236,ローデータ!$K$12:$K$1011,$D$21)</f>
        <v>0</v>
      </c>
      <c r="J236" s="94">
        <f>SUMIFS(ローデータ!$X$12:$X$1011,ローデータ!$B$12:$B$1011,1,ローデータ!$I$12:$I$1011,$B$14,ローデータ!$J$12:$J$1011,C236,ローデータ!$K$12:$K$1011,$D$21)</f>
        <v>0</v>
      </c>
      <c r="K236" s="94">
        <f>SUMIFS(ローデータ!$Y$12:$Y$1011,ローデータ!$B$12:$B$1011,1,ローデータ!$I$12:$I$1011,$B$14,ローデータ!$J$12:$J$1011,C236,ローデータ!$K$12:$K$1011,$D$21)</f>
        <v>1</v>
      </c>
      <c r="L236" s="94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2</v>
      </c>
    </row>
    <row r="237" spans="1:14" ht="14.1" customHeight="1" x14ac:dyDescent="0.15">
      <c r="A237" s="382"/>
      <c r="B237" s="388"/>
      <c r="C237" s="150">
        <v>3</v>
      </c>
      <c r="D237" s="379" t="s">
        <v>77</v>
      </c>
      <c r="E237" s="380"/>
      <c r="F237" s="94">
        <f>SUMIFS(ローデータ!$T$12:$T$1011,ローデータ!$B$12:$B$1011,1,ローデータ!$I$12:$I$1011,$B$14,ローデータ!$J$12:$J$1011,C237,ローデータ!$K$12:$K$1011,$D$21)</f>
        <v>0</v>
      </c>
      <c r="G237" s="94">
        <f>SUMIFS(ローデータ!$U$12:$U$1011,ローデータ!$B$12:$B$1011,1,ローデータ!$I$12:$I$1011,$B$14,ローデータ!$J$12:$J$1011,C237,ローデータ!$K$12:$K$1011,$D$21)</f>
        <v>0</v>
      </c>
      <c r="H237" s="94">
        <f>SUMIFS(ローデータ!$V$12:$V$1011,ローデータ!$B$12:$B$1011,1,ローデータ!$I$12:$I$1011,$B$14,ローデータ!$J$12:$J$1011,C237,ローデータ!$K$12:$K$1011,$D$21)</f>
        <v>0</v>
      </c>
      <c r="I237" s="94">
        <f>SUMIFS(ローデータ!$W$12:$W$1011,ローデータ!$B$12:$B$1011,1,ローデータ!$I$12:$I$1011,$B$14,ローデータ!$J$12:$J$1011,C237,ローデータ!$K$12:$K$1011,$D$21)</f>
        <v>0</v>
      </c>
      <c r="J237" s="94">
        <f>SUMIFS(ローデータ!$X$12:$X$1011,ローデータ!$B$12:$B$1011,1,ローデータ!$I$12:$I$1011,$B$14,ローデータ!$J$12:$J$1011,C237,ローデータ!$K$12:$K$1011,$D$21)</f>
        <v>0</v>
      </c>
      <c r="K237" s="94">
        <f>SUMIFS(ローデータ!$Y$12:$Y$1011,ローデータ!$B$12:$B$1011,1,ローデータ!$I$12:$I$1011,$B$14,ローデータ!$J$12:$J$1011,C237,ローデータ!$K$12:$K$1011,$D$21)</f>
        <v>0</v>
      </c>
      <c r="L237" s="94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50">
        <v>4</v>
      </c>
      <c r="D238" s="379" t="s">
        <v>110</v>
      </c>
      <c r="E238" s="380"/>
      <c r="F238" s="94">
        <f>SUMIFS(ローデータ!$T$12:$T$1011,ローデータ!$B$12:$B$1011,1,ローデータ!$I$12:$I$1011,$B$14,ローデータ!$J$12:$J$1011,C238,ローデータ!$K$12:$K$1011,$D$21)</f>
        <v>0</v>
      </c>
      <c r="G238" s="94">
        <f>SUMIFS(ローデータ!$U$12:$U$1011,ローデータ!$B$12:$B$1011,1,ローデータ!$I$12:$I$1011,$B$14,ローデータ!$J$12:$J$1011,C238,ローデータ!$K$12:$K$1011,$D$21)</f>
        <v>0</v>
      </c>
      <c r="H238" s="94">
        <f>SUMIFS(ローデータ!$V$12:$V$1011,ローデータ!$B$12:$B$1011,1,ローデータ!$I$12:$I$1011,$B$14,ローデータ!$J$12:$J$1011,C238,ローデータ!$K$12:$K$1011,$D$21)</f>
        <v>0</v>
      </c>
      <c r="I238" s="94">
        <f>SUMIFS(ローデータ!$W$12:$W$1011,ローデータ!$B$12:$B$1011,1,ローデータ!$I$12:$I$1011,$B$14,ローデータ!$J$12:$J$1011,C238,ローデータ!$K$12:$K$1011,$D$21)</f>
        <v>0</v>
      </c>
      <c r="J238" s="94">
        <f>SUMIFS(ローデータ!$X$12:$X$1011,ローデータ!$B$12:$B$1011,1,ローデータ!$I$12:$I$1011,$B$14,ローデータ!$J$12:$J$1011,C238,ローデータ!$K$12:$K$1011,$D$21)</f>
        <v>0</v>
      </c>
      <c r="K238" s="94">
        <f>SUMIFS(ローデータ!$Y$12:$Y$1011,ローデータ!$B$12:$B$1011,1,ローデータ!$I$12:$I$1011,$B$14,ローデータ!$J$12:$J$1011,C238,ローデータ!$K$12:$K$1011,$D$21)</f>
        <v>0</v>
      </c>
      <c r="L238" s="94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50">
        <v>5</v>
      </c>
      <c r="D239" s="379" t="s">
        <v>78</v>
      </c>
      <c r="E239" s="380"/>
      <c r="F239" s="94">
        <f>SUMIFS(ローデータ!$T$12:$T$1011,ローデータ!$B$12:$B$1011,1,ローデータ!$I$12:$I$1011,$B$14,ローデータ!$J$12:$J$1011,C239,ローデータ!$K$12:$K$1011,$D$21)</f>
        <v>0</v>
      </c>
      <c r="G239" s="94">
        <f>SUMIFS(ローデータ!$U$12:$U$1011,ローデータ!$B$12:$B$1011,1,ローデータ!$I$12:$I$1011,$B$14,ローデータ!$J$12:$J$1011,C239,ローデータ!$K$12:$K$1011,$D$21)</f>
        <v>1</v>
      </c>
      <c r="H239" s="94">
        <f>SUMIFS(ローデータ!$V$12:$V$1011,ローデータ!$B$12:$B$1011,1,ローデータ!$I$12:$I$1011,$B$14,ローデータ!$J$12:$J$1011,C239,ローデータ!$K$12:$K$1011,$D$21)</f>
        <v>0</v>
      </c>
      <c r="I239" s="94">
        <f>SUMIFS(ローデータ!$W$12:$W$1011,ローデータ!$B$12:$B$1011,1,ローデータ!$I$12:$I$1011,$B$14,ローデータ!$J$12:$J$1011,C239,ローデータ!$K$12:$K$1011,$D$21)</f>
        <v>0</v>
      </c>
      <c r="J239" s="94">
        <f>SUMIFS(ローデータ!$X$12:$X$1011,ローデータ!$B$12:$B$1011,1,ローデータ!$I$12:$I$1011,$B$14,ローデータ!$J$12:$J$1011,C239,ローデータ!$K$12:$K$1011,$D$21)</f>
        <v>0</v>
      </c>
      <c r="K239" s="94">
        <f>SUMIFS(ローデータ!$Y$12:$Y$1011,ローデータ!$B$12:$B$1011,1,ローデータ!$I$12:$I$1011,$B$14,ローデータ!$J$12:$J$1011,C239,ローデータ!$K$12:$K$1011,$D$21)</f>
        <v>0</v>
      </c>
      <c r="L239" s="94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1</v>
      </c>
      <c r="N239" s="9"/>
    </row>
    <row r="240" spans="1:14" ht="14.1" customHeight="1" x14ac:dyDescent="0.15">
      <c r="A240" s="382"/>
      <c r="B240" s="388"/>
      <c r="C240" s="150">
        <v>6</v>
      </c>
      <c r="D240" s="379" t="s">
        <v>79</v>
      </c>
      <c r="E240" s="380"/>
      <c r="F240" s="94">
        <f>SUMIFS(ローデータ!$T$12:$T$1011,ローデータ!$B$12:$B$1011,1,ローデータ!$I$12:$I$1011,$B$14,ローデータ!$J$12:$J$1011,C240,ローデータ!$K$12:$K$1011,$D$21)</f>
        <v>0</v>
      </c>
      <c r="G240" s="94">
        <f>SUMIFS(ローデータ!$U$12:$U$1011,ローデータ!$B$12:$B$1011,1,ローデータ!$I$12:$I$1011,$B$14,ローデータ!$J$12:$J$1011,C240,ローデータ!$K$12:$K$1011,$D$21)</f>
        <v>0</v>
      </c>
      <c r="H240" s="94">
        <f>SUMIFS(ローデータ!$V$12:$V$1011,ローデータ!$B$12:$B$1011,1,ローデータ!$I$12:$I$1011,$B$14,ローデータ!$J$12:$J$1011,C240,ローデータ!$K$12:$K$1011,$D$21)</f>
        <v>0</v>
      </c>
      <c r="I240" s="94">
        <f>SUMIFS(ローデータ!$W$12:$W$1011,ローデータ!$B$12:$B$1011,1,ローデータ!$I$12:$I$1011,$B$14,ローデータ!$J$12:$J$1011,C240,ローデータ!$K$12:$K$1011,$D$21)</f>
        <v>0</v>
      </c>
      <c r="J240" s="94">
        <f>SUMIFS(ローデータ!$X$12:$X$1011,ローデータ!$B$12:$B$1011,1,ローデータ!$I$12:$I$1011,$B$14,ローデータ!$J$12:$J$1011,C240,ローデータ!$K$12:$K$1011,$D$21)</f>
        <v>0</v>
      </c>
      <c r="K240" s="94">
        <f>SUMIFS(ローデータ!$Y$12:$Y$1011,ローデータ!$B$12:$B$1011,1,ローデータ!$I$12:$I$1011,$B$14,ローデータ!$J$12:$J$1011,C240,ローデータ!$K$12:$K$1011,$D$21)</f>
        <v>0</v>
      </c>
      <c r="L240" s="94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50">
        <v>7</v>
      </c>
      <c r="D241" s="379" t="s">
        <v>80</v>
      </c>
      <c r="E241" s="380"/>
      <c r="F241" s="94">
        <f>SUMIFS(ローデータ!$T$12:$T$1011,ローデータ!$B$12:$B$1011,1,ローデータ!$I$12:$I$1011,$B$14,ローデータ!$J$12:$J$1011,C241,ローデータ!$K$12:$K$1011,$D$21)</f>
        <v>0</v>
      </c>
      <c r="G241" s="94">
        <f>SUMIFS(ローデータ!$U$12:$U$1011,ローデータ!$B$12:$B$1011,1,ローデータ!$I$12:$I$1011,$B$14,ローデータ!$J$12:$J$1011,C241,ローデータ!$K$12:$K$1011,$D$21)</f>
        <v>0</v>
      </c>
      <c r="H241" s="94">
        <f>SUMIFS(ローデータ!$V$12:$V$1011,ローデータ!$B$12:$B$1011,1,ローデータ!$I$12:$I$1011,$B$14,ローデータ!$J$12:$J$1011,C241,ローデータ!$K$12:$K$1011,$D$21)</f>
        <v>0</v>
      </c>
      <c r="I241" s="94">
        <f>SUMIFS(ローデータ!$W$12:$W$1011,ローデータ!$B$12:$B$1011,1,ローデータ!$I$12:$I$1011,$B$14,ローデータ!$J$12:$J$1011,C241,ローデータ!$K$12:$K$1011,$D$21)</f>
        <v>0</v>
      </c>
      <c r="J241" s="94">
        <f>SUMIFS(ローデータ!$X$12:$X$1011,ローデータ!$B$12:$B$1011,1,ローデータ!$I$12:$I$1011,$B$14,ローデータ!$J$12:$J$1011,C241,ローデータ!$K$12:$K$1011,$D$21)</f>
        <v>0</v>
      </c>
      <c r="K241" s="94">
        <f>SUMIFS(ローデータ!$Y$12:$Y$1011,ローデータ!$B$12:$B$1011,1,ローデータ!$I$12:$I$1011,$B$14,ローデータ!$J$12:$J$1011,C241,ローデータ!$K$12:$K$1011,$D$21)</f>
        <v>0</v>
      </c>
      <c r="L241" s="94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50">
        <v>8</v>
      </c>
      <c r="D242" s="379" t="s">
        <v>81</v>
      </c>
      <c r="E242" s="380"/>
      <c r="F242" s="94">
        <f>SUMIFS(ローデータ!$T$12:$T$1011,ローデータ!$B$12:$B$1011,1,ローデータ!$I$12:$I$1011,$B$14,ローデータ!$J$12:$J$1011,C242,ローデータ!$K$12:$K$1011,$D$21)</f>
        <v>0</v>
      </c>
      <c r="G242" s="94">
        <f>SUMIFS(ローデータ!$U$12:$U$1011,ローデータ!$B$12:$B$1011,1,ローデータ!$I$12:$I$1011,$B$14,ローデータ!$J$12:$J$1011,C242,ローデータ!$K$12:$K$1011,$D$21)</f>
        <v>0</v>
      </c>
      <c r="H242" s="94">
        <f>SUMIFS(ローデータ!$V$12:$V$1011,ローデータ!$B$12:$B$1011,1,ローデータ!$I$12:$I$1011,$B$14,ローデータ!$J$12:$J$1011,C242,ローデータ!$K$12:$K$1011,$D$21)</f>
        <v>0</v>
      </c>
      <c r="I242" s="94">
        <f>SUMIFS(ローデータ!$W$12:$W$1011,ローデータ!$B$12:$B$1011,1,ローデータ!$I$12:$I$1011,$B$14,ローデータ!$J$12:$J$1011,C242,ローデータ!$K$12:$K$1011,$D$21)</f>
        <v>0</v>
      </c>
      <c r="J242" s="94">
        <f>SUMIFS(ローデータ!$X$12:$X$1011,ローデータ!$B$12:$B$1011,1,ローデータ!$I$12:$I$1011,$B$14,ローデータ!$J$12:$J$1011,C242,ローデータ!$K$12:$K$1011,$D$21)</f>
        <v>0</v>
      </c>
      <c r="K242" s="94">
        <f>SUMIFS(ローデータ!$Y$12:$Y$1011,ローデータ!$B$12:$B$1011,1,ローデータ!$I$12:$I$1011,$B$14,ローデータ!$J$12:$J$1011,C242,ローデータ!$K$12:$K$1011,$D$21)</f>
        <v>0</v>
      </c>
      <c r="L242" s="94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50">
        <v>9</v>
      </c>
      <c r="D243" s="379" t="s">
        <v>82</v>
      </c>
      <c r="E243" s="380"/>
      <c r="F243" s="94">
        <f>SUMIFS(ローデータ!$T$12:$T$1011,ローデータ!$B$12:$B$1011,1,ローデータ!$I$12:$I$1011,$B$14,ローデータ!$J$12:$J$1011,C243,ローデータ!$K$12:$K$1011,$D$21)</f>
        <v>0</v>
      </c>
      <c r="G243" s="94">
        <f>SUMIFS(ローデータ!$U$12:$U$1011,ローデータ!$B$12:$B$1011,1,ローデータ!$I$12:$I$1011,$B$14,ローデータ!$J$12:$J$1011,C243,ローデータ!$K$12:$K$1011,$D$21)</f>
        <v>0</v>
      </c>
      <c r="H243" s="94">
        <f>SUMIFS(ローデータ!$V$12:$V$1011,ローデータ!$B$12:$B$1011,1,ローデータ!$I$12:$I$1011,$B$14,ローデータ!$J$12:$J$1011,C243,ローデータ!$K$12:$K$1011,$D$21)</f>
        <v>0</v>
      </c>
      <c r="I243" s="94">
        <f>SUMIFS(ローデータ!$W$12:$W$1011,ローデータ!$B$12:$B$1011,1,ローデータ!$I$12:$I$1011,$B$14,ローデータ!$J$12:$J$1011,C243,ローデータ!$K$12:$K$1011,$D$21)</f>
        <v>0</v>
      </c>
      <c r="J243" s="94">
        <f>SUMIFS(ローデータ!$X$12:$X$1011,ローデータ!$B$12:$B$1011,1,ローデータ!$I$12:$I$1011,$B$14,ローデータ!$J$12:$J$1011,C243,ローデータ!$K$12:$K$1011,$D$21)</f>
        <v>0</v>
      </c>
      <c r="K243" s="94">
        <f>SUMIFS(ローデータ!$Y$12:$Y$1011,ローデータ!$B$12:$B$1011,1,ローデータ!$I$12:$I$1011,$B$14,ローデータ!$J$12:$J$1011,C243,ローデータ!$K$12:$K$1011,$D$21)</f>
        <v>0</v>
      </c>
      <c r="L243" s="94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50">
        <v>10</v>
      </c>
      <c r="D244" s="379" t="s">
        <v>111</v>
      </c>
      <c r="E244" s="380"/>
      <c r="F244" s="94">
        <f>SUMIFS(ローデータ!$T$12:$T$1011,ローデータ!$B$12:$B$1011,1,ローデータ!$I$12:$I$1011,$B$14,ローデータ!$J$12:$J$1011,C244,ローデータ!$K$12:$K$1011,$D$21)</f>
        <v>0</v>
      </c>
      <c r="G244" s="94">
        <f>SUMIFS(ローデータ!$U$12:$U$1011,ローデータ!$B$12:$B$1011,1,ローデータ!$I$12:$I$1011,$B$14,ローデータ!$J$12:$J$1011,C244,ローデータ!$K$12:$K$1011,$D$21)</f>
        <v>0</v>
      </c>
      <c r="H244" s="94">
        <f>SUMIFS(ローデータ!$V$12:$V$1011,ローデータ!$B$12:$B$1011,1,ローデータ!$I$12:$I$1011,$B$14,ローデータ!$J$12:$J$1011,C244,ローデータ!$K$12:$K$1011,$D$21)</f>
        <v>0</v>
      </c>
      <c r="I244" s="94">
        <f>SUMIFS(ローデータ!$W$12:$W$1011,ローデータ!$B$12:$B$1011,1,ローデータ!$I$12:$I$1011,$B$14,ローデータ!$J$12:$J$1011,C244,ローデータ!$K$12:$K$1011,$D$21)</f>
        <v>0</v>
      </c>
      <c r="J244" s="94">
        <f>SUMIFS(ローデータ!$X$12:$X$1011,ローデータ!$B$12:$B$1011,1,ローデータ!$I$12:$I$1011,$B$14,ローデータ!$J$12:$J$1011,C244,ローデータ!$K$12:$K$1011,$D$21)</f>
        <v>0</v>
      </c>
      <c r="K244" s="94">
        <f>SUMIFS(ローデータ!$Y$12:$Y$1011,ローデータ!$B$12:$B$1011,1,ローデータ!$I$12:$I$1011,$B$14,ローデータ!$J$12:$J$1011,C244,ローデータ!$K$12:$K$1011,$D$21)</f>
        <v>0</v>
      </c>
      <c r="L244" s="94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50">
        <v>11</v>
      </c>
      <c r="D245" s="379" t="s">
        <v>83</v>
      </c>
      <c r="E245" s="380"/>
      <c r="F245" s="94">
        <f>SUMIFS(ローデータ!$T$12:$T$1011,ローデータ!$B$12:$B$1011,1,ローデータ!$I$12:$I$1011,$B$14,ローデータ!$J$12:$J$1011,C245,ローデータ!$K$12:$K$1011,$D$21)</f>
        <v>0</v>
      </c>
      <c r="G245" s="94">
        <f>SUMIFS(ローデータ!$U$12:$U$1011,ローデータ!$B$12:$B$1011,1,ローデータ!$I$12:$I$1011,$B$14,ローデータ!$J$12:$J$1011,C245,ローデータ!$K$12:$K$1011,$D$21)</f>
        <v>0</v>
      </c>
      <c r="H245" s="94">
        <f>SUMIFS(ローデータ!$V$12:$V$1011,ローデータ!$B$12:$B$1011,1,ローデータ!$I$12:$I$1011,$B$14,ローデータ!$J$12:$J$1011,C245,ローデータ!$K$12:$K$1011,$D$21)</f>
        <v>0</v>
      </c>
      <c r="I245" s="94">
        <f>SUMIFS(ローデータ!$W$12:$W$1011,ローデータ!$B$12:$B$1011,1,ローデータ!$I$12:$I$1011,$B$14,ローデータ!$J$12:$J$1011,C245,ローデータ!$K$12:$K$1011,$D$21)</f>
        <v>0</v>
      </c>
      <c r="J245" s="94">
        <f>SUMIFS(ローデータ!$X$12:$X$1011,ローデータ!$B$12:$B$1011,1,ローデータ!$I$12:$I$1011,$B$14,ローデータ!$J$12:$J$1011,C245,ローデータ!$K$12:$K$1011,$D$21)</f>
        <v>0</v>
      </c>
      <c r="K245" s="94">
        <f>SUMIFS(ローデータ!$Y$12:$Y$1011,ローデータ!$B$12:$B$1011,1,ローデータ!$I$12:$I$1011,$B$14,ローデータ!$J$12:$J$1011,C245,ローデータ!$K$12:$K$1011,$D$21)</f>
        <v>0</v>
      </c>
      <c r="L245" s="94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8</v>
      </c>
      <c r="G246" s="94">
        <f t="shared" ref="G246:L246" si="22">SUM(G234:G245)</f>
        <v>24</v>
      </c>
      <c r="H246" s="94">
        <f t="shared" si="22"/>
        <v>1</v>
      </c>
      <c r="I246" s="94">
        <f>SUM(I234:I245)</f>
        <v>0</v>
      </c>
      <c r="J246" s="94">
        <f t="shared" si="22"/>
        <v>13</v>
      </c>
      <c r="K246" s="94">
        <f>SUM(K234:K245)</f>
        <v>21</v>
      </c>
      <c r="L246" s="94">
        <f t="shared" si="22"/>
        <v>1</v>
      </c>
      <c r="M246" s="56">
        <f t="shared" si="21"/>
        <v>68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COUNTIFS(ローデータ!$B$12:$B$1011,1,ローデータ!$I$12:$I$1011,$C$14,ローデータ!$K$12:$K$1011,$F$21,ローデータ!$L$12:$L$1011,F251)</f>
        <v>45</v>
      </c>
      <c r="G254" s="56">
        <f>COUNTIFS(ローデータ!$B$12:$B$1011,1,ローデータ!$I$12:$I$1011,$C$14,ローデータ!$K$12:$K$1011,$F$21,ローデータ!$L$12:$L$1011,G251)</f>
        <v>2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19">
        <f t="shared" ref="K254:K266" si="23">SUM(F254:J254)</f>
        <v>47</v>
      </c>
      <c r="L254" s="56">
        <f>COUNTIFS(ローデータ!$B$12:$B$1011,1,ローデータ!$I$12:$I$1011,$C$14,ローデータ!$K$12:$K$1011,$F$21,ローデータ!$S$12:$S$1011,L251)</f>
        <v>45</v>
      </c>
      <c r="M254" s="56">
        <f>COUNTIFS(ローデータ!$B$12:$B$1011,1,ローデータ!$I$12:$I$1011,$C$14,ローデータ!$K$12:$K$1011,$F$21,ローデータ!$S$12:$S$1011,M251)</f>
        <v>2</v>
      </c>
      <c r="N254" s="56">
        <f>COUNTIFS(ローデータ!$B$12:$B$1011,1,ローデータ!$I$12:$I$1011,$C$14,ローデータ!$K$12:$K$1011,$F$21,ローデータ!$S$12:$S$1011,N251)</f>
        <v>0</v>
      </c>
      <c r="O254" s="56">
        <f>SUM(L254:N254)</f>
        <v>47</v>
      </c>
    </row>
    <row r="255" spans="1:17" ht="14.1" customHeight="1" x14ac:dyDescent="0.15">
      <c r="A255" s="404"/>
      <c r="B255" s="406" t="s">
        <v>86</v>
      </c>
      <c r="C255" s="150">
        <v>1</v>
      </c>
      <c r="D255" s="379" t="s">
        <v>75</v>
      </c>
      <c r="E255" s="386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50">
        <v>2</v>
      </c>
      <c r="D256" s="379" t="s">
        <v>76</v>
      </c>
      <c r="E256" s="386"/>
      <c r="F256" s="56">
        <f>COUNTIFS(ローデータ!$B$12:$B$1011,1,ローデータ!$I$12:$I$1011,$B$14,ローデータ!$J$12:$J$1011,C256,ローデータ!$K$12:$K$1011,$F$21,ローデータ!$L$12:$L$1011,$F$251)</f>
        <v>0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COUNTIFS(ローデータ!$B$12:$B$1011,1,ローデータ!$I$12:$I$1011,$B$14,ローデータ!$J$12:$J$1011,C256,ローデータ!$K$12:$K$1011,$F$21,ローデータ!$S$12:$S$1011,$L$251)</f>
        <v>0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50">
        <v>3</v>
      </c>
      <c r="D257" s="379" t="s">
        <v>77</v>
      </c>
      <c r="E257" s="386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50">
        <v>4</v>
      </c>
      <c r="D258" s="379" t="s">
        <v>110</v>
      </c>
      <c r="E258" s="380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50">
        <v>5</v>
      </c>
      <c r="D259" s="379" t="s">
        <v>78</v>
      </c>
      <c r="E259" s="386"/>
      <c r="F259" s="56">
        <f>COUNTIFS(ローデータ!$B$12:$B$1011,1,ローデータ!$I$12:$I$1011,$B$14,ローデータ!$J$12:$J$1011,C259,ローデータ!$K$12:$K$1011,$F$21,ローデータ!$L$12:$L$1011,$F$251)</f>
        <v>0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COUNTIFS(ローデータ!$B$12:$B$1011,1,ローデータ!$I$12:$I$1011,$B$14,ローデータ!$J$12:$J$1011,C259,ローデータ!$K$12:$K$1011,$F$21,ローデータ!$S$12:$S$1011,$L$251)</f>
        <v>0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50">
        <v>6</v>
      </c>
      <c r="D260" s="379" t="s">
        <v>79</v>
      </c>
      <c r="E260" s="386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50">
        <v>7</v>
      </c>
      <c r="D261" s="379" t="s">
        <v>80</v>
      </c>
      <c r="E261" s="386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50">
        <v>8</v>
      </c>
      <c r="D262" s="379" t="s">
        <v>81</v>
      </c>
      <c r="E262" s="386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50">
        <v>9</v>
      </c>
      <c r="D263" s="379" t="s">
        <v>82</v>
      </c>
      <c r="E263" s="386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50">
        <v>10</v>
      </c>
      <c r="D264" s="379" t="s">
        <v>111</v>
      </c>
      <c r="E264" s="380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50">
        <v>11</v>
      </c>
      <c r="D265" s="379" t="s">
        <v>83</v>
      </c>
      <c r="E265" s="386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45</v>
      </c>
      <c r="G266" s="56">
        <f t="shared" ref="G266" si="25">SUM(G254:G265)</f>
        <v>2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47</v>
      </c>
      <c r="L266" s="94">
        <f>SUM(L254:L265)</f>
        <v>45</v>
      </c>
      <c r="M266" s="94">
        <f>SUM(M254:M265)</f>
        <v>2</v>
      </c>
      <c r="N266" s="94">
        <f>SUM(N254:N265)</f>
        <v>0</v>
      </c>
      <c r="O266" s="56">
        <f>SUM(L266:N266)</f>
        <v>47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SUMIFS(ローデータ!M86:M1085,ローデータ!$B$12:$B$1011,1,ローデータ!$I$12:$I$1011,$C$14,ローデータ!$K$12:$K$1011,$F$21)</f>
        <v>17</v>
      </c>
      <c r="G272" s="89">
        <f>SUMIFS(ローデータ!N86:N1085,ローデータ!$B$12:$B$1011,1,ローデータ!$I$12:$I$1011,$C$14,ローデータ!$K$12:$K$1011,$F$21)</f>
        <v>26</v>
      </c>
      <c r="H272" s="89">
        <f>SUMIFS(ローデータ!O86:O1085,ローデータ!$B$12:$B$1011,1,ローデータ!$I$12:$I$1011,$C$14,ローデータ!$K$12:$K$1011,$F$21)</f>
        <v>6</v>
      </c>
      <c r="I272" s="89">
        <f>SUMIFS(ローデータ!P86:P1085,ローデータ!$B$12:$B$1011,1,ローデータ!$I$12:$I$1011,$C$14,ローデータ!$K$12:$K$1011,$F$21)</f>
        <v>2</v>
      </c>
      <c r="J272" s="89">
        <f>SUMIFS(ローデータ!Q86:Q1085,ローデータ!$B$12:$B$1011,1,ローデータ!$I$12:$I$1011,$C$14,ローデータ!$K$12:$K$1011,$F$21)</f>
        <v>0</v>
      </c>
      <c r="K272" s="95">
        <f>SUM(F272:J272)</f>
        <v>51</v>
      </c>
      <c r="L272" s="94">
        <f>SUMIFS(ローデータ!$T$12:$T$1011,ローデータ!$B$12:$B$1011,1,ローデータ!$I$12:$I$1011,$C$14,ローデータ!$K$12:$K$1011,$F$21)</f>
        <v>2</v>
      </c>
      <c r="M272" s="94">
        <f>SUMIFS(ローデータ!$U$12:$U$1011,ローデータ!$B$12:$B$1011,1,ローデータ!$I$12:$I$1011,$C$14,ローデータ!$K$12:$K$1011,$F$21)</f>
        <v>27</v>
      </c>
      <c r="N272" s="94">
        <f>SUMIFS(ローデータ!$V$12:$V$1011,ローデータ!$B$12:$B$1011,1,ローデータ!$I$12:$I$1011,$C$14,ローデータ!$K$12:$K$1011,$F$21)</f>
        <v>26</v>
      </c>
      <c r="O272" s="94">
        <f>SUMIFS(ローデータ!$W$12:$W$1011,ローデータ!$B$12:$B$1011,1,ローデータ!$I$12:$I$1011,$C$14,ローデータ!$K$12:$K$1011,$F$21)</f>
        <v>0</v>
      </c>
      <c r="P272" s="94">
        <f>SUMIFS(ローデータ!$X$12:$X$1011,ローデータ!$B$12:$B$1011,1,ローデータ!$I$12:$I$1011,$C$14,ローデータ!$K$12:$K$1011,$F$21)</f>
        <v>11</v>
      </c>
      <c r="Q272" s="94">
        <f>SUMIFS(ローデータ!$Y$12:$Y$1011,ローデータ!$B$12:$B$1011,1,ローデータ!$I$12:$I$1011,$C$14,ローデータ!$K$12:$K$1011,$F$21)</f>
        <v>6</v>
      </c>
      <c r="R272" s="94">
        <f>SUMIFS(ローデータ!$Z$12:$Z$1011,ローデータ!$B$12:$B$1011,1,ローデータ!$I$12:$I$1011,$C$14,ローデータ!$K$12:$K$1011,$F$21)</f>
        <v>0</v>
      </c>
      <c r="S272" s="56">
        <f>SUM(L272:R272)</f>
        <v>72</v>
      </c>
    </row>
    <row r="273" spans="1:19" ht="14.1" customHeight="1" x14ac:dyDescent="0.15">
      <c r="A273" s="382"/>
      <c r="B273" s="387" t="s">
        <v>86</v>
      </c>
      <c r="C273" s="150">
        <v>1</v>
      </c>
      <c r="D273" s="379" t="s">
        <v>75</v>
      </c>
      <c r="E273" s="380"/>
      <c r="F273" s="94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SUMIFS(ローデータ!$T$12:$T$1011,ローデータ!$B$12:$B$1011,1,ローデータ!$I$12:$I$1011,$B$14,ローデータ!$J$12:$J$1011,C273,ローデータ!$K$12:$K$1011,$F$21)</f>
        <v>0</v>
      </c>
      <c r="M273" s="94">
        <f>SUMIFS(ローデータ!$U$12:$U$1011,ローデータ!$B$12:$B$1011,1,ローデータ!$I$12:$I$1011,$B$14,ローデータ!$J$12:$J$1011,C273,ローデータ!$K$12:$K$1011,$F$21)</f>
        <v>0</v>
      </c>
      <c r="N273" s="94">
        <f>SUMIFS(ローデータ!$V$12:$V$1011,ローデータ!$B$12:$B$1011,1,ローデータ!$I$12:$I$1011,$B$14,ローデータ!$J$12:$J$1011,C273,ローデータ!$K$12:$K$1011,$F$21)</f>
        <v>0</v>
      </c>
      <c r="O273" s="94">
        <f>SUMIFS(ローデータ!$W$12:$W$1011,ローデータ!$B$12:$B$1011,1,ローデータ!$I$12:$I$1011,$B$14,ローデータ!$J$12:$J$1011,C273,ローデータ!$K$12:$K$1011,$F$21)</f>
        <v>0</v>
      </c>
      <c r="P273" s="94">
        <f>SUMIFS(ローデータ!$X$12:$X$1011,ローデータ!$B$12:$B$1011,1,ローデータ!$I$12:$I$1011,$B$14,ローデータ!$J$12:$J$1011,C273,ローデータ!$K$12:$K$1011,$F$21)</f>
        <v>0</v>
      </c>
      <c r="Q273" s="94">
        <f>SUMIFS(ローデータ!$Y$12:$Y$1011,ローデータ!$B$12:$B$1011,1,ローデータ!$I$12:$I$1011,$B$14,ローデータ!$J$12:$J$1011,C273,ローデータ!$K$12:$K$1011,$F$21)</f>
        <v>0</v>
      </c>
      <c r="R273" s="94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50">
        <v>2</v>
      </c>
      <c r="D274" s="379" t="s">
        <v>76</v>
      </c>
      <c r="E274" s="380"/>
      <c r="F274" s="94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SUMIFS(ローデータ!$T$12:$T$1011,ローデータ!$B$12:$B$1011,1,ローデータ!$I$12:$I$1011,$B$14,ローデータ!$J$12:$J$1011,C274,ローデータ!$K$12:$K$1011,$F$21)</f>
        <v>0</v>
      </c>
      <c r="M274" s="94">
        <f>SUMIFS(ローデータ!$U$12:$U$1011,ローデータ!$B$12:$B$1011,1,ローデータ!$I$12:$I$1011,$B$14,ローデータ!$J$12:$J$1011,C274,ローデータ!$K$12:$K$1011,$F$21)</f>
        <v>0</v>
      </c>
      <c r="N274" s="94">
        <f>SUMIFS(ローデータ!$V$12:$V$1011,ローデータ!$B$12:$B$1011,1,ローデータ!$I$12:$I$1011,$B$14,ローデータ!$J$12:$J$1011,C274,ローデータ!$K$12:$K$1011,$F$21)</f>
        <v>0</v>
      </c>
      <c r="O274" s="94">
        <f>SUMIFS(ローデータ!$W$12:$W$1011,ローデータ!$B$12:$B$1011,1,ローデータ!$I$12:$I$1011,$B$14,ローデータ!$J$12:$J$1011,C274,ローデータ!$K$12:$K$1011,$F$21)</f>
        <v>0</v>
      </c>
      <c r="P274" s="94">
        <f>SUMIFS(ローデータ!$X$12:$X$1011,ローデータ!$B$12:$B$1011,1,ローデータ!$I$12:$I$1011,$B$14,ローデータ!$J$12:$J$1011,C274,ローデータ!$K$12:$K$1011,$F$21)</f>
        <v>0</v>
      </c>
      <c r="Q274" s="94">
        <f>SUMIFS(ローデータ!$Y$12:$Y$1011,ローデータ!$B$12:$B$1011,1,ローデータ!$I$12:$I$1011,$B$14,ローデータ!$J$12:$J$1011,C274,ローデータ!$K$12:$K$1011,$F$21)</f>
        <v>0</v>
      </c>
      <c r="R274" s="94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50">
        <v>3</v>
      </c>
      <c r="D275" s="379" t="s">
        <v>77</v>
      </c>
      <c r="E275" s="380"/>
      <c r="F275" s="94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SUMIFS(ローデータ!$T$12:$T$1011,ローデータ!$B$12:$B$1011,1,ローデータ!$I$12:$I$1011,$B$14,ローデータ!$J$12:$J$1011,C275,ローデータ!$K$12:$K$1011,$F$21)</f>
        <v>0</v>
      </c>
      <c r="M275" s="94">
        <f>SUMIFS(ローデータ!$U$12:$U$1011,ローデータ!$B$12:$B$1011,1,ローデータ!$I$12:$I$1011,$B$14,ローデータ!$J$12:$J$1011,C275,ローデータ!$K$12:$K$1011,$F$21)</f>
        <v>0</v>
      </c>
      <c r="N275" s="94">
        <f>SUMIFS(ローデータ!$V$12:$V$1011,ローデータ!$B$12:$B$1011,1,ローデータ!$I$12:$I$1011,$B$14,ローデータ!$J$12:$J$1011,C275,ローデータ!$K$12:$K$1011,$F$21)</f>
        <v>0</v>
      </c>
      <c r="O275" s="94">
        <f>SUMIFS(ローデータ!$W$12:$W$1011,ローデータ!$B$12:$B$1011,1,ローデータ!$I$12:$I$1011,$B$14,ローデータ!$J$12:$J$1011,C275,ローデータ!$K$12:$K$1011,$F$21)</f>
        <v>0</v>
      </c>
      <c r="P275" s="94">
        <f>SUMIFS(ローデータ!$X$12:$X$1011,ローデータ!$B$12:$B$1011,1,ローデータ!$I$12:$I$1011,$B$14,ローデータ!$J$12:$J$1011,C275,ローデータ!$K$12:$K$1011,$F$21)</f>
        <v>0</v>
      </c>
      <c r="Q275" s="94">
        <f>SUMIFS(ローデータ!$Y$12:$Y$1011,ローデータ!$B$12:$B$1011,1,ローデータ!$I$12:$I$1011,$B$14,ローデータ!$J$12:$J$1011,C275,ローデータ!$K$12:$K$1011,$F$21)</f>
        <v>0</v>
      </c>
      <c r="R275" s="94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50">
        <v>4</v>
      </c>
      <c r="D276" s="413" t="s">
        <v>110</v>
      </c>
      <c r="E276" s="414"/>
      <c r="F276" s="94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SUMIFS(ローデータ!$T$12:$T$1011,ローデータ!$B$12:$B$1011,1,ローデータ!$I$12:$I$1011,$B$14,ローデータ!$J$12:$J$1011,C276,ローデータ!$K$12:$K$1011,$F$21)</f>
        <v>0</v>
      </c>
      <c r="M276" s="94">
        <f>SUMIFS(ローデータ!$U$12:$U$1011,ローデータ!$B$12:$B$1011,1,ローデータ!$I$12:$I$1011,$B$14,ローデータ!$J$12:$J$1011,C276,ローデータ!$K$12:$K$1011,$F$21)</f>
        <v>0</v>
      </c>
      <c r="N276" s="94">
        <f>SUMIFS(ローデータ!$V$12:$V$1011,ローデータ!$B$12:$B$1011,1,ローデータ!$I$12:$I$1011,$B$14,ローデータ!$J$12:$J$1011,C276,ローデータ!$K$12:$K$1011,$F$21)</f>
        <v>0</v>
      </c>
      <c r="O276" s="94">
        <f>SUMIFS(ローデータ!$W$12:$W$1011,ローデータ!$B$12:$B$1011,1,ローデータ!$I$12:$I$1011,$B$14,ローデータ!$J$12:$J$1011,C276,ローデータ!$K$12:$K$1011,$F$21)</f>
        <v>0</v>
      </c>
      <c r="P276" s="94">
        <f>SUMIFS(ローデータ!$X$12:$X$1011,ローデータ!$B$12:$B$1011,1,ローデータ!$I$12:$I$1011,$B$14,ローデータ!$J$12:$J$1011,C276,ローデータ!$K$12:$K$1011,$F$21)</f>
        <v>0</v>
      </c>
      <c r="Q276" s="94">
        <f>SUMIFS(ローデータ!$Y$12:$Y$1011,ローデータ!$B$12:$B$1011,1,ローデータ!$I$12:$I$1011,$B$14,ローデータ!$J$12:$J$1011,C276,ローデータ!$K$12:$K$1011,$F$21)</f>
        <v>0</v>
      </c>
      <c r="R276" s="94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50">
        <v>5</v>
      </c>
      <c r="D277" s="379" t="s">
        <v>78</v>
      </c>
      <c r="E277" s="380"/>
      <c r="F277" s="94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0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SUMIFS(ローデータ!$T$12:$T$1011,ローデータ!$B$12:$B$1011,1,ローデータ!$I$12:$I$1011,$B$14,ローデータ!$J$12:$J$1011,C277,ローデータ!$K$12:$K$1011,$F$21)</f>
        <v>0</v>
      </c>
      <c r="M277" s="94">
        <f>SUMIFS(ローデータ!$U$12:$U$1011,ローデータ!$B$12:$B$1011,1,ローデータ!$I$12:$I$1011,$B$14,ローデータ!$J$12:$J$1011,C277,ローデータ!$K$12:$K$1011,$F$21)</f>
        <v>0</v>
      </c>
      <c r="N277" s="94">
        <f>SUMIFS(ローデータ!$V$12:$V$1011,ローデータ!$B$12:$B$1011,1,ローデータ!$I$12:$I$1011,$B$14,ローデータ!$J$12:$J$1011,C277,ローデータ!$K$12:$K$1011,$F$21)</f>
        <v>0</v>
      </c>
      <c r="O277" s="94">
        <f>SUMIFS(ローデータ!$W$12:$W$1011,ローデータ!$B$12:$B$1011,1,ローデータ!$I$12:$I$1011,$B$14,ローデータ!$J$12:$J$1011,C277,ローデータ!$K$12:$K$1011,$F$21)</f>
        <v>0</v>
      </c>
      <c r="P277" s="94">
        <f>SUMIFS(ローデータ!$X$12:$X$1011,ローデータ!$B$12:$B$1011,1,ローデータ!$I$12:$I$1011,$B$14,ローデータ!$J$12:$J$1011,C277,ローデータ!$K$12:$K$1011,$F$21)</f>
        <v>0</v>
      </c>
      <c r="Q277" s="94">
        <f>SUMIFS(ローデータ!$Y$12:$Y$1011,ローデータ!$B$12:$B$1011,1,ローデータ!$I$12:$I$1011,$B$14,ローデータ!$J$12:$J$1011,C277,ローデータ!$K$12:$K$1011,$F$21)</f>
        <v>0</v>
      </c>
      <c r="R277" s="94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50">
        <v>6</v>
      </c>
      <c r="D278" s="379" t="s">
        <v>79</v>
      </c>
      <c r="E278" s="380"/>
      <c r="F278" s="94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SUMIFS(ローデータ!$T$12:$T$1011,ローデータ!$B$12:$B$1011,1,ローデータ!$I$12:$I$1011,$B$14,ローデータ!$J$12:$J$1011,C278,ローデータ!$K$12:$K$1011,$F$21)</f>
        <v>0</v>
      </c>
      <c r="M278" s="94">
        <f>SUMIFS(ローデータ!$U$12:$U$1011,ローデータ!$B$12:$B$1011,1,ローデータ!$I$12:$I$1011,$B$14,ローデータ!$J$12:$J$1011,C278,ローデータ!$K$12:$K$1011,$F$21)</f>
        <v>0</v>
      </c>
      <c r="N278" s="94">
        <f>SUMIFS(ローデータ!$V$12:$V$1011,ローデータ!$B$12:$B$1011,1,ローデータ!$I$12:$I$1011,$B$14,ローデータ!$J$12:$J$1011,C278,ローデータ!$K$12:$K$1011,$F$21)</f>
        <v>0</v>
      </c>
      <c r="O278" s="94">
        <f>SUMIFS(ローデータ!$W$12:$W$1011,ローデータ!$B$12:$B$1011,1,ローデータ!$I$12:$I$1011,$B$14,ローデータ!$J$12:$J$1011,C278,ローデータ!$K$12:$K$1011,$F$21)</f>
        <v>0</v>
      </c>
      <c r="P278" s="94">
        <f>SUMIFS(ローデータ!$X$12:$X$1011,ローデータ!$B$12:$B$1011,1,ローデータ!$I$12:$I$1011,$B$14,ローデータ!$J$12:$J$1011,C278,ローデータ!$K$12:$K$1011,$F$21)</f>
        <v>0</v>
      </c>
      <c r="Q278" s="94">
        <f>SUMIFS(ローデータ!$Y$12:$Y$1011,ローデータ!$B$12:$B$1011,1,ローデータ!$I$12:$I$1011,$B$14,ローデータ!$J$12:$J$1011,C278,ローデータ!$K$12:$K$1011,$F$21)</f>
        <v>0</v>
      </c>
      <c r="R278" s="94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50">
        <v>7</v>
      </c>
      <c r="D279" s="379" t="s">
        <v>80</v>
      </c>
      <c r="E279" s="380"/>
      <c r="F279" s="94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SUMIFS(ローデータ!$T$12:$T$1011,ローデータ!$B$12:$B$1011,1,ローデータ!$I$12:$I$1011,$B$14,ローデータ!$J$12:$J$1011,C279,ローデータ!$K$12:$K$1011,$F$21)</f>
        <v>0</v>
      </c>
      <c r="M279" s="94">
        <f>SUMIFS(ローデータ!$U$12:$U$1011,ローデータ!$B$12:$B$1011,1,ローデータ!$I$12:$I$1011,$B$14,ローデータ!$J$12:$J$1011,C279,ローデータ!$K$12:$K$1011,$F$21)</f>
        <v>0</v>
      </c>
      <c r="N279" s="94">
        <f>SUMIFS(ローデータ!$V$12:$V$1011,ローデータ!$B$12:$B$1011,1,ローデータ!$I$12:$I$1011,$B$14,ローデータ!$J$12:$J$1011,C279,ローデータ!$K$12:$K$1011,$F$21)</f>
        <v>0</v>
      </c>
      <c r="O279" s="94">
        <f>SUMIFS(ローデータ!$W$12:$W$1011,ローデータ!$B$12:$B$1011,1,ローデータ!$I$12:$I$1011,$B$14,ローデータ!$J$12:$J$1011,C279,ローデータ!$K$12:$K$1011,$F$21)</f>
        <v>0</v>
      </c>
      <c r="P279" s="94">
        <f>SUMIFS(ローデータ!$X$12:$X$1011,ローデータ!$B$12:$B$1011,1,ローデータ!$I$12:$I$1011,$B$14,ローデータ!$J$12:$J$1011,C279,ローデータ!$K$12:$K$1011,$F$21)</f>
        <v>0</v>
      </c>
      <c r="Q279" s="94">
        <f>SUMIFS(ローデータ!$Y$12:$Y$1011,ローデータ!$B$12:$B$1011,1,ローデータ!$I$12:$I$1011,$B$14,ローデータ!$J$12:$J$1011,C279,ローデータ!$K$12:$K$1011,$F$21)</f>
        <v>0</v>
      </c>
      <c r="R279" s="94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50">
        <v>8</v>
      </c>
      <c r="D280" s="379" t="s">
        <v>81</v>
      </c>
      <c r="E280" s="380"/>
      <c r="F280" s="94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SUMIFS(ローデータ!$T$12:$T$1011,ローデータ!$B$12:$B$1011,1,ローデータ!$I$12:$I$1011,$B$14,ローデータ!$J$12:$J$1011,C280,ローデータ!$K$12:$K$1011,$F$21)</f>
        <v>0</v>
      </c>
      <c r="M280" s="94">
        <f>SUMIFS(ローデータ!$U$12:$U$1011,ローデータ!$B$12:$B$1011,1,ローデータ!$I$12:$I$1011,$B$14,ローデータ!$J$12:$J$1011,C280,ローデータ!$K$12:$K$1011,$F$21)</f>
        <v>0</v>
      </c>
      <c r="N280" s="94">
        <f>SUMIFS(ローデータ!$V$12:$V$1011,ローデータ!$B$12:$B$1011,1,ローデータ!$I$12:$I$1011,$B$14,ローデータ!$J$12:$J$1011,C280,ローデータ!$K$12:$K$1011,$F$21)</f>
        <v>0</v>
      </c>
      <c r="O280" s="94">
        <f>SUMIFS(ローデータ!$W$12:$W$1011,ローデータ!$B$12:$B$1011,1,ローデータ!$I$12:$I$1011,$B$14,ローデータ!$J$12:$J$1011,C280,ローデータ!$K$12:$K$1011,$F$21)</f>
        <v>0</v>
      </c>
      <c r="P280" s="94">
        <f>SUMIFS(ローデータ!$X$12:$X$1011,ローデータ!$B$12:$B$1011,1,ローデータ!$I$12:$I$1011,$B$14,ローデータ!$J$12:$J$1011,C280,ローデータ!$K$12:$K$1011,$F$21)</f>
        <v>0</v>
      </c>
      <c r="Q280" s="94">
        <f>SUMIFS(ローデータ!$Y$12:$Y$1011,ローデータ!$B$12:$B$1011,1,ローデータ!$I$12:$I$1011,$B$14,ローデータ!$J$12:$J$1011,C280,ローデータ!$K$12:$K$1011,$F$21)</f>
        <v>0</v>
      </c>
      <c r="R280" s="94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50">
        <v>9</v>
      </c>
      <c r="D281" s="379" t="s">
        <v>82</v>
      </c>
      <c r="E281" s="380"/>
      <c r="F281" s="94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SUMIFS(ローデータ!$T$12:$T$1011,ローデータ!$B$12:$B$1011,1,ローデータ!$I$12:$I$1011,$B$14,ローデータ!$J$12:$J$1011,C281,ローデータ!$K$12:$K$1011,$F$21)</f>
        <v>0</v>
      </c>
      <c r="M281" s="94">
        <f>SUMIFS(ローデータ!$U$12:$U$1011,ローデータ!$B$12:$B$1011,1,ローデータ!$I$12:$I$1011,$B$14,ローデータ!$J$12:$J$1011,C281,ローデータ!$K$12:$K$1011,$F$21)</f>
        <v>0</v>
      </c>
      <c r="N281" s="94">
        <f>SUMIFS(ローデータ!$V$12:$V$1011,ローデータ!$B$12:$B$1011,1,ローデータ!$I$12:$I$1011,$B$14,ローデータ!$J$12:$J$1011,C281,ローデータ!$K$12:$K$1011,$F$21)</f>
        <v>0</v>
      </c>
      <c r="O281" s="94">
        <f>SUMIFS(ローデータ!$W$12:$W$1011,ローデータ!$B$12:$B$1011,1,ローデータ!$I$12:$I$1011,$B$14,ローデータ!$J$12:$J$1011,C281,ローデータ!$K$12:$K$1011,$F$21)</f>
        <v>0</v>
      </c>
      <c r="P281" s="94">
        <f>SUMIFS(ローデータ!$X$12:$X$1011,ローデータ!$B$12:$B$1011,1,ローデータ!$I$12:$I$1011,$B$14,ローデータ!$J$12:$J$1011,C281,ローデータ!$K$12:$K$1011,$F$21)</f>
        <v>0</v>
      </c>
      <c r="Q281" s="94">
        <f>SUMIFS(ローデータ!$Y$12:$Y$1011,ローデータ!$B$12:$B$1011,1,ローデータ!$I$12:$I$1011,$B$14,ローデータ!$J$12:$J$1011,C281,ローデータ!$K$12:$K$1011,$F$21)</f>
        <v>0</v>
      </c>
      <c r="R281" s="94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50">
        <v>10</v>
      </c>
      <c r="D282" s="379" t="s">
        <v>111</v>
      </c>
      <c r="E282" s="380"/>
      <c r="F282" s="94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SUMIFS(ローデータ!$T$12:$T$1011,ローデータ!$B$12:$B$1011,1,ローデータ!$I$12:$I$1011,$B$14,ローデータ!$J$12:$J$1011,C282,ローデータ!$K$12:$K$1011,$F$21)</f>
        <v>0</v>
      </c>
      <c r="M282" s="94">
        <f>SUMIFS(ローデータ!$U$12:$U$1011,ローデータ!$B$12:$B$1011,1,ローデータ!$I$12:$I$1011,$B$14,ローデータ!$J$12:$J$1011,C282,ローデータ!$K$12:$K$1011,$F$21)</f>
        <v>0</v>
      </c>
      <c r="N282" s="94">
        <f>SUMIFS(ローデータ!$V$12:$V$1011,ローデータ!$B$12:$B$1011,1,ローデータ!$I$12:$I$1011,$B$14,ローデータ!$J$12:$J$1011,C282,ローデータ!$K$12:$K$1011,$F$21)</f>
        <v>0</v>
      </c>
      <c r="O282" s="94">
        <f>SUMIFS(ローデータ!$W$12:$W$1011,ローデータ!$B$12:$B$1011,1,ローデータ!$I$12:$I$1011,$B$14,ローデータ!$J$12:$J$1011,C282,ローデータ!$K$12:$K$1011,$F$21)</f>
        <v>0</v>
      </c>
      <c r="P282" s="94">
        <f>SUMIFS(ローデータ!$X$12:$X$1011,ローデータ!$B$12:$B$1011,1,ローデータ!$I$12:$I$1011,$B$14,ローデータ!$J$12:$J$1011,C282,ローデータ!$K$12:$K$1011,$F$21)</f>
        <v>0</v>
      </c>
      <c r="Q282" s="94">
        <f>SUMIFS(ローデータ!$Y$12:$Y$1011,ローデータ!$B$12:$B$1011,1,ローデータ!$I$12:$I$1011,$B$14,ローデータ!$J$12:$J$1011,C282,ローデータ!$K$12:$K$1011,$F$21)</f>
        <v>0</v>
      </c>
      <c r="R282" s="94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50">
        <v>11</v>
      </c>
      <c r="D283" s="379" t="s">
        <v>83</v>
      </c>
      <c r="E283" s="380"/>
      <c r="F283" s="94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SUMIFS(ローデータ!$T$12:$T$1011,ローデータ!$B$12:$B$1011,1,ローデータ!$I$12:$I$1011,$B$14,ローデータ!$J$12:$J$1011,C283,ローデータ!$K$12:$K$1011,$F$21)</f>
        <v>0</v>
      </c>
      <c r="M283" s="94">
        <f>SUMIFS(ローデータ!$U$12:$U$1011,ローデータ!$B$12:$B$1011,1,ローデータ!$I$12:$I$1011,$B$14,ローデータ!$J$12:$J$1011,C283,ローデータ!$K$12:$K$1011,$F$21)</f>
        <v>0</v>
      </c>
      <c r="N283" s="94">
        <f>SUMIFS(ローデータ!$V$12:$V$1011,ローデータ!$B$12:$B$1011,1,ローデータ!$I$12:$I$1011,$B$14,ローデータ!$J$12:$J$1011,C283,ローデータ!$K$12:$K$1011,$F$21)</f>
        <v>0</v>
      </c>
      <c r="O283" s="94">
        <f>SUMIFS(ローデータ!$W$12:$W$1011,ローデータ!$B$12:$B$1011,1,ローデータ!$I$12:$I$1011,$B$14,ローデータ!$J$12:$J$1011,C283,ローデータ!$K$12:$K$1011,$F$21)</f>
        <v>0</v>
      </c>
      <c r="P283" s="94">
        <f>SUMIFS(ローデータ!$X$12:$X$1011,ローデータ!$B$12:$B$1011,1,ローデータ!$I$12:$I$1011,$B$14,ローデータ!$J$12:$J$1011,C283,ローデータ!$K$12:$K$1011,$F$21)</f>
        <v>0</v>
      </c>
      <c r="Q283" s="94">
        <f>SUMIFS(ローデータ!$Y$12:$Y$1011,ローデータ!$B$12:$B$1011,1,ローデータ!$I$12:$I$1011,$B$14,ローデータ!$J$12:$J$1011,C283,ローデータ!$K$12:$K$1011,$F$21)</f>
        <v>0</v>
      </c>
      <c r="R283" s="94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17</v>
      </c>
      <c r="G284" s="56">
        <f t="shared" ref="G284:J284" si="28">SUM(G272:G283)</f>
        <v>26</v>
      </c>
      <c r="H284" s="56">
        <f t="shared" si="28"/>
        <v>6</v>
      </c>
      <c r="I284" s="56">
        <f t="shared" si="28"/>
        <v>2</v>
      </c>
      <c r="J284" s="56">
        <f t="shared" si="28"/>
        <v>0</v>
      </c>
      <c r="K284" s="95">
        <f t="shared" si="26"/>
        <v>51</v>
      </c>
      <c r="L284" s="94">
        <f>SUM(L272:L283)</f>
        <v>2</v>
      </c>
      <c r="M284" s="94">
        <f t="shared" ref="M284:R284" si="29">SUM(M272:M283)</f>
        <v>27</v>
      </c>
      <c r="N284" s="94">
        <f t="shared" si="29"/>
        <v>26</v>
      </c>
      <c r="O284" s="94">
        <f t="shared" si="29"/>
        <v>0</v>
      </c>
      <c r="P284" s="94">
        <f t="shared" si="29"/>
        <v>11</v>
      </c>
      <c r="Q284" s="94">
        <f t="shared" si="29"/>
        <v>6</v>
      </c>
      <c r="R284" s="94">
        <f t="shared" si="29"/>
        <v>0</v>
      </c>
      <c r="S284" s="56">
        <f t="shared" si="27"/>
        <v>72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57">
        <v>2</v>
      </c>
      <c r="Q3" s="423" t="s">
        <v>55</v>
      </c>
      <c r="R3" s="424"/>
      <c r="S3" s="424"/>
      <c r="T3" s="425"/>
      <c r="U3" s="157">
        <v>3</v>
      </c>
      <c r="V3" s="423" t="s">
        <v>56</v>
      </c>
      <c r="W3" s="424"/>
      <c r="X3" s="424"/>
      <c r="Y3" s="425"/>
      <c r="Z3" s="157">
        <v>4</v>
      </c>
      <c r="AA3" s="423" t="s">
        <v>57</v>
      </c>
      <c r="AB3" s="424"/>
      <c r="AC3" s="424"/>
      <c r="AD3" s="425"/>
      <c r="AE3" s="157">
        <v>5</v>
      </c>
      <c r="AF3" s="423" t="s">
        <v>58</v>
      </c>
      <c r="AG3" s="424"/>
      <c r="AH3" s="424"/>
      <c r="AI3" s="425"/>
      <c r="AJ3" s="157">
        <v>6</v>
      </c>
      <c r="AK3" s="423" t="s">
        <v>134</v>
      </c>
      <c r="AL3" s="424"/>
      <c r="AM3" s="424"/>
      <c r="AN3" s="425"/>
      <c r="AO3" s="157">
        <v>7</v>
      </c>
      <c r="AP3" s="423" t="s">
        <v>135</v>
      </c>
      <c r="AQ3" s="424"/>
      <c r="AR3" s="424"/>
      <c r="AS3" s="425"/>
      <c r="AT3" s="157">
        <v>8</v>
      </c>
      <c r="AU3" s="423" t="s">
        <v>61</v>
      </c>
      <c r="AV3" s="424"/>
      <c r="AW3" s="424"/>
      <c r="AX3" s="425"/>
      <c r="AY3" s="157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7</v>
      </c>
      <c r="Q5" s="79">
        <v>0</v>
      </c>
      <c r="R5" s="79">
        <v>0</v>
      </c>
      <c r="S5" s="79">
        <v>0</v>
      </c>
      <c r="T5" s="126">
        <v>0</v>
      </c>
      <c r="U5" s="127">
        <v>8</v>
      </c>
      <c r="V5" s="79">
        <v>0</v>
      </c>
      <c r="W5" s="79">
        <v>0</v>
      </c>
      <c r="X5" s="79">
        <v>0</v>
      </c>
      <c r="Y5" s="126">
        <v>0</v>
      </c>
      <c r="Z5" s="127">
        <v>10</v>
      </c>
      <c r="AA5" s="79">
        <v>0</v>
      </c>
      <c r="AB5" s="79">
        <v>0</v>
      </c>
      <c r="AC5" s="79">
        <v>0</v>
      </c>
      <c r="AD5" s="126">
        <v>0</v>
      </c>
      <c r="AE5" s="127">
        <v>10</v>
      </c>
      <c r="AF5" s="79">
        <v>0</v>
      </c>
      <c r="AG5" s="79">
        <v>0</v>
      </c>
      <c r="AH5" s="79">
        <v>0</v>
      </c>
      <c r="AI5" s="126">
        <v>0</v>
      </c>
      <c r="AJ5" s="127">
        <v>2</v>
      </c>
      <c r="AK5" s="79">
        <v>0</v>
      </c>
      <c r="AL5" s="79">
        <v>0</v>
      </c>
      <c r="AM5" s="79">
        <v>0</v>
      </c>
      <c r="AN5" s="126">
        <v>0</v>
      </c>
      <c r="AO5" s="127">
        <v>1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38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3</v>
      </c>
      <c r="Q6" s="66">
        <v>0</v>
      </c>
      <c r="R6" s="66">
        <v>0</v>
      </c>
      <c r="S6" s="66">
        <v>0</v>
      </c>
      <c r="T6" s="130">
        <v>0</v>
      </c>
      <c r="U6" s="131">
        <v>3</v>
      </c>
      <c r="V6" s="66">
        <v>0</v>
      </c>
      <c r="W6" s="66">
        <v>0</v>
      </c>
      <c r="X6" s="66">
        <v>0</v>
      </c>
      <c r="Y6" s="130">
        <v>0</v>
      </c>
      <c r="Z6" s="131">
        <v>3</v>
      </c>
      <c r="AA6" s="66">
        <v>0</v>
      </c>
      <c r="AB6" s="66">
        <v>0</v>
      </c>
      <c r="AC6" s="66">
        <v>0</v>
      </c>
      <c r="AD6" s="130">
        <v>0</v>
      </c>
      <c r="AE6" s="131">
        <v>1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1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1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1</v>
      </c>
      <c r="W8" s="66">
        <v>0</v>
      </c>
      <c r="X8" s="66">
        <v>0</v>
      </c>
      <c r="Y8" s="130">
        <v>0</v>
      </c>
      <c r="Z8" s="131">
        <v>2</v>
      </c>
      <c r="AA8" s="66">
        <v>0</v>
      </c>
      <c r="AB8" s="66">
        <v>0</v>
      </c>
      <c r="AC8" s="66">
        <v>0</v>
      </c>
      <c r="AD8" s="130">
        <v>0</v>
      </c>
      <c r="AE8" s="131">
        <v>1</v>
      </c>
      <c r="AF8" s="66">
        <v>0</v>
      </c>
      <c r="AG8" s="66">
        <v>0</v>
      </c>
      <c r="AH8" s="66">
        <v>0</v>
      </c>
      <c r="AI8" s="130">
        <v>0</v>
      </c>
      <c r="AJ8" s="131">
        <v>2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57">
        <v>2</v>
      </c>
      <c r="Q13" s="423" t="s">
        <v>55</v>
      </c>
      <c r="R13" s="424"/>
      <c r="S13" s="424"/>
      <c r="T13" s="425"/>
      <c r="U13" s="157">
        <v>3</v>
      </c>
      <c r="V13" s="423" t="s">
        <v>56</v>
      </c>
      <c r="W13" s="424"/>
      <c r="X13" s="424"/>
      <c r="Y13" s="425"/>
      <c r="Z13" s="157">
        <v>4</v>
      </c>
      <c r="AA13" s="423" t="s">
        <v>57</v>
      </c>
      <c r="AB13" s="424"/>
      <c r="AC13" s="424"/>
      <c r="AD13" s="425"/>
      <c r="AE13" s="157">
        <v>5</v>
      </c>
      <c r="AF13" s="423" t="s">
        <v>58</v>
      </c>
      <c r="AG13" s="424"/>
      <c r="AH13" s="424"/>
      <c r="AI13" s="425"/>
      <c r="AJ13" s="157">
        <v>6</v>
      </c>
      <c r="AK13" s="423" t="s">
        <v>134</v>
      </c>
      <c r="AL13" s="424"/>
      <c r="AM13" s="424"/>
      <c r="AN13" s="425"/>
      <c r="AO13" s="157">
        <v>7</v>
      </c>
      <c r="AP13" s="423" t="s">
        <v>135</v>
      </c>
      <c r="AQ13" s="424"/>
      <c r="AR13" s="424"/>
      <c r="AS13" s="425"/>
      <c r="AT13" s="157">
        <v>8</v>
      </c>
      <c r="AU13" s="423" t="s">
        <v>61</v>
      </c>
      <c r="AV13" s="424"/>
      <c r="AW13" s="424"/>
      <c r="AX13" s="425"/>
      <c r="AY13" s="157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57">
        <v>2</v>
      </c>
      <c r="Q23" s="423" t="s">
        <v>55</v>
      </c>
      <c r="R23" s="424"/>
      <c r="S23" s="424"/>
      <c r="T23" s="425"/>
      <c r="U23" s="157">
        <v>3</v>
      </c>
      <c r="V23" s="423" t="s">
        <v>56</v>
      </c>
      <c r="W23" s="424"/>
      <c r="X23" s="424"/>
      <c r="Y23" s="425"/>
      <c r="Z23" s="157">
        <v>4</v>
      </c>
      <c r="AA23" s="423" t="s">
        <v>57</v>
      </c>
      <c r="AB23" s="424"/>
      <c r="AC23" s="424"/>
      <c r="AD23" s="425"/>
      <c r="AE23" s="157">
        <v>5</v>
      </c>
      <c r="AF23" s="423" t="s">
        <v>58</v>
      </c>
      <c r="AG23" s="424"/>
      <c r="AH23" s="424"/>
      <c r="AI23" s="425"/>
      <c r="AJ23" s="157">
        <v>6</v>
      </c>
      <c r="AK23" s="423" t="s">
        <v>134</v>
      </c>
      <c r="AL23" s="424"/>
      <c r="AM23" s="424"/>
      <c r="AN23" s="425"/>
      <c r="AO23" s="157">
        <v>7</v>
      </c>
      <c r="AP23" s="423" t="s">
        <v>135</v>
      </c>
      <c r="AQ23" s="424"/>
      <c r="AR23" s="424"/>
      <c r="AS23" s="425"/>
      <c r="AT23" s="157">
        <v>8</v>
      </c>
      <c r="AU23" s="423" t="s">
        <v>61</v>
      </c>
      <c r="AV23" s="424"/>
      <c r="AW23" s="424"/>
      <c r="AX23" s="425"/>
      <c r="AY23" s="157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1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1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57">
        <v>2</v>
      </c>
      <c r="Q33" s="423" t="s">
        <v>55</v>
      </c>
      <c r="R33" s="424"/>
      <c r="S33" s="424"/>
      <c r="T33" s="425"/>
      <c r="U33" s="157">
        <v>3</v>
      </c>
      <c r="V33" s="423" t="s">
        <v>56</v>
      </c>
      <c r="W33" s="424"/>
      <c r="X33" s="424"/>
      <c r="Y33" s="425"/>
      <c r="Z33" s="157">
        <v>4</v>
      </c>
      <c r="AA33" s="423" t="s">
        <v>57</v>
      </c>
      <c r="AB33" s="424"/>
      <c r="AC33" s="424"/>
      <c r="AD33" s="425"/>
      <c r="AE33" s="157">
        <v>5</v>
      </c>
      <c r="AF33" s="423" t="s">
        <v>58</v>
      </c>
      <c r="AG33" s="424"/>
      <c r="AH33" s="424"/>
      <c r="AI33" s="425"/>
      <c r="AJ33" s="157">
        <v>6</v>
      </c>
      <c r="AK33" s="423" t="s">
        <v>134</v>
      </c>
      <c r="AL33" s="424"/>
      <c r="AM33" s="424"/>
      <c r="AN33" s="425"/>
      <c r="AO33" s="157">
        <v>7</v>
      </c>
      <c r="AP33" s="423" t="s">
        <v>135</v>
      </c>
      <c r="AQ33" s="424"/>
      <c r="AR33" s="424"/>
      <c r="AS33" s="425"/>
      <c r="AT33" s="157">
        <v>8</v>
      </c>
      <c r="AU33" s="423" t="s">
        <v>61</v>
      </c>
      <c r="AV33" s="424"/>
      <c r="AW33" s="424"/>
      <c r="AX33" s="425"/>
      <c r="AY33" s="157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57">
        <v>2</v>
      </c>
      <c r="Q43" s="423" t="s">
        <v>55</v>
      </c>
      <c r="R43" s="424"/>
      <c r="S43" s="424"/>
      <c r="T43" s="425"/>
      <c r="U43" s="157">
        <v>3</v>
      </c>
      <c r="V43" s="423" t="s">
        <v>56</v>
      </c>
      <c r="W43" s="424"/>
      <c r="X43" s="424"/>
      <c r="Y43" s="425"/>
      <c r="Z43" s="157">
        <v>4</v>
      </c>
      <c r="AA43" s="423" t="s">
        <v>57</v>
      </c>
      <c r="AB43" s="424"/>
      <c r="AC43" s="424"/>
      <c r="AD43" s="425"/>
      <c r="AE43" s="157">
        <v>5</v>
      </c>
      <c r="AF43" s="423" t="s">
        <v>58</v>
      </c>
      <c r="AG43" s="424"/>
      <c r="AH43" s="424"/>
      <c r="AI43" s="425"/>
      <c r="AJ43" s="157">
        <v>6</v>
      </c>
      <c r="AK43" s="423" t="s">
        <v>134</v>
      </c>
      <c r="AL43" s="424"/>
      <c r="AM43" s="424"/>
      <c r="AN43" s="425"/>
      <c r="AO43" s="157">
        <v>7</v>
      </c>
      <c r="AP43" s="423" t="s">
        <v>135</v>
      </c>
      <c r="AQ43" s="424"/>
      <c r="AR43" s="424"/>
      <c r="AS43" s="425"/>
      <c r="AT43" s="157">
        <v>8</v>
      </c>
      <c r="AU43" s="423" t="s">
        <v>61</v>
      </c>
      <c r="AV43" s="424"/>
      <c r="AW43" s="424"/>
      <c r="AX43" s="425"/>
      <c r="AY43" s="157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57">
        <v>2</v>
      </c>
      <c r="Q53" s="423" t="s">
        <v>55</v>
      </c>
      <c r="R53" s="424"/>
      <c r="S53" s="424"/>
      <c r="T53" s="425"/>
      <c r="U53" s="157">
        <v>3</v>
      </c>
      <c r="V53" s="423" t="s">
        <v>56</v>
      </c>
      <c r="W53" s="424"/>
      <c r="X53" s="424"/>
      <c r="Y53" s="425"/>
      <c r="Z53" s="157">
        <v>4</v>
      </c>
      <c r="AA53" s="423" t="s">
        <v>57</v>
      </c>
      <c r="AB53" s="424"/>
      <c r="AC53" s="424"/>
      <c r="AD53" s="425"/>
      <c r="AE53" s="157">
        <v>5</v>
      </c>
      <c r="AF53" s="423" t="s">
        <v>58</v>
      </c>
      <c r="AG53" s="424"/>
      <c r="AH53" s="424"/>
      <c r="AI53" s="425"/>
      <c r="AJ53" s="157">
        <v>6</v>
      </c>
      <c r="AK53" s="423" t="s">
        <v>134</v>
      </c>
      <c r="AL53" s="424"/>
      <c r="AM53" s="424"/>
      <c r="AN53" s="425"/>
      <c r="AO53" s="157">
        <v>7</v>
      </c>
      <c r="AP53" s="423" t="s">
        <v>135</v>
      </c>
      <c r="AQ53" s="424"/>
      <c r="AR53" s="424"/>
      <c r="AS53" s="425"/>
      <c r="AT53" s="157">
        <v>8</v>
      </c>
      <c r="AU53" s="423" t="s">
        <v>61</v>
      </c>
      <c r="AV53" s="424"/>
      <c r="AW53" s="424"/>
      <c r="AX53" s="425"/>
      <c r="AY53" s="157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57">
        <v>2</v>
      </c>
      <c r="Q63" s="423" t="s">
        <v>55</v>
      </c>
      <c r="R63" s="424"/>
      <c r="S63" s="424"/>
      <c r="T63" s="425"/>
      <c r="U63" s="157">
        <v>3</v>
      </c>
      <c r="V63" s="423" t="s">
        <v>56</v>
      </c>
      <c r="W63" s="424"/>
      <c r="X63" s="424"/>
      <c r="Y63" s="425"/>
      <c r="Z63" s="157">
        <v>4</v>
      </c>
      <c r="AA63" s="423" t="s">
        <v>57</v>
      </c>
      <c r="AB63" s="424"/>
      <c r="AC63" s="424"/>
      <c r="AD63" s="425"/>
      <c r="AE63" s="157">
        <v>5</v>
      </c>
      <c r="AF63" s="423" t="s">
        <v>58</v>
      </c>
      <c r="AG63" s="424"/>
      <c r="AH63" s="424"/>
      <c r="AI63" s="425"/>
      <c r="AJ63" s="157">
        <v>6</v>
      </c>
      <c r="AK63" s="423" t="s">
        <v>134</v>
      </c>
      <c r="AL63" s="424"/>
      <c r="AM63" s="424"/>
      <c r="AN63" s="425"/>
      <c r="AO63" s="157">
        <v>7</v>
      </c>
      <c r="AP63" s="423" t="s">
        <v>135</v>
      </c>
      <c r="AQ63" s="424"/>
      <c r="AR63" s="424"/>
      <c r="AS63" s="425"/>
      <c r="AT63" s="157">
        <v>8</v>
      </c>
      <c r="AU63" s="423" t="s">
        <v>61</v>
      </c>
      <c r="AV63" s="424"/>
      <c r="AW63" s="424"/>
      <c r="AX63" s="425"/>
      <c r="AY63" s="157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57">
        <v>2</v>
      </c>
      <c r="Q73" s="423" t="s">
        <v>55</v>
      </c>
      <c r="R73" s="424"/>
      <c r="S73" s="424"/>
      <c r="T73" s="425"/>
      <c r="U73" s="157">
        <v>3</v>
      </c>
      <c r="V73" s="423" t="s">
        <v>56</v>
      </c>
      <c r="W73" s="424"/>
      <c r="X73" s="424"/>
      <c r="Y73" s="425"/>
      <c r="Z73" s="157">
        <v>4</v>
      </c>
      <c r="AA73" s="423" t="s">
        <v>57</v>
      </c>
      <c r="AB73" s="424"/>
      <c r="AC73" s="424"/>
      <c r="AD73" s="425"/>
      <c r="AE73" s="157">
        <v>5</v>
      </c>
      <c r="AF73" s="423" t="s">
        <v>58</v>
      </c>
      <c r="AG73" s="424"/>
      <c r="AH73" s="424"/>
      <c r="AI73" s="425"/>
      <c r="AJ73" s="157">
        <v>6</v>
      </c>
      <c r="AK73" s="423" t="s">
        <v>134</v>
      </c>
      <c r="AL73" s="424"/>
      <c r="AM73" s="424"/>
      <c r="AN73" s="425"/>
      <c r="AO73" s="157">
        <v>7</v>
      </c>
      <c r="AP73" s="423" t="s">
        <v>135</v>
      </c>
      <c r="AQ73" s="424"/>
      <c r="AR73" s="424"/>
      <c r="AS73" s="425"/>
      <c r="AT73" s="157">
        <v>8</v>
      </c>
      <c r="AU73" s="423" t="s">
        <v>61</v>
      </c>
      <c r="AV73" s="424"/>
      <c r="AW73" s="424"/>
      <c r="AX73" s="425"/>
      <c r="AY73" s="157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57">
        <v>2</v>
      </c>
      <c r="Q84" s="423" t="s">
        <v>55</v>
      </c>
      <c r="R84" s="424"/>
      <c r="S84" s="424"/>
      <c r="T84" s="425"/>
      <c r="U84" s="157">
        <v>3</v>
      </c>
      <c r="V84" s="423" t="s">
        <v>56</v>
      </c>
      <c r="W84" s="424"/>
      <c r="X84" s="424"/>
      <c r="Y84" s="425"/>
      <c r="Z84" s="157">
        <v>4</v>
      </c>
      <c r="AA84" s="423" t="s">
        <v>57</v>
      </c>
      <c r="AB84" s="424"/>
      <c r="AC84" s="424"/>
      <c r="AD84" s="425"/>
      <c r="AE84" s="157">
        <v>5</v>
      </c>
      <c r="AF84" s="423" t="s">
        <v>58</v>
      </c>
      <c r="AG84" s="424"/>
      <c r="AH84" s="424"/>
      <c r="AI84" s="425"/>
      <c r="AJ84" s="157">
        <v>6</v>
      </c>
      <c r="AK84" s="423" t="s">
        <v>134</v>
      </c>
      <c r="AL84" s="424"/>
      <c r="AM84" s="424"/>
      <c r="AN84" s="425"/>
      <c r="AO84" s="157">
        <v>7</v>
      </c>
      <c r="AP84" s="423" t="s">
        <v>135</v>
      </c>
      <c r="AQ84" s="424"/>
      <c r="AR84" s="424"/>
      <c r="AS84" s="425"/>
      <c r="AT84" s="157">
        <v>8</v>
      </c>
      <c r="AU84" s="423" t="s">
        <v>61</v>
      </c>
      <c r="AV84" s="424"/>
      <c r="AW84" s="424"/>
      <c r="AX84" s="425"/>
      <c r="AY84" s="157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57">
        <v>2</v>
      </c>
      <c r="Q94" s="423" t="s">
        <v>55</v>
      </c>
      <c r="R94" s="424"/>
      <c r="S94" s="424"/>
      <c r="T94" s="425"/>
      <c r="U94" s="157">
        <v>3</v>
      </c>
      <c r="V94" s="423" t="s">
        <v>56</v>
      </c>
      <c r="W94" s="424"/>
      <c r="X94" s="424"/>
      <c r="Y94" s="425"/>
      <c r="Z94" s="157">
        <v>4</v>
      </c>
      <c r="AA94" s="423" t="s">
        <v>57</v>
      </c>
      <c r="AB94" s="424"/>
      <c r="AC94" s="424"/>
      <c r="AD94" s="425"/>
      <c r="AE94" s="157">
        <v>5</v>
      </c>
      <c r="AF94" s="423" t="s">
        <v>58</v>
      </c>
      <c r="AG94" s="424"/>
      <c r="AH94" s="424"/>
      <c r="AI94" s="425"/>
      <c r="AJ94" s="157">
        <v>6</v>
      </c>
      <c r="AK94" s="423" t="s">
        <v>134</v>
      </c>
      <c r="AL94" s="424"/>
      <c r="AM94" s="424"/>
      <c r="AN94" s="425"/>
      <c r="AO94" s="157">
        <v>7</v>
      </c>
      <c r="AP94" s="423" t="s">
        <v>135</v>
      </c>
      <c r="AQ94" s="424"/>
      <c r="AR94" s="424"/>
      <c r="AS94" s="425"/>
      <c r="AT94" s="157">
        <v>8</v>
      </c>
      <c r="AU94" s="423" t="s">
        <v>61</v>
      </c>
      <c r="AV94" s="424"/>
      <c r="AW94" s="424"/>
      <c r="AX94" s="425"/>
      <c r="AY94" s="157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57">
        <v>2</v>
      </c>
      <c r="Q104" s="423" t="s">
        <v>55</v>
      </c>
      <c r="R104" s="424"/>
      <c r="S104" s="424"/>
      <c r="T104" s="425"/>
      <c r="U104" s="157">
        <v>3</v>
      </c>
      <c r="V104" s="423" t="s">
        <v>56</v>
      </c>
      <c r="W104" s="424"/>
      <c r="X104" s="424"/>
      <c r="Y104" s="425"/>
      <c r="Z104" s="157">
        <v>4</v>
      </c>
      <c r="AA104" s="423" t="s">
        <v>57</v>
      </c>
      <c r="AB104" s="424"/>
      <c r="AC104" s="424"/>
      <c r="AD104" s="425"/>
      <c r="AE104" s="157">
        <v>5</v>
      </c>
      <c r="AF104" s="423" t="s">
        <v>58</v>
      </c>
      <c r="AG104" s="424"/>
      <c r="AH104" s="424"/>
      <c r="AI104" s="425"/>
      <c r="AJ104" s="157">
        <v>6</v>
      </c>
      <c r="AK104" s="423" t="s">
        <v>134</v>
      </c>
      <c r="AL104" s="424"/>
      <c r="AM104" s="424"/>
      <c r="AN104" s="425"/>
      <c r="AO104" s="157">
        <v>7</v>
      </c>
      <c r="AP104" s="423" t="s">
        <v>135</v>
      </c>
      <c r="AQ104" s="424"/>
      <c r="AR104" s="424"/>
      <c r="AS104" s="425"/>
      <c r="AT104" s="157">
        <v>8</v>
      </c>
      <c r="AU104" s="423" t="s">
        <v>61</v>
      </c>
      <c r="AV104" s="424"/>
      <c r="AW104" s="424"/>
      <c r="AX104" s="425"/>
      <c r="AY104" s="157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57">
        <v>2</v>
      </c>
      <c r="Q114" s="423" t="s">
        <v>55</v>
      </c>
      <c r="R114" s="424"/>
      <c r="S114" s="424"/>
      <c r="T114" s="425"/>
      <c r="U114" s="157">
        <v>3</v>
      </c>
      <c r="V114" s="423" t="s">
        <v>56</v>
      </c>
      <c r="W114" s="424"/>
      <c r="X114" s="424"/>
      <c r="Y114" s="425"/>
      <c r="Z114" s="157">
        <v>4</v>
      </c>
      <c r="AA114" s="423" t="s">
        <v>57</v>
      </c>
      <c r="AB114" s="424"/>
      <c r="AC114" s="424"/>
      <c r="AD114" s="425"/>
      <c r="AE114" s="157">
        <v>5</v>
      </c>
      <c r="AF114" s="423" t="s">
        <v>58</v>
      </c>
      <c r="AG114" s="424"/>
      <c r="AH114" s="424"/>
      <c r="AI114" s="425"/>
      <c r="AJ114" s="157">
        <v>6</v>
      </c>
      <c r="AK114" s="423" t="s">
        <v>134</v>
      </c>
      <c r="AL114" s="424"/>
      <c r="AM114" s="424"/>
      <c r="AN114" s="425"/>
      <c r="AO114" s="157">
        <v>7</v>
      </c>
      <c r="AP114" s="423" t="s">
        <v>135</v>
      </c>
      <c r="AQ114" s="424"/>
      <c r="AR114" s="424"/>
      <c r="AS114" s="425"/>
      <c r="AT114" s="157">
        <v>8</v>
      </c>
      <c r="AU114" s="423" t="s">
        <v>61</v>
      </c>
      <c r="AV114" s="424"/>
      <c r="AW114" s="424"/>
      <c r="AX114" s="425"/>
      <c r="AY114" s="157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B10" sqref="B10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35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43" t="s">
        <v>3</v>
      </c>
      <c r="C3" s="43" t="s">
        <v>4</v>
      </c>
      <c r="D3" s="43" t="s">
        <v>5</v>
      </c>
      <c r="E3" s="43" t="s">
        <v>8</v>
      </c>
      <c r="G3" s="341"/>
      <c r="H3" s="341"/>
      <c r="K3" s="341"/>
      <c r="L3" s="341"/>
    </row>
    <row r="4" spans="1:19" ht="14.1" customHeight="1" x14ac:dyDescent="0.15">
      <c r="A4" s="211"/>
      <c r="B4" s="58" t="str">
        <f>ローデータ!B4</f>
        <v>令和2年</v>
      </c>
      <c r="C4" s="120">
        <f>ローデータ!C4</f>
        <v>1</v>
      </c>
      <c r="D4" s="120">
        <f>ローデータ!D4</f>
        <v>29</v>
      </c>
      <c r="E4" s="120" t="str">
        <f>ローデータ!E4</f>
        <v>水</v>
      </c>
      <c r="G4" s="84">
        <v>8</v>
      </c>
      <c r="H4" s="43" t="s">
        <v>53</v>
      </c>
      <c r="K4" s="412">
        <f>COUNTIFS(ローデータ!B12:B1011,1,ローデータ!G12:G1011,$G$4)</f>
        <v>0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32">
        <v>1</v>
      </c>
      <c r="B7" s="34" t="s">
        <v>155</v>
      </c>
    </row>
    <row r="8" spans="1:19" ht="14.1" customHeight="1" x14ac:dyDescent="0.15">
      <c r="A8" s="228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3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32">
        <v>2</v>
      </c>
      <c r="B12" t="s">
        <v>207</v>
      </c>
    </row>
    <row r="13" spans="1:19" ht="14.1" customHeight="1" x14ac:dyDescent="0.15">
      <c r="A13" s="32">
        <v>2.1</v>
      </c>
      <c r="B13" s="34" t="s">
        <v>156</v>
      </c>
      <c r="F13" s="32">
        <v>2.2000000000000002</v>
      </c>
      <c r="G13" s="34" t="s">
        <v>231</v>
      </c>
    </row>
    <row r="14" spans="1:19" ht="14.1" customHeight="1" x14ac:dyDescent="0.15">
      <c r="A14" s="228"/>
      <c r="B14" s="53">
        <v>1</v>
      </c>
      <c r="C14" s="53">
        <v>2</v>
      </c>
      <c r="D14" s="209" t="s">
        <v>50</v>
      </c>
      <c r="F14" s="228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48" t="s">
        <v>50</v>
      </c>
    </row>
    <row r="15" spans="1:19" ht="14.1" customHeight="1" x14ac:dyDescent="0.15">
      <c r="A15" s="230"/>
      <c r="B15" s="54" t="s">
        <v>63</v>
      </c>
      <c r="C15" s="54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3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48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4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51</v>
      </c>
      <c r="B23" s="285">
        <f>COUNTIFS(ローデータ!$B$12:$B$1011,1,ローデータ!$G$12:$G$1011,$G$4,ローデータ!$K$12:$K$1011,B21)</f>
        <v>0</v>
      </c>
      <c r="C23" s="286"/>
      <c r="D23" s="285">
        <f>COUNTIFS(ローデータ!$B$12:$B$1011,1,ローデータ!$G$12:$G$1011,$G$4,ローデータ!$K$12:$K$1011,D21)</f>
        <v>0</v>
      </c>
      <c r="E23" s="286"/>
      <c r="F23" s="285">
        <f>COUNTIFS(ローデータ!$B$12:$B$1011,1,ローデータ!$G$12:$G$1011,$G$4,ローデータ!$K$12:$K$1011,F21)</f>
        <v>0</v>
      </c>
      <c r="G23" s="287"/>
      <c r="H23" s="286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167</v>
      </c>
    </row>
    <row r="26" spans="1:19" ht="14.1" customHeight="1" x14ac:dyDescent="0.15">
      <c r="A26" s="32" t="s">
        <v>89</v>
      </c>
      <c r="B26" s="34" t="s">
        <v>158</v>
      </c>
      <c r="I26" s="48" t="s">
        <v>159</v>
      </c>
      <c r="J26" s="39" t="s">
        <v>164</v>
      </c>
    </row>
    <row r="27" spans="1:19" ht="14.1" customHeight="1" x14ac:dyDescent="0.15">
      <c r="A27" s="228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38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3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6" t="s">
        <v>232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90</v>
      </c>
      <c r="B33" s="34" t="s">
        <v>160</v>
      </c>
      <c r="I33" s="32" t="s">
        <v>161</v>
      </c>
      <c r="J33" s="40" t="s">
        <v>88</v>
      </c>
    </row>
    <row r="34" spans="1:17" ht="14.1" customHeight="1" x14ac:dyDescent="0.15">
      <c r="A34" s="228"/>
      <c r="B34" s="35">
        <v>1</v>
      </c>
      <c r="C34" s="35">
        <v>2</v>
      </c>
      <c r="D34" s="35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124</v>
      </c>
      <c r="Q34" s="248" t="s">
        <v>50</v>
      </c>
    </row>
    <row r="35" spans="1:17" ht="14.1" customHeight="1" x14ac:dyDescent="0.15">
      <c r="A35" s="230"/>
      <c r="B35" s="54" t="s">
        <v>67</v>
      </c>
      <c r="C35" s="54" t="s">
        <v>66</v>
      </c>
      <c r="D35" s="54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3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7" t="s">
        <v>170</v>
      </c>
    </row>
    <row r="39" spans="1:17" ht="14.1" customHeight="1" x14ac:dyDescent="0.15">
      <c r="A39" s="32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38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92</v>
      </c>
      <c r="B46" s="40" t="s">
        <v>163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124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38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32"/>
    </row>
    <row r="53" spans="1:15" ht="14.1" customHeight="1" x14ac:dyDescent="0.15">
      <c r="A53" s="32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3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3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3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3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3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3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3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3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4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210</v>
      </c>
    </row>
    <row r="71" spans="1:15" ht="14.1" customHeight="1" x14ac:dyDescent="0.15">
      <c r="A71" s="32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38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38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0</v>
      </c>
      <c r="D76" s="286"/>
      <c r="E76" s="285">
        <f>COUNTIFS(ローデータ!$B$12:$B$1011,1,ローデータ!$G$12:$G$1011,$G$4,ローデータ!$H$12:$H$1011,$A$76,ローデータ!$K$12:$K$1011,E73)</f>
        <v>0</v>
      </c>
      <c r="F76" s="286"/>
      <c r="G76" s="285">
        <f>COUNTIFS(ローデータ!$B$12:$B$1011,1,ローデータ!$G$12:$G$1011,$G$4,ローデータ!$H$12:$H$1011,$A$76,ローデータ!$K$12:$K$1011,G73)</f>
        <v>0</v>
      </c>
      <c r="H76" s="287"/>
      <c r="I76" s="287"/>
      <c r="J76" s="103">
        <f t="shared" si="2"/>
        <v>0</v>
      </c>
    </row>
    <row r="77" spans="1:15" ht="14.1" customHeight="1" x14ac:dyDescent="0.15">
      <c r="A77" s="38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0</v>
      </c>
      <c r="D77" s="286"/>
      <c r="E77" s="285">
        <f>COUNTIFS(ローデータ!$B$12:$B$1011,1,ローデータ!$G$12:$G$1011,$G$4,ローデータ!$H$12:$H$1011,$A$77,ローデータ!$K$12:$K$1011,E73)</f>
        <v>0</v>
      </c>
      <c r="F77" s="286"/>
      <c r="G77" s="285">
        <f>COUNTIFS(ローデータ!$B$12:$B$1011,1,ローデータ!$G$12:$G$1011,$G$4,ローデータ!$H$12:$H$1011,$A$77,ローデータ!$K$12:$K$1011,G73)</f>
        <v>0</v>
      </c>
      <c r="H77" s="287"/>
      <c r="I77" s="287"/>
      <c r="J77" s="103">
        <f t="shared" si="2"/>
        <v>0</v>
      </c>
    </row>
    <row r="78" spans="1:15" ht="14.1" customHeight="1" x14ac:dyDescent="0.15">
      <c r="A78" s="38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0</v>
      </c>
      <c r="D78" s="286"/>
      <c r="E78" s="285">
        <f>COUNTIFS(ローデータ!$B$12:$B$1011,1,ローデータ!$G$12:$G$1011,$G$4,ローデータ!$H$12:$H$1011,$A$78,ローデータ!$K$12:$K$1011,E73)</f>
        <v>0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0</v>
      </c>
    </row>
    <row r="79" spans="1:15" ht="14.1" customHeight="1" x14ac:dyDescent="0.15">
      <c r="A79" s="38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0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0</v>
      </c>
    </row>
    <row r="80" spans="1:15" ht="14.1" customHeight="1" x14ac:dyDescent="0.15">
      <c r="A80" s="38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0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0</v>
      </c>
    </row>
    <row r="81" spans="1:17" ht="14.1" customHeight="1" x14ac:dyDescent="0.15">
      <c r="A81" s="38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0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0</v>
      </c>
    </row>
    <row r="82" spans="1:17" ht="14.1" customHeight="1" x14ac:dyDescent="0.15">
      <c r="A82" s="38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0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0</v>
      </c>
    </row>
    <row r="83" spans="1:17" ht="14.1" customHeight="1" thickBot="1" x14ac:dyDescent="0.2">
      <c r="A83" s="4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0</v>
      </c>
      <c r="D84" s="349"/>
      <c r="E84" s="348">
        <f>SUM(E75:F83)</f>
        <v>0</v>
      </c>
      <c r="F84" s="349"/>
      <c r="G84" s="350">
        <f>SUM(G75:I83)</f>
        <v>0</v>
      </c>
      <c r="H84" s="350"/>
      <c r="I84" s="348"/>
      <c r="J84" s="105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8">
        <v>2.2000000000000002</v>
      </c>
      <c r="B86" s="34" t="s">
        <v>169</v>
      </c>
      <c r="C86" s="48"/>
      <c r="D86" s="48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71"/>
      <c r="D87" s="71"/>
      <c r="E87" s="9"/>
      <c r="F87" s="9"/>
      <c r="G87" s="9"/>
    </row>
    <row r="88" spans="1:17" ht="14.1" customHeight="1" x14ac:dyDescent="0.15">
      <c r="A88" s="78" t="s">
        <v>171</v>
      </c>
      <c r="B88" s="40" t="s">
        <v>212</v>
      </c>
      <c r="D88" s="48"/>
      <c r="E88" s="9"/>
      <c r="F88" s="9"/>
      <c r="G88" s="9"/>
      <c r="H88" s="9"/>
      <c r="J88" s="32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38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3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38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3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3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3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3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3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3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3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4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50</v>
      </c>
      <c r="K101" s="42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47" t="s">
        <v>50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174</v>
      </c>
      <c r="B104" s="34" t="s">
        <v>214</v>
      </c>
      <c r="L104" s="34"/>
    </row>
    <row r="105" spans="1:17" ht="14.1" customHeight="1" x14ac:dyDescent="0.15">
      <c r="A105" s="32" t="s">
        <v>175</v>
      </c>
      <c r="B105" s="40" t="s">
        <v>176</v>
      </c>
      <c r="C105" s="48"/>
      <c r="D105" s="9"/>
      <c r="E105" s="9"/>
      <c r="F105" s="9"/>
      <c r="G105" s="9"/>
      <c r="I105" s="32" t="s">
        <v>177</v>
      </c>
      <c r="J105" s="40" t="s">
        <v>178</v>
      </c>
      <c r="K105" s="48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115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70">
        <v>1</v>
      </c>
      <c r="D107" s="70">
        <v>2</v>
      </c>
      <c r="E107" s="70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124</v>
      </c>
      <c r="Q107" s="357"/>
    </row>
    <row r="108" spans="1:17" ht="14.1" customHeight="1" x14ac:dyDescent="0.15">
      <c r="A108" s="333"/>
      <c r="B108" s="334"/>
      <c r="C108" s="73" t="s">
        <v>67</v>
      </c>
      <c r="D108" s="73" t="s">
        <v>66</v>
      </c>
      <c r="E108" s="73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181</v>
      </c>
      <c r="B120" s="34" t="s">
        <v>215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179</v>
      </c>
      <c r="B121" s="40" t="s">
        <v>216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180</v>
      </c>
      <c r="B138" s="40" t="s">
        <v>182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124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38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217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168</v>
      </c>
      <c r="D155" s="48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16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0</v>
      </c>
      <c r="G159" s="286"/>
      <c r="H159" s="285">
        <f>COUNTIFS(ローデータ!$B$12:$B$1011,1,ローデータ!$G$12:$G$1011,$G$4,ローデータ!$I$12:$I$1011,$C$14,ローデータ!$K$12:$K$1011,H157)</f>
        <v>0</v>
      </c>
      <c r="I159" s="286"/>
      <c r="J159" s="285">
        <f>COUNTIFS(ローデータ!$B$12:$B$1011,1,ローデータ!$G$12:$G$1011,$G$4,ローデータ!$I$12:$I$1011,$C$14,ローデータ!$K$12:$K$1011,J157)</f>
        <v>0</v>
      </c>
      <c r="K159" s="287"/>
      <c r="L159" s="286"/>
      <c r="M159" s="56">
        <f t="shared" ref="M159:M171" si="16">SUM(F159:L159)</f>
        <v>0</v>
      </c>
    </row>
    <row r="160" spans="1:16" ht="14.1" customHeight="1" x14ac:dyDescent="0.15">
      <c r="A160" s="382"/>
      <c r="B160" s="387" t="s">
        <v>86</v>
      </c>
      <c r="C160" s="4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4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4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4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4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4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4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4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4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4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4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0</v>
      </c>
      <c r="G171" s="286"/>
      <c r="H171" s="285">
        <f>SUM(H159:I170)</f>
        <v>0</v>
      </c>
      <c r="I171" s="286"/>
      <c r="J171" s="285">
        <f>SUM(J159:L170)</f>
        <v>0</v>
      </c>
      <c r="K171" s="287"/>
      <c r="L171" s="286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184</v>
      </c>
      <c r="B174" s="40" t="s">
        <v>183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82"/>
      <c r="B180" s="387" t="s">
        <v>86</v>
      </c>
      <c r="C180" s="4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4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4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4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4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4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4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4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4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4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4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185</v>
      </c>
      <c r="B193" s="40" t="s">
        <v>165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82"/>
      <c r="B199" s="387" t="s">
        <v>86</v>
      </c>
      <c r="C199" s="74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74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74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74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74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74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74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74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74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74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74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71" t="s">
        <v>187</v>
      </c>
      <c r="B211" s="40" t="s">
        <v>219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70">
        <v>1</v>
      </c>
      <c r="G214" s="70">
        <v>2</v>
      </c>
      <c r="H214" s="70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73" t="s">
        <v>67</v>
      </c>
      <c r="G215" s="73" t="s">
        <v>66</v>
      </c>
      <c r="H215" s="73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82"/>
      <c r="B217" s="387" t="s">
        <v>86</v>
      </c>
      <c r="C217" s="74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74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74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74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74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74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74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74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74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74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74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178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69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82"/>
      <c r="B235" s="387" t="s">
        <v>86</v>
      </c>
      <c r="C235" s="74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74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74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74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74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74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74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74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74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74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74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04"/>
      <c r="B255" s="406" t="s">
        <v>86</v>
      </c>
      <c r="C255" s="4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4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4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4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4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4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4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4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4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4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4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124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82"/>
      <c r="B273" s="387" t="s">
        <v>86</v>
      </c>
      <c r="C273" s="4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4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4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4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4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4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82"/>
      <c r="B279" s="388"/>
      <c r="C279" s="4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82"/>
      <c r="B280" s="388"/>
      <c r="C280" s="4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82"/>
      <c r="B281" s="388"/>
      <c r="C281" s="4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82"/>
      <c r="B282" s="388"/>
      <c r="C282" s="4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83"/>
      <c r="B283" s="389"/>
      <c r="C283" s="4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5">
        <f t="shared" si="26"/>
        <v>0</v>
      </c>
      <c r="L284" s="94">
        <f>SUM(L272:L283)</f>
        <v>0</v>
      </c>
      <c r="M284" s="94">
        <f t="shared" ref="M284:R284" si="30">SUM(M272:M283)</f>
        <v>0</v>
      </c>
      <c r="N284" s="94">
        <f t="shared" si="30"/>
        <v>0</v>
      </c>
      <c r="O284" s="94">
        <f t="shared" si="30"/>
        <v>0</v>
      </c>
      <c r="P284" s="94">
        <f t="shared" si="30"/>
        <v>0</v>
      </c>
      <c r="Q284" s="94">
        <f t="shared" si="30"/>
        <v>0</v>
      </c>
      <c r="R284" s="94">
        <f t="shared" si="30"/>
        <v>0</v>
      </c>
      <c r="S284" s="56">
        <f t="shared" si="27"/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21" t="s">
        <v>138</v>
      </c>
      <c r="B3" s="375" t="s">
        <v>142</v>
      </c>
      <c r="C3" s="375"/>
      <c r="D3" s="375"/>
      <c r="E3" s="375" t="s">
        <v>141</v>
      </c>
      <c r="F3" s="375"/>
      <c r="G3" s="375"/>
      <c r="H3" s="375" t="s">
        <v>140</v>
      </c>
      <c r="I3" s="375"/>
      <c r="J3" s="375"/>
      <c r="K3" s="36">
        <v>1</v>
      </c>
      <c r="L3" s="423" t="s">
        <v>129</v>
      </c>
      <c r="M3" s="424"/>
      <c r="N3" s="424"/>
      <c r="O3" s="425"/>
      <c r="P3" s="121">
        <v>2</v>
      </c>
      <c r="Q3" s="423" t="s">
        <v>130</v>
      </c>
      <c r="R3" s="424"/>
      <c r="S3" s="424"/>
      <c r="T3" s="425"/>
      <c r="U3" s="121">
        <v>3</v>
      </c>
      <c r="V3" s="423" t="s">
        <v>131</v>
      </c>
      <c r="W3" s="424"/>
      <c r="X3" s="424"/>
      <c r="Y3" s="425"/>
      <c r="Z3" s="121">
        <v>4</v>
      </c>
      <c r="AA3" s="423" t="s">
        <v>132</v>
      </c>
      <c r="AB3" s="424"/>
      <c r="AC3" s="424"/>
      <c r="AD3" s="425"/>
      <c r="AE3" s="121">
        <v>5</v>
      </c>
      <c r="AF3" s="423" t="s">
        <v>133</v>
      </c>
      <c r="AG3" s="424"/>
      <c r="AH3" s="424"/>
      <c r="AI3" s="425"/>
      <c r="AJ3" s="121">
        <v>6</v>
      </c>
      <c r="AK3" s="423" t="s">
        <v>134</v>
      </c>
      <c r="AL3" s="424"/>
      <c r="AM3" s="424"/>
      <c r="AN3" s="425"/>
      <c r="AO3" s="121">
        <v>7</v>
      </c>
      <c r="AP3" s="423" t="s">
        <v>135</v>
      </c>
      <c r="AQ3" s="424"/>
      <c r="AR3" s="424"/>
      <c r="AS3" s="425"/>
      <c r="AT3" s="121">
        <v>8</v>
      </c>
      <c r="AU3" s="423" t="s">
        <v>136</v>
      </c>
      <c r="AV3" s="424"/>
      <c r="AW3" s="424"/>
      <c r="AX3" s="425"/>
      <c r="AY3" s="121">
        <v>9</v>
      </c>
      <c r="AZ3" s="423" t="s">
        <v>137</v>
      </c>
      <c r="BA3" s="424"/>
      <c r="BB3" s="424"/>
      <c r="BC3" s="427"/>
      <c r="BD3" s="424" t="s">
        <v>194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143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143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143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143</v>
      </c>
      <c r="C8" s="375"/>
      <c r="D8" s="375"/>
      <c r="E8" s="375" t="s">
        <v>143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143</v>
      </c>
      <c r="C9" s="375"/>
      <c r="D9" s="375"/>
      <c r="E9" s="375"/>
      <c r="F9" s="375"/>
      <c r="G9" s="375"/>
      <c r="H9" s="375" t="s">
        <v>143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143</v>
      </c>
      <c r="F10" s="375"/>
      <c r="G10" s="375"/>
      <c r="H10" s="375" t="s">
        <v>143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143</v>
      </c>
      <c r="C11" s="375"/>
      <c r="D11" s="375"/>
      <c r="E11" s="375" t="s">
        <v>143</v>
      </c>
      <c r="F11" s="375"/>
      <c r="G11" s="375"/>
      <c r="H11" s="375" t="s">
        <v>143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21">
        <v>2</v>
      </c>
      <c r="Q13" s="423" t="s">
        <v>55</v>
      </c>
      <c r="R13" s="424"/>
      <c r="S13" s="424"/>
      <c r="T13" s="425"/>
      <c r="U13" s="121">
        <v>3</v>
      </c>
      <c r="V13" s="423" t="s">
        <v>56</v>
      </c>
      <c r="W13" s="424"/>
      <c r="X13" s="424"/>
      <c r="Y13" s="425"/>
      <c r="Z13" s="121">
        <v>4</v>
      </c>
      <c r="AA13" s="423" t="s">
        <v>57</v>
      </c>
      <c r="AB13" s="424"/>
      <c r="AC13" s="424"/>
      <c r="AD13" s="425"/>
      <c r="AE13" s="121">
        <v>5</v>
      </c>
      <c r="AF13" s="423" t="s">
        <v>58</v>
      </c>
      <c r="AG13" s="424"/>
      <c r="AH13" s="424"/>
      <c r="AI13" s="425"/>
      <c r="AJ13" s="121">
        <v>6</v>
      </c>
      <c r="AK13" s="423" t="s">
        <v>134</v>
      </c>
      <c r="AL13" s="424"/>
      <c r="AM13" s="424"/>
      <c r="AN13" s="425"/>
      <c r="AO13" s="121">
        <v>7</v>
      </c>
      <c r="AP13" s="423" t="s">
        <v>135</v>
      </c>
      <c r="AQ13" s="424"/>
      <c r="AR13" s="424"/>
      <c r="AS13" s="425"/>
      <c r="AT13" s="121">
        <v>8</v>
      </c>
      <c r="AU13" s="423" t="s">
        <v>61</v>
      </c>
      <c r="AV13" s="424"/>
      <c r="AW13" s="424"/>
      <c r="AX13" s="425"/>
      <c r="AY13" s="121">
        <v>9</v>
      </c>
      <c r="AZ13" s="423" t="s">
        <v>62</v>
      </c>
      <c r="BA13" s="424"/>
      <c r="BB13" s="424"/>
      <c r="BC13" s="427"/>
      <c r="BD13" s="424" t="s">
        <v>194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143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143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143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143</v>
      </c>
      <c r="C18" s="375"/>
      <c r="D18" s="375"/>
      <c r="E18" s="375" t="s">
        <v>143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143</v>
      </c>
      <c r="C19" s="375"/>
      <c r="D19" s="375"/>
      <c r="E19" s="375"/>
      <c r="F19" s="375"/>
      <c r="G19" s="375"/>
      <c r="H19" s="375" t="s">
        <v>143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143</v>
      </c>
      <c r="F20" s="375"/>
      <c r="G20" s="375"/>
      <c r="H20" s="375" t="s">
        <v>143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143</v>
      </c>
      <c r="C21" s="375"/>
      <c r="D21" s="375"/>
      <c r="E21" s="375" t="s">
        <v>143</v>
      </c>
      <c r="F21" s="375"/>
      <c r="G21" s="375"/>
      <c r="H21" s="375" t="s">
        <v>143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21">
        <v>2</v>
      </c>
      <c r="Q23" s="423" t="s">
        <v>55</v>
      </c>
      <c r="R23" s="424"/>
      <c r="S23" s="424"/>
      <c r="T23" s="425"/>
      <c r="U23" s="121">
        <v>3</v>
      </c>
      <c r="V23" s="423" t="s">
        <v>56</v>
      </c>
      <c r="W23" s="424"/>
      <c r="X23" s="424"/>
      <c r="Y23" s="425"/>
      <c r="Z23" s="121">
        <v>4</v>
      </c>
      <c r="AA23" s="423" t="s">
        <v>57</v>
      </c>
      <c r="AB23" s="424"/>
      <c r="AC23" s="424"/>
      <c r="AD23" s="425"/>
      <c r="AE23" s="121">
        <v>5</v>
      </c>
      <c r="AF23" s="423" t="s">
        <v>58</v>
      </c>
      <c r="AG23" s="424"/>
      <c r="AH23" s="424"/>
      <c r="AI23" s="425"/>
      <c r="AJ23" s="121">
        <v>6</v>
      </c>
      <c r="AK23" s="423" t="s">
        <v>134</v>
      </c>
      <c r="AL23" s="424"/>
      <c r="AM23" s="424"/>
      <c r="AN23" s="425"/>
      <c r="AO23" s="121">
        <v>7</v>
      </c>
      <c r="AP23" s="423" t="s">
        <v>135</v>
      </c>
      <c r="AQ23" s="424"/>
      <c r="AR23" s="424"/>
      <c r="AS23" s="425"/>
      <c r="AT23" s="121">
        <v>8</v>
      </c>
      <c r="AU23" s="423" t="s">
        <v>61</v>
      </c>
      <c r="AV23" s="424"/>
      <c r="AW23" s="424"/>
      <c r="AX23" s="425"/>
      <c r="AY23" s="121">
        <v>9</v>
      </c>
      <c r="AZ23" s="423" t="s">
        <v>62</v>
      </c>
      <c r="BA23" s="424"/>
      <c r="BB23" s="424"/>
      <c r="BC23" s="427"/>
      <c r="BD23" s="424" t="s">
        <v>194</v>
      </c>
      <c r="BE23" s="424"/>
      <c r="BF23" s="424"/>
      <c r="BG23" s="424"/>
      <c r="BH23" s="426"/>
    </row>
    <row r="24" spans="1:60" ht="12.95" customHeight="1" thickBot="1" x14ac:dyDescent="0.2">
      <c r="A24" s="381" t="s">
        <v>145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143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143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143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143</v>
      </c>
      <c r="C28" s="375"/>
      <c r="D28" s="375"/>
      <c r="E28" s="375" t="s">
        <v>143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143</v>
      </c>
      <c r="C29" s="375"/>
      <c r="D29" s="375"/>
      <c r="E29" s="375"/>
      <c r="F29" s="375"/>
      <c r="G29" s="375"/>
      <c r="H29" s="375" t="s">
        <v>143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143</v>
      </c>
      <c r="F30" s="375"/>
      <c r="G30" s="375"/>
      <c r="H30" s="375" t="s">
        <v>143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143</v>
      </c>
      <c r="C31" s="375"/>
      <c r="D31" s="375"/>
      <c r="E31" s="375" t="s">
        <v>143</v>
      </c>
      <c r="F31" s="375"/>
      <c r="G31" s="375"/>
      <c r="H31" s="375" t="s">
        <v>143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21">
        <v>2</v>
      </c>
      <c r="Q33" s="423" t="s">
        <v>55</v>
      </c>
      <c r="R33" s="424"/>
      <c r="S33" s="424"/>
      <c r="T33" s="425"/>
      <c r="U33" s="121">
        <v>3</v>
      </c>
      <c r="V33" s="423" t="s">
        <v>56</v>
      </c>
      <c r="W33" s="424"/>
      <c r="X33" s="424"/>
      <c r="Y33" s="425"/>
      <c r="Z33" s="121">
        <v>4</v>
      </c>
      <c r="AA33" s="423" t="s">
        <v>57</v>
      </c>
      <c r="AB33" s="424"/>
      <c r="AC33" s="424"/>
      <c r="AD33" s="425"/>
      <c r="AE33" s="121">
        <v>5</v>
      </c>
      <c r="AF33" s="423" t="s">
        <v>58</v>
      </c>
      <c r="AG33" s="424"/>
      <c r="AH33" s="424"/>
      <c r="AI33" s="425"/>
      <c r="AJ33" s="121">
        <v>6</v>
      </c>
      <c r="AK33" s="423" t="s">
        <v>134</v>
      </c>
      <c r="AL33" s="424"/>
      <c r="AM33" s="424"/>
      <c r="AN33" s="425"/>
      <c r="AO33" s="121">
        <v>7</v>
      </c>
      <c r="AP33" s="423" t="s">
        <v>135</v>
      </c>
      <c r="AQ33" s="424"/>
      <c r="AR33" s="424"/>
      <c r="AS33" s="425"/>
      <c r="AT33" s="121">
        <v>8</v>
      </c>
      <c r="AU33" s="423" t="s">
        <v>61</v>
      </c>
      <c r="AV33" s="424"/>
      <c r="AW33" s="424"/>
      <c r="AX33" s="425"/>
      <c r="AY33" s="121">
        <v>9</v>
      </c>
      <c r="AZ33" s="423" t="s">
        <v>62</v>
      </c>
      <c r="BA33" s="424"/>
      <c r="BB33" s="424"/>
      <c r="BC33" s="427"/>
      <c r="BD33" s="424" t="s">
        <v>194</v>
      </c>
      <c r="BE33" s="424"/>
      <c r="BF33" s="424"/>
      <c r="BG33" s="424"/>
      <c r="BH33" s="426"/>
    </row>
    <row r="34" spans="1:60" ht="12.95" customHeight="1" thickBot="1" x14ac:dyDescent="0.2">
      <c r="A34" s="381" t="s">
        <v>146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143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143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143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143</v>
      </c>
      <c r="C38" s="375"/>
      <c r="D38" s="375"/>
      <c r="E38" s="375" t="s">
        <v>143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143</v>
      </c>
      <c r="C39" s="375"/>
      <c r="D39" s="375"/>
      <c r="E39" s="375"/>
      <c r="F39" s="375"/>
      <c r="G39" s="375"/>
      <c r="H39" s="375" t="s">
        <v>143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143</v>
      </c>
      <c r="F40" s="375"/>
      <c r="G40" s="375"/>
      <c r="H40" s="375" t="s">
        <v>143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143</v>
      </c>
      <c r="C41" s="375"/>
      <c r="D41" s="375"/>
      <c r="E41" s="375" t="s">
        <v>143</v>
      </c>
      <c r="F41" s="375"/>
      <c r="G41" s="375"/>
      <c r="H41" s="375" t="s">
        <v>143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21">
        <v>2</v>
      </c>
      <c r="Q43" s="423" t="s">
        <v>55</v>
      </c>
      <c r="R43" s="424"/>
      <c r="S43" s="424"/>
      <c r="T43" s="425"/>
      <c r="U43" s="121">
        <v>3</v>
      </c>
      <c r="V43" s="423" t="s">
        <v>56</v>
      </c>
      <c r="W43" s="424"/>
      <c r="X43" s="424"/>
      <c r="Y43" s="425"/>
      <c r="Z43" s="121">
        <v>4</v>
      </c>
      <c r="AA43" s="423" t="s">
        <v>57</v>
      </c>
      <c r="AB43" s="424"/>
      <c r="AC43" s="424"/>
      <c r="AD43" s="425"/>
      <c r="AE43" s="121">
        <v>5</v>
      </c>
      <c r="AF43" s="423" t="s">
        <v>58</v>
      </c>
      <c r="AG43" s="424"/>
      <c r="AH43" s="424"/>
      <c r="AI43" s="425"/>
      <c r="AJ43" s="121">
        <v>6</v>
      </c>
      <c r="AK43" s="423" t="s">
        <v>134</v>
      </c>
      <c r="AL43" s="424"/>
      <c r="AM43" s="424"/>
      <c r="AN43" s="425"/>
      <c r="AO43" s="121">
        <v>7</v>
      </c>
      <c r="AP43" s="423" t="s">
        <v>135</v>
      </c>
      <c r="AQ43" s="424"/>
      <c r="AR43" s="424"/>
      <c r="AS43" s="425"/>
      <c r="AT43" s="121">
        <v>8</v>
      </c>
      <c r="AU43" s="423" t="s">
        <v>61</v>
      </c>
      <c r="AV43" s="424"/>
      <c r="AW43" s="424"/>
      <c r="AX43" s="425"/>
      <c r="AY43" s="121">
        <v>9</v>
      </c>
      <c r="AZ43" s="423" t="s">
        <v>62</v>
      </c>
      <c r="BA43" s="424"/>
      <c r="BB43" s="424"/>
      <c r="BC43" s="427"/>
      <c r="BD43" s="424" t="s">
        <v>194</v>
      </c>
      <c r="BE43" s="424"/>
      <c r="BF43" s="424"/>
      <c r="BG43" s="424"/>
      <c r="BH43" s="426"/>
    </row>
    <row r="44" spans="1:60" ht="12.95" customHeight="1" thickBot="1" x14ac:dyDescent="0.2">
      <c r="A44" s="421" t="s">
        <v>147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143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143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143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143</v>
      </c>
      <c r="C48" s="375"/>
      <c r="D48" s="375"/>
      <c r="E48" s="375" t="s">
        <v>143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143</v>
      </c>
      <c r="C49" s="375"/>
      <c r="D49" s="375"/>
      <c r="E49" s="375"/>
      <c r="F49" s="375"/>
      <c r="G49" s="375"/>
      <c r="H49" s="375" t="s">
        <v>143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143</v>
      </c>
      <c r="F50" s="375"/>
      <c r="G50" s="375"/>
      <c r="H50" s="375" t="s">
        <v>143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143</v>
      </c>
      <c r="C51" s="375"/>
      <c r="D51" s="375"/>
      <c r="E51" s="375" t="s">
        <v>143</v>
      </c>
      <c r="F51" s="375"/>
      <c r="G51" s="375"/>
      <c r="H51" s="375" t="s">
        <v>143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21">
        <v>2</v>
      </c>
      <c r="Q53" s="423" t="s">
        <v>55</v>
      </c>
      <c r="R53" s="424"/>
      <c r="S53" s="424"/>
      <c r="T53" s="425"/>
      <c r="U53" s="121">
        <v>3</v>
      </c>
      <c r="V53" s="423" t="s">
        <v>56</v>
      </c>
      <c r="W53" s="424"/>
      <c r="X53" s="424"/>
      <c r="Y53" s="425"/>
      <c r="Z53" s="121">
        <v>4</v>
      </c>
      <c r="AA53" s="423" t="s">
        <v>57</v>
      </c>
      <c r="AB53" s="424"/>
      <c r="AC53" s="424"/>
      <c r="AD53" s="425"/>
      <c r="AE53" s="121">
        <v>5</v>
      </c>
      <c r="AF53" s="423" t="s">
        <v>58</v>
      </c>
      <c r="AG53" s="424"/>
      <c r="AH53" s="424"/>
      <c r="AI53" s="425"/>
      <c r="AJ53" s="121">
        <v>6</v>
      </c>
      <c r="AK53" s="423" t="s">
        <v>134</v>
      </c>
      <c r="AL53" s="424"/>
      <c r="AM53" s="424"/>
      <c r="AN53" s="425"/>
      <c r="AO53" s="121">
        <v>7</v>
      </c>
      <c r="AP53" s="423" t="s">
        <v>135</v>
      </c>
      <c r="AQ53" s="424"/>
      <c r="AR53" s="424"/>
      <c r="AS53" s="425"/>
      <c r="AT53" s="121">
        <v>8</v>
      </c>
      <c r="AU53" s="423" t="s">
        <v>61</v>
      </c>
      <c r="AV53" s="424"/>
      <c r="AW53" s="424"/>
      <c r="AX53" s="425"/>
      <c r="AY53" s="121">
        <v>9</v>
      </c>
      <c r="AZ53" s="423" t="s">
        <v>62</v>
      </c>
      <c r="BA53" s="424"/>
      <c r="BB53" s="424"/>
      <c r="BC53" s="427"/>
      <c r="BD53" s="424" t="s">
        <v>194</v>
      </c>
      <c r="BE53" s="424"/>
      <c r="BF53" s="424"/>
      <c r="BG53" s="424"/>
      <c r="BH53" s="426"/>
    </row>
    <row r="54" spans="1:60" ht="12.95" customHeight="1" thickBot="1" x14ac:dyDescent="0.2">
      <c r="A54" s="428" t="s">
        <v>148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143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143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143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143</v>
      </c>
      <c r="C58" s="375"/>
      <c r="D58" s="375"/>
      <c r="E58" s="375" t="s">
        <v>143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143</v>
      </c>
      <c r="C59" s="375"/>
      <c r="D59" s="375"/>
      <c r="E59" s="375"/>
      <c r="F59" s="375"/>
      <c r="G59" s="375"/>
      <c r="H59" s="375" t="s">
        <v>143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143</v>
      </c>
      <c r="F60" s="375"/>
      <c r="G60" s="375"/>
      <c r="H60" s="375" t="s">
        <v>143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143</v>
      </c>
      <c r="C61" s="375"/>
      <c r="D61" s="375"/>
      <c r="E61" s="375" t="s">
        <v>143</v>
      </c>
      <c r="F61" s="375"/>
      <c r="G61" s="375"/>
      <c r="H61" s="375" t="s">
        <v>143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21">
        <v>2</v>
      </c>
      <c r="Q63" s="423" t="s">
        <v>55</v>
      </c>
      <c r="R63" s="424"/>
      <c r="S63" s="424"/>
      <c r="T63" s="425"/>
      <c r="U63" s="121">
        <v>3</v>
      </c>
      <c r="V63" s="423" t="s">
        <v>56</v>
      </c>
      <c r="W63" s="424"/>
      <c r="X63" s="424"/>
      <c r="Y63" s="425"/>
      <c r="Z63" s="121">
        <v>4</v>
      </c>
      <c r="AA63" s="423" t="s">
        <v>57</v>
      </c>
      <c r="AB63" s="424"/>
      <c r="AC63" s="424"/>
      <c r="AD63" s="425"/>
      <c r="AE63" s="121">
        <v>5</v>
      </c>
      <c r="AF63" s="423" t="s">
        <v>58</v>
      </c>
      <c r="AG63" s="424"/>
      <c r="AH63" s="424"/>
      <c r="AI63" s="425"/>
      <c r="AJ63" s="121">
        <v>6</v>
      </c>
      <c r="AK63" s="423" t="s">
        <v>134</v>
      </c>
      <c r="AL63" s="424"/>
      <c r="AM63" s="424"/>
      <c r="AN63" s="425"/>
      <c r="AO63" s="121">
        <v>7</v>
      </c>
      <c r="AP63" s="423" t="s">
        <v>135</v>
      </c>
      <c r="AQ63" s="424"/>
      <c r="AR63" s="424"/>
      <c r="AS63" s="425"/>
      <c r="AT63" s="121">
        <v>8</v>
      </c>
      <c r="AU63" s="423" t="s">
        <v>61</v>
      </c>
      <c r="AV63" s="424"/>
      <c r="AW63" s="424"/>
      <c r="AX63" s="425"/>
      <c r="AY63" s="121">
        <v>9</v>
      </c>
      <c r="AZ63" s="423" t="s">
        <v>62</v>
      </c>
      <c r="BA63" s="424"/>
      <c r="BB63" s="424"/>
      <c r="BC63" s="427"/>
      <c r="BD63" s="424" t="s">
        <v>194</v>
      </c>
      <c r="BE63" s="424"/>
      <c r="BF63" s="424"/>
      <c r="BG63" s="424"/>
      <c r="BH63" s="426"/>
    </row>
    <row r="64" spans="1:60" ht="12.95" customHeight="1" thickBot="1" x14ac:dyDescent="0.2">
      <c r="A64" s="381" t="s">
        <v>149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143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143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143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143</v>
      </c>
      <c r="C68" s="375"/>
      <c r="D68" s="375"/>
      <c r="E68" s="375" t="s">
        <v>143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143</v>
      </c>
      <c r="C69" s="375"/>
      <c r="D69" s="375"/>
      <c r="E69" s="375"/>
      <c r="F69" s="375"/>
      <c r="G69" s="375"/>
      <c r="H69" s="375" t="s">
        <v>143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143</v>
      </c>
      <c r="F70" s="375"/>
      <c r="G70" s="375"/>
      <c r="H70" s="375" t="s">
        <v>143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143</v>
      </c>
      <c r="C71" s="375"/>
      <c r="D71" s="375"/>
      <c r="E71" s="375" t="s">
        <v>143</v>
      </c>
      <c r="F71" s="375"/>
      <c r="G71" s="375"/>
      <c r="H71" s="375" t="s">
        <v>143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21">
        <v>2</v>
      </c>
      <c r="Q73" s="423" t="s">
        <v>55</v>
      </c>
      <c r="R73" s="424"/>
      <c r="S73" s="424"/>
      <c r="T73" s="425"/>
      <c r="U73" s="121">
        <v>3</v>
      </c>
      <c r="V73" s="423" t="s">
        <v>56</v>
      </c>
      <c r="W73" s="424"/>
      <c r="X73" s="424"/>
      <c r="Y73" s="425"/>
      <c r="Z73" s="121">
        <v>4</v>
      </c>
      <c r="AA73" s="423" t="s">
        <v>57</v>
      </c>
      <c r="AB73" s="424"/>
      <c r="AC73" s="424"/>
      <c r="AD73" s="425"/>
      <c r="AE73" s="121">
        <v>5</v>
      </c>
      <c r="AF73" s="423" t="s">
        <v>58</v>
      </c>
      <c r="AG73" s="424"/>
      <c r="AH73" s="424"/>
      <c r="AI73" s="425"/>
      <c r="AJ73" s="121">
        <v>6</v>
      </c>
      <c r="AK73" s="423" t="s">
        <v>134</v>
      </c>
      <c r="AL73" s="424"/>
      <c r="AM73" s="424"/>
      <c r="AN73" s="425"/>
      <c r="AO73" s="121">
        <v>7</v>
      </c>
      <c r="AP73" s="423" t="s">
        <v>135</v>
      </c>
      <c r="AQ73" s="424"/>
      <c r="AR73" s="424"/>
      <c r="AS73" s="425"/>
      <c r="AT73" s="121">
        <v>8</v>
      </c>
      <c r="AU73" s="423" t="s">
        <v>61</v>
      </c>
      <c r="AV73" s="424"/>
      <c r="AW73" s="424"/>
      <c r="AX73" s="425"/>
      <c r="AY73" s="121">
        <v>9</v>
      </c>
      <c r="AZ73" s="423" t="s">
        <v>62</v>
      </c>
      <c r="BA73" s="424"/>
      <c r="BB73" s="424"/>
      <c r="BC73" s="427"/>
      <c r="BD73" s="424" t="s">
        <v>194</v>
      </c>
      <c r="BE73" s="424"/>
      <c r="BF73" s="424"/>
      <c r="BG73" s="424"/>
      <c r="BH73" s="426"/>
    </row>
    <row r="74" spans="1:60" ht="12.95" customHeight="1" thickBot="1" x14ac:dyDescent="0.2">
      <c r="A74" s="381" t="s">
        <v>150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143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143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143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143</v>
      </c>
      <c r="C78" s="375"/>
      <c r="D78" s="375"/>
      <c r="E78" s="375" t="s">
        <v>143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143</v>
      </c>
      <c r="C79" s="375"/>
      <c r="D79" s="375"/>
      <c r="E79" s="375"/>
      <c r="F79" s="375"/>
      <c r="G79" s="375"/>
      <c r="H79" s="375" t="s">
        <v>143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143</v>
      </c>
      <c r="F80" s="375"/>
      <c r="G80" s="375"/>
      <c r="H80" s="375" t="s">
        <v>143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143</v>
      </c>
      <c r="C81" s="375"/>
      <c r="D81" s="375"/>
      <c r="E81" s="375" t="s">
        <v>143</v>
      </c>
      <c r="F81" s="375"/>
      <c r="G81" s="375"/>
      <c r="H81" s="375" t="s">
        <v>143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21">
        <v>2</v>
      </c>
      <c r="Q84" s="423" t="s">
        <v>55</v>
      </c>
      <c r="R84" s="424"/>
      <c r="S84" s="424"/>
      <c r="T84" s="425"/>
      <c r="U84" s="121">
        <v>3</v>
      </c>
      <c r="V84" s="423" t="s">
        <v>56</v>
      </c>
      <c r="W84" s="424"/>
      <c r="X84" s="424"/>
      <c r="Y84" s="425"/>
      <c r="Z84" s="121">
        <v>4</v>
      </c>
      <c r="AA84" s="423" t="s">
        <v>57</v>
      </c>
      <c r="AB84" s="424"/>
      <c r="AC84" s="424"/>
      <c r="AD84" s="425"/>
      <c r="AE84" s="121">
        <v>5</v>
      </c>
      <c r="AF84" s="423" t="s">
        <v>58</v>
      </c>
      <c r="AG84" s="424"/>
      <c r="AH84" s="424"/>
      <c r="AI84" s="425"/>
      <c r="AJ84" s="121">
        <v>6</v>
      </c>
      <c r="AK84" s="423" t="s">
        <v>134</v>
      </c>
      <c r="AL84" s="424"/>
      <c r="AM84" s="424"/>
      <c r="AN84" s="425"/>
      <c r="AO84" s="121">
        <v>7</v>
      </c>
      <c r="AP84" s="423" t="s">
        <v>135</v>
      </c>
      <c r="AQ84" s="424"/>
      <c r="AR84" s="424"/>
      <c r="AS84" s="425"/>
      <c r="AT84" s="121">
        <v>8</v>
      </c>
      <c r="AU84" s="423" t="s">
        <v>61</v>
      </c>
      <c r="AV84" s="424"/>
      <c r="AW84" s="424"/>
      <c r="AX84" s="425"/>
      <c r="AY84" s="121">
        <v>9</v>
      </c>
      <c r="AZ84" s="423" t="s">
        <v>62</v>
      </c>
      <c r="BA84" s="424"/>
      <c r="BB84" s="424"/>
      <c r="BC84" s="427"/>
      <c r="BD84" s="424" t="s">
        <v>194</v>
      </c>
      <c r="BE84" s="424"/>
      <c r="BF84" s="424"/>
      <c r="BG84" s="424"/>
      <c r="BH84" s="426"/>
    </row>
    <row r="85" spans="1:60" ht="12.95" customHeight="1" thickBot="1" x14ac:dyDescent="0.2">
      <c r="A85" s="421" t="s">
        <v>151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143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143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143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143</v>
      </c>
      <c r="C89" s="375"/>
      <c r="D89" s="375"/>
      <c r="E89" s="375" t="s">
        <v>143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143</v>
      </c>
      <c r="C90" s="375"/>
      <c r="D90" s="375"/>
      <c r="E90" s="375"/>
      <c r="F90" s="375"/>
      <c r="G90" s="375"/>
      <c r="H90" s="375" t="s">
        <v>143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143</v>
      </c>
      <c r="F91" s="375"/>
      <c r="G91" s="375"/>
      <c r="H91" s="375" t="s">
        <v>143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143</v>
      </c>
      <c r="C92" s="375"/>
      <c r="D92" s="375"/>
      <c r="E92" s="375" t="s">
        <v>143</v>
      </c>
      <c r="F92" s="375"/>
      <c r="G92" s="375"/>
      <c r="H92" s="375" t="s">
        <v>143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21">
        <v>2</v>
      </c>
      <c r="Q94" s="423" t="s">
        <v>55</v>
      </c>
      <c r="R94" s="424"/>
      <c r="S94" s="424"/>
      <c r="T94" s="425"/>
      <c r="U94" s="121">
        <v>3</v>
      </c>
      <c r="V94" s="423" t="s">
        <v>56</v>
      </c>
      <c r="W94" s="424"/>
      <c r="X94" s="424"/>
      <c r="Y94" s="425"/>
      <c r="Z94" s="121">
        <v>4</v>
      </c>
      <c r="AA94" s="423" t="s">
        <v>57</v>
      </c>
      <c r="AB94" s="424"/>
      <c r="AC94" s="424"/>
      <c r="AD94" s="425"/>
      <c r="AE94" s="121">
        <v>5</v>
      </c>
      <c r="AF94" s="423" t="s">
        <v>58</v>
      </c>
      <c r="AG94" s="424"/>
      <c r="AH94" s="424"/>
      <c r="AI94" s="425"/>
      <c r="AJ94" s="121">
        <v>6</v>
      </c>
      <c r="AK94" s="423" t="s">
        <v>134</v>
      </c>
      <c r="AL94" s="424"/>
      <c r="AM94" s="424"/>
      <c r="AN94" s="425"/>
      <c r="AO94" s="121">
        <v>7</v>
      </c>
      <c r="AP94" s="423" t="s">
        <v>135</v>
      </c>
      <c r="AQ94" s="424"/>
      <c r="AR94" s="424"/>
      <c r="AS94" s="425"/>
      <c r="AT94" s="121">
        <v>8</v>
      </c>
      <c r="AU94" s="423" t="s">
        <v>61</v>
      </c>
      <c r="AV94" s="424"/>
      <c r="AW94" s="424"/>
      <c r="AX94" s="425"/>
      <c r="AY94" s="121">
        <v>9</v>
      </c>
      <c r="AZ94" s="423" t="s">
        <v>62</v>
      </c>
      <c r="BA94" s="424"/>
      <c r="BB94" s="424"/>
      <c r="BC94" s="427"/>
      <c r="BD94" s="424" t="s">
        <v>194</v>
      </c>
      <c r="BE94" s="424"/>
      <c r="BF94" s="424"/>
      <c r="BG94" s="424"/>
      <c r="BH94" s="426"/>
    </row>
    <row r="95" spans="1:60" ht="12.95" customHeight="1" thickBot="1" x14ac:dyDescent="0.2">
      <c r="A95" s="428" t="s">
        <v>152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143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143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143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143</v>
      </c>
      <c r="C99" s="375"/>
      <c r="D99" s="375"/>
      <c r="E99" s="375" t="s">
        <v>143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143</v>
      </c>
      <c r="C100" s="375"/>
      <c r="D100" s="375"/>
      <c r="E100" s="375"/>
      <c r="F100" s="375"/>
      <c r="G100" s="375"/>
      <c r="H100" s="375" t="s">
        <v>143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143</v>
      </c>
      <c r="F101" s="375"/>
      <c r="G101" s="375"/>
      <c r="H101" s="375" t="s">
        <v>143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143</v>
      </c>
      <c r="C102" s="375"/>
      <c r="D102" s="375"/>
      <c r="E102" s="375" t="s">
        <v>143</v>
      </c>
      <c r="F102" s="375"/>
      <c r="G102" s="375"/>
      <c r="H102" s="375" t="s">
        <v>143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21">
        <v>2</v>
      </c>
      <c r="Q104" s="423" t="s">
        <v>55</v>
      </c>
      <c r="R104" s="424"/>
      <c r="S104" s="424"/>
      <c r="T104" s="425"/>
      <c r="U104" s="121">
        <v>3</v>
      </c>
      <c r="V104" s="423" t="s">
        <v>56</v>
      </c>
      <c r="W104" s="424"/>
      <c r="X104" s="424"/>
      <c r="Y104" s="425"/>
      <c r="Z104" s="121">
        <v>4</v>
      </c>
      <c r="AA104" s="423" t="s">
        <v>57</v>
      </c>
      <c r="AB104" s="424"/>
      <c r="AC104" s="424"/>
      <c r="AD104" s="425"/>
      <c r="AE104" s="121">
        <v>5</v>
      </c>
      <c r="AF104" s="423" t="s">
        <v>58</v>
      </c>
      <c r="AG104" s="424"/>
      <c r="AH104" s="424"/>
      <c r="AI104" s="425"/>
      <c r="AJ104" s="121">
        <v>6</v>
      </c>
      <c r="AK104" s="423" t="s">
        <v>134</v>
      </c>
      <c r="AL104" s="424"/>
      <c r="AM104" s="424"/>
      <c r="AN104" s="425"/>
      <c r="AO104" s="121">
        <v>7</v>
      </c>
      <c r="AP104" s="423" t="s">
        <v>135</v>
      </c>
      <c r="AQ104" s="424"/>
      <c r="AR104" s="424"/>
      <c r="AS104" s="425"/>
      <c r="AT104" s="121">
        <v>8</v>
      </c>
      <c r="AU104" s="423" t="s">
        <v>61</v>
      </c>
      <c r="AV104" s="424"/>
      <c r="AW104" s="424"/>
      <c r="AX104" s="425"/>
      <c r="AY104" s="121">
        <v>9</v>
      </c>
      <c r="AZ104" s="423" t="s">
        <v>62</v>
      </c>
      <c r="BA104" s="424"/>
      <c r="BB104" s="424"/>
      <c r="BC104" s="427"/>
      <c r="BD104" s="424" t="s">
        <v>194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153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143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143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143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143</v>
      </c>
      <c r="C109" s="429"/>
      <c r="D109" s="429"/>
      <c r="E109" s="429" t="s">
        <v>143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143</v>
      </c>
      <c r="C110" s="429"/>
      <c r="D110" s="429"/>
      <c r="E110" s="429"/>
      <c r="F110" s="429"/>
      <c r="G110" s="429"/>
      <c r="H110" s="429" t="s">
        <v>143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143</v>
      </c>
      <c r="F111" s="429"/>
      <c r="G111" s="429"/>
      <c r="H111" s="429" t="s">
        <v>143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143</v>
      </c>
      <c r="C112" s="429"/>
      <c r="D112" s="429"/>
      <c r="E112" s="429" t="s">
        <v>143</v>
      </c>
      <c r="F112" s="429"/>
      <c r="G112" s="429"/>
      <c r="H112" s="429" t="s">
        <v>143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21">
        <v>2</v>
      </c>
      <c r="Q114" s="423" t="s">
        <v>55</v>
      </c>
      <c r="R114" s="424"/>
      <c r="S114" s="424"/>
      <c r="T114" s="425"/>
      <c r="U114" s="121">
        <v>3</v>
      </c>
      <c r="V114" s="423" t="s">
        <v>56</v>
      </c>
      <c r="W114" s="424"/>
      <c r="X114" s="424"/>
      <c r="Y114" s="425"/>
      <c r="Z114" s="121">
        <v>4</v>
      </c>
      <c r="AA114" s="423" t="s">
        <v>57</v>
      </c>
      <c r="AB114" s="424"/>
      <c r="AC114" s="424"/>
      <c r="AD114" s="425"/>
      <c r="AE114" s="121">
        <v>5</v>
      </c>
      <c r="AF114" s="423" t="s">
        <v>58</v>
      </c>
      <c r="AG114" s="424"/>
      <c r="AH114" s="424"/>
      <c r="AI114" s="425"/>
      <c r="AJ114" s="121">
        <v>6</v>
      </c>
      <c r="AK114" s="423" t="s">
        <v>134</v>
      </c>
      <c r="AL114" s="424"/>
      <c r="AM114" s="424"/>
      <c r="AN114" s="425"/>
      <c r="AO114" s="121">
        <v>7</v>
      </c>
      <c r="AP114" s="423" t="s">
        <v>135</v>
      </c>
      <c r="AQ114" s="424"/>
      <c r="AR114" s="424"/>
      <c r="AS114" s="425"/>
      <c r="AT114" s="121">
        <v>8</v>
      </c>
      <c r="AU114" s="423" t="s">
        <v>61</v>
      </c>
      <c r="AV114" s="424"/>
      <c r="AW114" s="424"/>
      <c r="AX114" s="425"/>
      <c r="AY114" s="121">
        <v>9</v>
      </c>
      <c r="AZ114" s="423" t="s">
        <v>62</v>
      </c>
      <c r="BA114" s="424"/>
      <c r="BB114" s="424"/>
      <c r="BC114" s="427"/>
      <c r="BD114" s="424" t="s">
        <v>194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154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143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143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143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143</v>
      </c>
      <c r="C119" s="429"/>
      <c r="D119" s="429"/>
      <c r="E119" s="429" t="s">
        <v>143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143</v>
      </c>
      <c r="C120" s="429"/>
      <c r="D120" s="429"/>
      <c r="E120" s="429"/>
      <c r="F120" s="429"/>
      <c r="G120" s="429"/>
      <c r="H120" s="429" t="s">
        <v>143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143</v>
      </c>
      <c r="F121" s="429"/>
      <c r="G121" s="429"/>
      <c r="H121" s="429" t="s">
        <v>143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143</v>
      </c>
      <c r="C122" s="429"/>
      <c r="D122" s="429"/>
      <c r="E122" s="429" t="s">
        <v>143</v>
      </c>
      <c r="F122" s="429"/>
      <c r="G122" s="429"/>
      <c r="H122" s="429" t="s">
        <v>143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4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1</v>
      </c>
      <c r="D4" s="120">
        <f>ローデータ!D4</f>
        <v>29</v>
      </c>
      <c r="E4" s="120" t="str">
        <f>ローデータ!E4</f>
        <v>水</v>
      </c>
      <c r="G4" s="138">
        <v>9</v>
      </c>
      <c r="H4" s="140" t="s">
        <v>53</v>
      </c>
      <c r="K4" s="412">
        <f>COUNTIFS(ローデータ!B12:B1011,1,ローデータ!G12:G1011,$G$4)</f>
        <v>38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6</v>
      </c>
      <c r="D10" s="56">
        <f>COUNTIFS(ローデータ!$B$12:$B$1011,1,ローデータ!$G$12:$G$1011,$G$4,ローデータ!$H$12:$H$1011,D8)</f>
        <v>10</v>
      </c>
      <c r="E10" s="56">
        <f>COUNTIFS(ローデータ!$B$12:$B$1011,1,ローデータ!$G$12:$G$1011,$G$4,ローデータ!$H$12:$H$1011,E8)</f>
        <v>9</v>
      </c>
      <c r="F10" s="56">
        <f>COUNTIFS(ローデータ!$B$12:$B$1011,1,ローデータ!$G$12:$G$1011,$G$4,ローデータ!$H$12:$H$1011,F8)</f>
        <v>10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1</v>
      </c>
      <c r="K10" s="56">
        <f>SUM(B10:J10)</f>
        <v>38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38</v>
      </c>
      <c r="D16" s="56">
        <f>SUM(B16:C16)</f>
        <v>38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29</v>
      </c>
      <c r="C23" s="286"/>
      <c r="D23" s="285">
        <f>COUNTIFS(ローデータ!$B$12:$B$1011,1,ローデータ!$G$12:$G$1011,$G$4,ローデータ!$K$12:$K$1011,D21)</f>
        <v>3</v>
      </c>
      <c r="E23" s="286"/>
      <c r="F23" s="285">
        <f>COUNTIFS(ローデータ!$B$12:$B$1011,1,ローデータ!$G$12:$G$1011,$G$4,ローデータ!$K$12:$K$1011,F21)</f>
        <v>6</v>
      </c>
      <c r="G23" s="287"/>
      <c r="H23" s="286"/>
      <c r="I23" s="56">
        <f>SUM(B23:H23)</f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10</v>
      </c>
      <c r="K29" s="85">
        <f>SUMIFS(ローデータ!N12:N1011,ローデータ!$B$12:$B$1011,1,ローデータ!$G$12:$G$1011,$G$4,ローデータ!$K$12:$K$1011,$B$21)</f>
        <v>15</v>
      </c>
      <c r="L29" s="85">
        <f>SUMIFS(ローデータ!O12:O1011,ローデータ!$B$12:$B$1011,1,ローデータ!$G$12:$G$1011,$G$4,ローデータ!$K$12:$K$1011,$B$21)</f>
        <v>15</v>
      </c>
      <c r="M29" s="85">
        <f>SUMIFS(ローデータ!P12:P1011,ローデータ!$B$12:$B$1011,1,ローデータ!$G$12:$G$1011,$G$4,ローデータ!$K$12:$K$1011,$B$21)</f>
        <v>2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42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24</v>
      </c>
      <c r="C30" s="56">
        <f>COUNTIFS(ローデータ!$B$12:$B$1011,1,ローデータ!$G$12:$G$1011,$G$4,ローデータ!$K$12:$K$1011,$B$21,ローデータ!$L$12:$L$1011,C27)</f>
        <v>4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29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2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3</v>
      </c>
      <c r="I36" s="141" t="s">
        <v>51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4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6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6</v>
      </c>
      <c r="H44" s="88">
        <f>COUNTIFS(ローデータ!$B$12:$B$1011,1,ローデータ!$G$12:$G$1011,$G$4,ローデータ!$K$12:$K$1011,$F$21,ローデータ!$S$12:$S$1011,H41)</f>
        <v>6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6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4</v>
      </c>
      <c r="D50" s="90">
        <f>SUMIFS(ローデータ!O12:O1011,ローデータ!$B$12:$B$1011,1,ローデータ!$G$12:$G$1011,$G$4,ローデータ!$K$12:$K$1011,$F$21)</f>
        <v>4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8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4</v>
      </c>
      <c r="J50" s="90">
        <f>SUMIFS(ローデータ!V12:V1011,ローデータ!$B$12:$B$1011,1,ローデータ!$G$12:$G$1011,$G$4,ローデータ!$K$12:$K$1011,$F$21)</f>
        <v>3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2</v>
      </c>
      <c r="M50" s="90">
        <f>SUMIFS(ローデータ!Y12:Y1011,ローデータ!$B$12:$B$1011,1,ローデータ!$G$12:$G$1011,$G$4,ローデータ!$K$12:$K$1011,$F$21)</f>
        <v>1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6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6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9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9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10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1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1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1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1</v>
      </c>
    </row>
    <row r="68" spans="1:15" ht="14.1" customHeight="1" thickTop="1" x14ac:dyDescent="0.15">
      <c r="A68" s="327" t="s">
        <v>50</v>
      </c>
      <c r="B68" s="328"/>
      <c r="C68" s="99">
        <f>SUM(C59:C67)</f>
        <v>38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38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4</v>
      </c>
      <c r="D76" s="286"/>
      <c r="E76" s="285">
        <f>COUNTIFS(ローデータ!$B$12:$B$1011,1,ローデータ!$G$12:$G$1011,$G$4,ローデータ!$H$12:$H$1011,$A$76,ローデータ!$K$12:$K$1011,E73)</f>
        <v>0</v>
      </c>
      <c r="F76" s="286"/>
      <c r="G76" s="285">
        <f>COUNTIFS(ローデータ!$B$12:$B$1011,1,ローデータ!$G$12:$G$1011,$G$4,ローデータ!$H$12:$H$1011,$A$76,ローデータ!$K$12:$K$1011,G73)</f>
        <v>2</v>
      </c>
      <c r="H76" s="287"/>
      <c r="I76" s="287"/>
      <c r="J76" s="103">
        <f t="shared" si="2"/>
        <v>6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7</v>
      </c>
      <c r="D77" s="286"/>
      <c r="E77" s="285">
        <f>COUNTIFS(ローデータ!$B$12:$B$1011,1,ローデータ!$G$12:$G$1011,$G$4,ローデータ!$H$12:$H$1011,$A$77,ローデータ!$K$12:$K$1011,E73)</f>
        <v>2</v>
      </c>
      <c r="F77" s="286"/>
      <c r="G77" s="285">
        <f>COUNTIFS(ローデータ!$B$12:$B$1011,1,ローデータ!$G$12:$G$1011,$G$4,ローデータ!$H$12:$H$1011,$A$77,ローデータ!$K$12:$K$1011,G73)</f>
        <v>1</v>
      </c>
      <c r="H77" s="287"/>
      <c r="I77" s="287"/>
      <c r="J77" s="103">
        <f t="shared" si="2"/>
        <v>10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8</v>
      </c>
      <c r="D78" s="286"/>
      <c r="E78" s="285">
        <f>COUNTIFS(ローデータ!$B$12:$B$1011,1,ローデータ!$G$12:$G$1011,$G$4,ローデータ!$H$12:$H$1011,$A$78,ローデータ!$K$12:$K$1011,E73)</f>
        <v>0</v>
      </c>
      <c r="F78" s="286"/>
      <c r="G78" s="285">
        <f>COUNTIFS(ローデータ!$B$12:$B$1011,1,ローデータ!$G$12:$G$1011,$G$4,ローデータ!$H$12:$H$1011,$A$78,ローデータ!$K$12:$K$1011,G73)</f>
        <v>1</v>
      </c>
      <c r="H78" s="287"/>
      <c r="I78" s="287"/>
      <c r="J78" s="103">
        <f t="shared" si="2"/>
        <v>9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7</v>
      </c>
      <c r="D79" s="286"/>
      <c r="E79" s="285">
        <f>COUNTIFS(ローデータ!$B$12:$B$1011,1,ローデータ!$G$12:$G$1011,$G$4,ローデータ!$H$12:$H$1011,$A$79,ローデータ!$K$12:$K$1011,E73)</f>
        <v>1</v>
      </c>
      <c r="F79" s="286"/>
      <c r="G79" s="285">
        <f>COUNTIFS(ローデータ!$B$12:$B$1011,1,ローデータ!$G$12:$G$1011,$G$4,ローデータ!$H$12:$H$1011,$A$79,ローデータ!$K$12:$K$1011,G73)</f>
        <v>2</v>
      </c>
      <c r="H79" s="287"/>
      <c r="I79" s="287"/>
      <c r="J79" s="103">
        <f t="shared" si="2"/>
        <v>10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0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1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1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1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1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1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1</v>
      </c>
    </row>
    <row r="84" spans="1:17" ht="14.1" customHeight="1" thickTop="1" x14ac:dyDescent="0.15">
      <c r="A84" s="327" t="s">
        <v>50</v>
      </c>
      <c r="B84" s="328"/>
      <c r="C84" s="348">
        <f>SUM(C75:D83)</f>
        <v>29</v>
      </c>
      <c r="D84" s="349"/>
      <c r="E84" s="348">
        <f>SUM(E75:F83)</f>
        <v>3</v>
      </c>
      <c r="F84" s="349"/>
      <c r="G84" s="350">
        <f>SUM(G75:I83)</f>
        <v>6</v>
      </c>
      <c r="H84" s="350"/>
      <c r="I84" s="348"/>
      <c r="J84" s="105">
        <f t="shared" si="2"/>
        <v>38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1</v>
      </c>
      <c r="M93" s="87">
        <f>SUMIFS(ローデータ!$N$12:$N$1011,ローデータ!$B$12:$B$1011,1,ローデータ!$G$12:$G$1011,$G$4,ローデータ!$K$12:$K$1011,$B$21,ローデータ!$H$12:$H$1011,J93)</f>
        <v>3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1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5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7</v>
      </c>
      <c r="M94" s="87">
        <f>SUMIFS(ローデータ!$N$12:$N$1011,ローデータ!$B$12:$B$1011,1,ローデータ!$G$12:$G$1011,$G$4,ローデータ!$K$12:$K$1011,$B$21,ローデータ!$H$12:$H$1011,J94)</f>
        <v>2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9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6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7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7</v>
      </c>
      <c r="N95" s="87">
        <f>SUMIFS(ローデータ!$O$12:$O$1011,ローデータ!$B$12:$B$1011,1,ローデータ!$G$12:$G$1011,$G$4,ローデータ!$K$12:$K$1011,$B$21,ローデータ!$H$12:$H$1011,J95)</f>
        <v>8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15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6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1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8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3</v>
      </c>
      <c r="N96" s="87">
        <f>SUMIFS(ローデータ!$O$12:$O$1011,ローデータ!$B$12:$B$1011,1,ローデータ!$G$12:$G$1011,$G$4,ローデータ!$K$12:$K$1011,$B$21,ローデータ!$H$12:$H$1011,J96)</f>
        <v>5</v>
      </c>
      <c r="O96" s="87">
        <f>SUMIFS(ローデータ!$P$12:$P$1011,ローデータ!$B$12:$B$1011,1,ローデータ!$G$12:$G$1011,$G$4,ローデータ!$K$12:$K$1011,$B$21,ローデータ!$H$12:$H$1011,J96)</f>
        <v>1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10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6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7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1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1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1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1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1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1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33" t="s">
        <v>50</v>
      </c>
      <c r="K101" s="134"/>
      <c r="L101" s="102">
        <f>SUM(L92:L100)</f>
        <v>10</v>
      </c>
      <c r="M101" s="102">
        <f>SUM(M92:M100)</f>
        <v>15</v>
      </c>
      <c r="N101" s="102">
        <f>SUM(N92:N100)</f>
        <v>15</v>
      </c>
      <c r="O101" s="102">
        <f>SUM(O92:O100)</f>
        <v>2</v>
      </c>
      <c r="P101" s="102">
        <f>SUM(P92:P100)</f>
        <v>0</v>
      </c>
      <c r="Q101" s="102">
        <f t="shared" si="3"/>
        <v>42</v>
      </c>
    </row>
    <row r="102" spans="1:17" ht="14.1" customHeight="1" x14ac:dyDescent="0.15">
      <c r="A102" s="133" t="s">
        <v>50</v>
      </c>
      <c r="B102" s="134"/>
      <c r="C102" s="56">
        <f>SUM(C93:C101)</f>
        <v>24</v>
      </c>
      <c r="D102" s="56">
        <f>SUM(D93:D101)</f>
        <v>4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29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2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2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2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1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1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2</v>
      </c>
      <c r="D118" s="108">
        <f t="shared" ref="D118:E118" si="7">SUM(D109:D117)</f>
        <v>1</v>
      </c>
      <c r="E118" s="108">
        <f t="shared" si="7"/>
        <v>0</v>
      </c>
      <c r="F118" s="108">
        <f>SUM(C118:E118)</f>
        <v>3</v>
      </c>
      <c r="G118" s="77"/>
      <c r="H118" s="362" t="s">
        <v>50</v>
      </c>
      <c r="I118" s="363"/>
      <c r="J118" s="108">
        <f t="shared" ref="J118:P118" si="8">SUM(J109:J117)</f>
        <v>2</v>
      </c>
      <c r="K118" s="108">
        <f t="shared" si="8"/>
        <v>1</v>
      </c>
      <c r="L118" s="108">
        <f t="shared" si="8"/>
        <v>0</v>
      </c>
      <c r="M118" s="108">
        <f t="shared" si="8"/>
        <v>0</v>
      </c>
      <c r="N118" s="108">
        <f t="shared" si="8"/>
        <v>1</v>
      </c>
      <c r="O118" s="108">
        <f t="shared" si="8"/>
        <v>0</v>
      </c>
      <c r="P118" s="108">
        <f t="shared" si="8"/>
        <v>0</v>
      </c>
      <c r="Q118" s="108">
        <f t="shared" si="5"/>
        <v>4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2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2</v>
      </c>
      <c r="I128" s="114">
        <f>COUNTIFS(ローデータ!$B$12:$B$1011,1,ローデータ!$G$12:$G$1011,$G$4,ローデータ!$K$12:$K$1011,$F$21,ローデータ!$S$12:$S$1011,$I$124,ローデータ!$H$12:$H$1011,A128)</f>
        <v>2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2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2</v>
      </c>
      <c r="I131" s="114">
        <f>COUNTIFS(ローデータ!$B$12:$B$1011,1,ローデータ!$G$12:$G$1011,$G$4,ローデータ!$K$12:$K$1011,$F$21,ローデータ!$S$12:$S$1011,$I$124,ローデータ!$H$12:$H$1011,A131)</f>
        <v>2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2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6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6</v>
      </c>
      <c r="I136" s="110">
        <f>SUM(I127:I135)</f>
        <v>6</v>
      </c>
      <c r="J136" s="108">
        <f>SUM(J127:J135)</f>
        <v>0</v>
      </c>
      <c r="K136" s="108">
        <f>SUM(K127:K135)</f>
        <v>0</v>
      </c>
      <c r="L136" s="108">
        <f t="shared" si="9"/>
        <v>6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2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2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2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1</v>
      </c>
      <c r="N144" s="90">
        <f>SUMIFS(ローデータ!$Y$12:$Y$1011,ローデータ!$B$12:$B$1011,1,ローデータ!$G$12:$G$1011,$G$4,ローデータ!$K$12:$K$1011,$F$21,ローデータ!$H$12:$H$1011,A144)</f>
        <v>1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4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1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1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2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3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3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3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3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4</v>
      </c>
      <c r="E152" s="56">
        <f>SUM(E143:E151)</f>
        <v>4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8</v>
      </c>
      <c r="I152" s="56">
        <f t="shared" ref="I152:O152" si="15">SUM(I143:I151)</f>
        <v>0</v>
      </c>
      <c r="J152" s="56">
        <f t="shared" si="15"/>
        <v>4</v>
      </c>
      <c r="K152" s="56">
        <f t="shared" si="15"/>
        <v>3</v>
      </c>
      <c r="L152" s="56">
        <f t="shared" si="15"/>
        <v>0</v>
      </c>
      <c r="M152" s="56">
        <f t="shared" si="15"/>
        <v>2</v>
      </c>
      <c r="N152" s="56">
        <f t="shared" si="15"/>
        <v>1</v>
      </c>
      <c r="O152" s="56">
        <f t="shared" si="15"/>
        <v>0</v>
      </c>
      <c r="P152" s="56">
        <f t="shared" si="13"/>
        <v>10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29</v>
      </c>
      <c r="G159" s="286"/>
      <c r="H159" s="285">
        <f>COUNTIFS(ローデータ!$B$12:$B$1011,1,ローデータ!$G$12:$G$1011,$G$4,ローデータ!$I$12:$I$1011,$C$14,ローデータ!$K$12:$K$1011,H157)</f>
        <v>3</v>
      </c>
      <c r="I159" s="286"/>
      <c r="J159" s="285">
        <f>COUNTIFS(ローデータ!$B$12:$B$1011,1,ローデータ!$G$12:$G$1011,$G$4,ローデータ!$I$12:$I$1011,$C$14,ローデータ!$K$12:$K$1011,J157)</f>
        <v>6</v>
      </c>
      <c r="K159" s="287"/>
      <c r="L159" s="286"/>
      <c r="M159" s="56">
        <f t="shared" ref="M159:M171" si="16">SUM(F159:L159)</f>
        <v>38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29</v>
      </c>
      <c r="G171" s="286"/>
      <c r="H171" s="285">
        <f>SUM(H159:I170)</f>
        <v>3</v>
      </c>
      <c r="I171" s="286"/>
      <c r="J171" s="285">
        <f>SUM(J159:L170)</f>
        <v>6</v>
      </c>
      <c r="K171" s="287"/>
      <c r="L171" s="286"/>
      <c r="M171" s="56">
        <f t="shared" si="16"/>
        <v>38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24</v>
      </c>
      <c r="G179" s="56">
        <f>COUNTIFS(ローデータ!$B$12:$B$1011,1,ローデータ!$G$12:$G$1011,$G$4,ローデータ!$I$12:$I$1011,$C$14,ローデータ!$K$12:$K$1011,$B$21,ローデータ!$L$12:$L$1011,G176)</f>
        <v>4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29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24</v>
      </c>
      <c r="G191" s="56">
        <f>SUM(G179:G190)</f>
        <v>4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6">
        <f t="shared" si="17"/>
        <v>29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10</v>
      </c>
      <c r="G198" s="89">
        <f>SUMIFS(ローデータ!N12:N1011,ローデータ!$B$12:$B$1011,1,ローデータ!$G$12:$G$1011,$G$4,ローデータ!$I$12:$I$1011,$C$14,ローデータ!$K$12:$K$1011,$B$21)</f>
        <v>15</v>
      </c>
      <c r="H198" s="89">
        <f>SUMIFS(ローデータ!O12:O1011,ローデータ!$B$12:$B$1011,1,ローデータ!$G$12:$G$1011,$G$4,ローデータ!$I$12:$I$1011,$C$14,ローデータ!$K$12:$K$1011,$B$21)</f>
        <v>15</v>
      </c>
      <c r="I198" s="89">
        <f>SUMIFS(ローデータ!P12:P1011,ローデータ!$B$12:$B$1011,1,ローデータ!$G$12:$G$1011,$G$4,ローデータ!$I$12:$I$1011,$C$14,ローデータ!$K$12:$K$1011,$B$21)</f>
        <v>2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42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10</v>
      </c>
      <c r="G210" s="94">
        <f t="shared" ref="G210:I210" si="19">SUM(G198:G209)</f>
        <v>15</v>
      </c>
      <c r="H210" s="94">
        <f>SUM(H198:H209)</f>
        <v>15</v>
      </c>
      <c r="I210" s="94">
        <f t="shared" si="19"/>
        <v>2</v>
      </c>
      <c r="J210" s="94">
        <f>SUM(J198:J209)</f>
        <v>0</v>
      </c>
      <c r="K210" s="118">
        <f t="shared" si="18"/>
        <v>42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2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3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2</v>
      </c>
      <c r="G228" s="56">
        <f>SUM(G216:G227)</f>
        <v>1</v>
      </c>
      <c r="H228" s="56">
        <f>SUM(H216:H227)</f>
        <v>0</v>
      </c>
      <c r="I228" s="56">
        <f t="shared" si="20"/>
        <v>3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2</v>
      </c>
      <c r="G234" s="89">
        <f>SUMIFS(ローデータ!U12:U1011,ローデータ!$B$12:$B$1011,1,ローデータ!$G$12:$G$1011,$G$4,ローデータ!$I$12:$I$1011,$C$14,ローデータ!$K$12:$K$1011,$D$21)</f>
        <v>1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1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4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2</v>
      </c>
      <c r="G246" s="94">
        <f t="shared" ref="G246:L246" si="22">SUM(G234:G245)</f>
        <v>1</v>
      </c>
      <c r="H246" s="94">
        <f t="shared" si="22"/>
        <v>0</v>
      </c>
      <c r="I246" s="94">
        <f>SUM(I234:I245)</f>
        <v>0</v>
      </c>
      <c r="J246" s="94">
        <f t="shared" si="22"/>
        <v>1</v>
      </c>
      <c r="K246" s="94">
        <f>SUM(K234:K245)</f>
        <v>0</v>
      </c>
      <c r="L246" s="94">
        <f t="shared" si="22"/>
        <v>0</v>
      </c>
      <c r="M246" s="56">
        <f t="shared" si="21"/>
        <v>4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6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6</v>
      </c>
      <c r="L254" s="56">
        <f>COUNTIFS(ローデータ!$B$12:$B$1011,1,ローデータ!$G$12:$G$1011,$G$4,ローデータ!$I$12:$I$1011,$C$14,ローデータ!$K$12:$K$1011,$F$21,ローデータ!$S$12:$S$1011,L251)</f>
        <v>6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6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6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6</v>
      </c>
      <c r="L266" s="94">
        <f>SUM(L254:L265)</f>
        <v>6</v>
      </c>
      <c r="M266" s="94">
        <f>SUM(M254:M265)</f>
        <v>0</v>
      </c>
      <c r="N266" s="94">
        <f>SUM(N254:N265)</f>
        <v>0</v>
      </c>
      <c r="O266" s="56">
        <f>SUM(L266:N266)</f>
        <v>6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2</v>
      </c>
      <c r="G272" s="89">
        <f>SUMIFS(ローデータ!N86:N1085,ローデータ!$B$12:$B$1011,1,ローデータ!$G$12:$G$1011,$G$4,ローデータ!$I$12:$I$1011,$C$14,ローデータ!$K$12:$K$1011,$F$21)</f>
        <v>2</v>
      </c>
      <c r="H272" s="89">
        <f>SUMIFS(ローデータ!O86:O1085,ローデータ!$B$12:$B$1011,1,ローデータ!$G$12:$G$1011,$G$4,ローデータ!$I$12:$I$1011,$C$14,ローデータ!$K$12:$K$1011,$F$21)</f>
        <v>2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6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4</v>
      </c>
      <c r="N272" s="94">
        <f>SUMIFS(ローデータ!$V$12:$V$1011,ローデータ!$B$12:$B$1011,1,ローデータ!$G$12:$G$1011,$G$4,ローデータ!$I$12:$I$1011,$C$14,ローデータ!$K$12:$K$1011,$F$21)</f>
        <v>3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2</v>
      </c>
      <c r="Q272" s="94">
        <f>SUMIFS(ローデータ!$Y$12:$Y$1011,ローデータ!$B$12:$B$1011,1,ローデータ!$G$12:$G$1011,$G$4,ローデータ!$I$12:$I$1011,$C$14,ローデータ!$K$12:$K$1011,$F$21)</f>
        <v>1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10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2</v>
      </c>
      <c r="G284" s="56">
        <f t="shared" ref="G284:J284" si="28">SUM(G272:G283)</f>
        <v>2</v>
      </c>
      <c r="H284" s="56">
        <f t="shared" si="28"/>
        <v>2</v>
      </c>
      <c r="I284" s="56">
        <f t="shared" si="28"/>
        <v>0</v>
      </c>
      <c r="J284" s="56">
        <f t="shared" si="28"/>
        <v>0</v>
      </c>
      <c r="K284" s="95">
        <f t="shared" si="26"/>
        <v>6</v>
      </c>
      <c r="L284" s="94">
        <f>SUM(L272:L283)</f>
        <v>0</v>
      </c>
      <c r="M284" s="94">
        <f t="shared" ref="M284:R284" si="29">SUM(M272:M283)</f>
        <v>4</v>
      </c>
      <c r="N284" s="94">
        <f t="shared" si="29"/>
        <v>3</v>
      </c>
      <c r="O284" s="94">
        <f t="shared" si="29"/>
        <v>0</v>
      </c>
      <c r="P284" s="94">
        <f t="shared" si="29"/>
        <v>2</v>
      </c>
      <c r="Q284" s="94">
        <f t="shared" si="29"/>
        <v>1</v>
      </c>
      <c r="R284" s="94">
        <f t="shared" si="29"/>
        <v>0</v>
      </c>
      <c r="S284" s="56">
        <f t="shared" si="27"/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3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5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1</v>
      </c>
      <c r="AA8" s="66">
        <v>0</v>
      </c>
      <c r="AB8" s="66">
        <v>0</v>
      </c>
      <c r="AC8" s="66">
        <v>0</v>
      </c>
      <c r="AD8" s="130">
        <v>0</v>
      </c>
      <c r="AE8" s="131">
        <v>1</v>
      </c>
      <c r="AF8" s="66">
        <v>0</v>
      </c>
      <c r="AG8" s="66">
        <v>0</v>
      </c>
      <c r="AH8" s="66">
        <v>0</v>
      </c>
      <c r="AI8" s="130">
        <v>0</v>
      </c>
      <c r="AJ8" s="131">
        <v>1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1</v>
      </c>
      <c r="D4" s="120">
        <f>ローデータ!D4</f>
        <v>29</v>
      </c>
      <c r="E4" s="120" t="str">
        <f>ローデータ!E4</f>
        <v>水</v>
      </c>
      <c r="G4" s="138">
        <v>10</v>
      </c>
      <c r="H4" s="140" t="s">
        <v>53</v>
      </c>
      <c r="K4" s="412">
        <f>COUNTIFS(ローデータ!B12:B1011,1,ローデータ!G12:G1011,$G$4)</f>
        <v>46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9</v>
      </c>
      <c r="D10" s="56">
        <f>COUNTIFS(ローデータ!$B$12:$B$1011,1,ローデータ!$G$12:$G$1011,$G$4,ローデータ!$H$12:$H$1011,D8)</f>
        <v>10</v>
      </c>
      <c r="E10" s="56">
        <f>COUNTIFS(ローデータ!$B$12:$B$1011,1,ローデータ!$G$12:$G$1011,$G$4,ローデータ!$H$12:$H$1011,E8)</f>
        <v>11</v>
      </c>
      <c r="F10" s="56">
        <f>COUNTIFS(ローデータ!$B$12:$B$1011,1,ローデータ!$G$12:$G$1011,$G$4,ローデータ!$H$12:$H$1011,F8)</f>
        <v>9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4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1</v>
      </c>
      <c r="K10" s="56">
        <f>SUM(B10:J10)</f>
        <v>46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2</v>
      </c>
      <c r="C16" s="56">
        <f>COUNTIFS(ローデータ!$B$12:$B$1011,1,ローデータ!$G$12:$G$1011,$G$4,ローデータ!$I$12:$I$1011,C14)</f>
        <v>44</v>
      </c>
      <c r="D16" s="56">
        <f>SUM(B16:C16)</f>
        <v>46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1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1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2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29</v>
      </c>
      <c r="C23" s="286"/>
      <c r="D23" s="285">
        <f>COUNTIFS(ローデータ!$B$12:$B$1011,1,ローデータ!$G$12:$G$1011,$G$4,ローデータ!$K$12:$K$1011,D21)</f>
        <v>9</v>
      </c>
      <c r="E23" s="286"/>
      <c r="F23" s="285">
        <f>COUNTIFS(ローデータ!$B$12:$B$1011,1,ローデータ!$G$12:$G$1011,$G$4,ローデータ!$K$12:$K$1011,F21)</f>
        <v>8</v>
      </c>
      <c r="G23" s="287"/>
      <c r="H23" s="286"/>
      <c r="I23" s="56">
        <f>SUM(B23:H23)</f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6</v>
      </c>
      <c r="K29" s="85">
        <f>SUMIFS(ローデータ!N12:N1011,ローデータ!$B$12:$B$1011,1,ローデータ!$G$12:$G$1011,$G$4,ローデータ!$K$12:$K$1011,$B$21)</f>
        <v>28</v>
      </c>
      <c r="L29" s="85">
        <f>SUMIFS(ローデータ!O12:O1011,ローデータ!$B$12:$B$1011,1,ローデータ!$G$12:$G$1011,$G$4,ローデータ!$K$12:$K$1011,$B$21)</f>
        <v>14</v>
      </c>
      <c r="M29" s="85">
        <f>SUMIFS(ローデータ!P12:P1011,ローデータ!$B$12:$B$1011,1,ローデータ!$G$12:$G$1011,$G$4,ローデータ!$K$12:$K$1011,$B$21)</f>
        <v>4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52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26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29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8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9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6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12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8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8</v>
      </c>
      <c r="H44" s="88">
        <f>COUNTIFS(ローデータ!$B$12:$B$1011,1,ローデータ!$G$12:$G$1011,$G$4,ローデータ!$K$12:$K$1011,$F$21,ローデータ!$S$12:$S$1011,H41)</f>
        <v>8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8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7</v>
      </c>
      <c r="D50" s="90">
        <f>SUMIFS(ローデータ!O12:O1011,ローデータ!$B$12:$B$1011,1,ローデータ!$G$12:$G$1011,$G$4,ローデータ!$K$12:$K$1011,$F$21)</f>
        <v>4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11</v>
      </c>
      <c r="H50" s="93">
        <f>SUMIFS(ローデータ!T12:T1011,ローデータ!$B$12:$B$1011,1,ローデータ!$G$12:$G$1011,$G$4,ローデータ!$K$12:$K$1011,$F$21)</f>
        <v>1</v>
      </c>
      <c r="I50" s="90">
        <f>SUMIFS(ローデータ!U12:U1011,ローデータ!$B$12:$B$1011,1,ローデータ!$G$12:$G$1011,$G$4,ローデータ!$K$12:$K$1011,$F$21)</f>
        <v>5</v>
      </c>
      <c r="J50" s="90">
        <f>SUMIFS(ローデータ!V12:V1011,ローデータ!$B$12:$B$1011,1,ローデータ!$G$12:$G$1011,$G$4,ローデータ!$K$12:$K$1011,$F$21)</f>
        <v>5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4</v>
      </c>
      <c r="M50" s="90">
        <f>SUMIFS(ローデータ!Y12:Y1011,ローデータ!$B$12:$B$1011,1,ローデータ!$G$12:$G$1011,$G$4,ローデータ!$K$12:$K$1011,$F$21)</f>
        <v>2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17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7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1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1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9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11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9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9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4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4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2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1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1</v>
      </c>
    </row>
    <row r="68" spans="1:15" ht="14.1" customHeight="1" thickTop="1" x14ac:dyDescent="0.15">
      <c r="A68" s="327" t="s">
        <v>50</v>
      </c>
      <c r="B68" s="328"/>
      <c r="C68" s="99">
        <f>SUM(C59:C67)</f>
        <v>44</v>
      </c>
      <c r="D68" s="99">
        <f t="shared" ref="D68:M68" si="1">SUM(D59:D67)</f>
        <v>0</v>
      </c>
      <c r="E68" s="99">
        <f t="shared" si="1"/>
        <v>1</v>
      </c>
      <c r="F68" s="99">
        <f t="shared" si="1"/>
        <v>0</v>
      </c>
      <c r="G68" s="99">
        <f t="shared" si="1"/>
        <v>0</v>
      </c>
      <c r="H68" s="99">
        <f t="shared" si="1"/>
        <v>1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46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2</v>
      </c>
      <c r="D76" s="286"/>
      <c r="E76" s="285">
        <f>COUNTIFS(ローデータ!$B$12:$B$1011,1,ローデータ!$G$12:$G$1011,$G$4,ローデータ!$H$12:$H$1011,$A$76,ローデータ!$K$12:$K$1011,E73)</f>
        <v>5</v>
      </c>
      <c r="F76" s="286"/>
      <c r="G76" s="285">
        <f>COUNTIFS(ローデータ!$B$12:$B$1011,1,ローデータ!$G$12:$G$1011,$G$4,ローデータ!$H$12:$H$1011,$A$76,ローデータ!$K$12:$K$1011,G73)</f>
        <v>2</v>
      </c>
      <c r="H76" s="287"/>
      <c r="I76" s="287"/>
      <c r="J76" s="103">
        <f t="shared" si="2"/>
        <v>9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7</v>
      </c>
      <c r="D77" s="286"/>
      <c r="E77" s="285">
        <f>COUNTIFS(ローデータ!$B$12:$B$1011,1,ローデータ!$G$12:$G$1011,$G$4,ローデータ!$H$12:$H$1011,$A$77,ローデータ!$K$12:$K$1011,E73)</f>
        <v>1</v>
      </c>
      <c r="F77" s="286"/>
      <c r="G77" s="285">
        <f>COUNTIFS(ローデータ!$B$12:$B$1011,1,ローデータ!$G$12:$G$1011,$G$4,ローデータ!$H$12:$H$1011,$A$77,ローデータ!$K$12:$K$1011,G73)</f>
        <v>2</v>
      </c>
      <c r="H77" s="287"/>
      <c r="I77" s="287"/>
      <c r="J77" s="103">
        <f t="shared" si="2"/>
        <v>10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8</v>
      </c>
      <c r="D78" s="286"/>
      <c r="E78" s="285">
        <f>COUNTIFS(ローデータ!$B$12:$B$1011,1,ローデータ!$G$12:$G$1011,$G$4,ローデータ!$H$12:$H$1011,$A$78,ローデータ!$K$12:$K$1011,E73)</f>
        <v>1</v>
      </c>
      <c r="F78" s="286"/>
      <c r="G78" s="285">
        <f>COUNTIFS(ローデータ!$B$12:$B$1011,1,ローデータ!$G$12:$G$1011,$G$4,ローデータ!$H$12:$H$1011,$A$78,ローデータ!$K$12:$K$1011,G73)</f>
        <v>2</v>
      </c>
      <c r="H78" s="287"/>
      <c r="I78" s="287"/>
      <c r="J78" s="103">
        <f t="shared" si="2"/>
        <v>11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6</v>
      </c>
      <c r="D79" s="286"/>
      <c r="E79" s="285">
        <f>COUNTIFS(ローデータ!$B$12:$B$1011,1,ローデータ!$G$12:$G$1011,$G$4,ローデータ!$H$12:$H$1011,$A$79,ローデータ!$K$12:$K$1011,E73)</f>
        <v>2</v>
      </c>
      <c r="F79" s="286"/>
      <c r="G79" s="285">
        <f>COUNTIFS(ローデータ!$B$12:$B$1011,1,ローデータ!$G$12:$G$1011,$G$4,ローデータ!$H$12:$H$1011,$A$79,ローデータ!$K$12:$K$1011,G73)</f>
        <v>1</v>
      </c>
      <c r="H79" s="287"/>
      <c r="I79" s="287"/>
      <c r="J79" s="103">
        <f t="shared" si="2"/>
        <v>9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0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3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1</v>
      </c>
      <c r="H81" s="287"/>
      <c r="I81" s="287"/>
      <c r="J81" s="103">
        <f t="shared" si="2"/>
        <v>4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2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2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1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1</v>
      </c>
    </row>
    <row r="84" spans="1:17" ht="14.1" customHeight="1" thickTop="1" x14ac:dyDescent="0.15">
      <c r="A84" s="327" t="s">
        <v>50</v>
      </c>
      <c r="B84" s="328"/>
      <c r="C84" s="348">
        <f>SUM(C75:D83)</f>
        <v>29</v>
      </c>
      <c r="D84" s="349"/>
      <c r="E84" s="348">
        <f>SUM(E75:F83)</f>
        <v>9</v>
      </c>
      <c r="F84" s="349"/>
      <c r="G84" s="350">
        <f>SUM(G75:I83)</f>
        <v>8</v>
      </c>
      <c r="H84" s="350"/>
      <c r="I84" s="348"/>
      <c r="J84" s="105">
        <f t="shared" si="2"/>
        <v>46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1</v>
      </c>
      <c r="N93" s="87">
        <f>SUMIFS(ローデータ!$O$12:$O$1011,ローデータ!$B$12:$B$1011,1,ローデータ!$G$12:$G$1011,$G$4,ローデータ!$K$12:$K$1011,$B$21,ローデータ!$H$12:$H$1011,J93)</f>
        <v>1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2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11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3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15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7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7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9</v>
      </c>
      <c r="N95" s="87">
        <f>SUMIFS(ローデータ!$O$12:$O$1011,ローデータ!$B$12:$B$1011,1,ローデータ!$G$12:$G$1011,$G$4,ローデータ!$K$12:$K$1011,$B$21,ローデータ!$H$12:$H$1011,J95)</f>
        <v>7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17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8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8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2</v>
      </c>
      <c r="M96" s="87">
        <f>SUMIFS(ローデータ!$N$12:$N$1011,ローデータ!$B$12:$B$1011,1,ローデータ!$G$12:$G$1011,$G$4,ローデータ!$K$12:$K$1011,$B$21,ローデータ!$H$12:$H$1011,J96)</f>
        <v>4</v>
      </c>
      <c r="N96" s="87">
        <f>SUMIFS(ローデータ!$O$12:$O$1011,ローデータ!$B$12:$B$1011,1,ローデータ!$G$12:$G$1011,$G$4,ローデータ!$K$12:$K$1011,$B$21,ローデータ!$H$12:$H$1011,J96)</f>
        <v>3</v>
      </c>
      <c r="O96" s="87">
        <f>SUMIFS(ローデータ!$P$12:$P$1011,ローデータ!$B$12:$B$1011,1,ローデータ!$G$12:$G$1011,$G$4,ローデータ!$K$12:$K$1011,$B$21,ローデータ!$H$12:$H$1011,J96)</f>
        <v>1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10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5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3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4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2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3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1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1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33" t="s">
        <v>50</v>
      </c>
      <c r="K101" s="134"/>
      <c r="L101" s="102">
        <f>SUM(L92:L100)</f>
        <v>6</v>
      </c>
      <c r="M101" s="102">
        <f>SUM(M92:M100)</f>
        <v>28</v>
      </c>
      <c r="N101" s="102">
        <f>SUM(N92:N100)</f>
        <v>14</v>
      </c>
      <c r="O101" s="102">
        <f>SUM(O92:O100)</f>
        <v>4</v>
      </c>
      <c r="P101" s="102">
        <f>SUM(P92:P100)</f>
        <v>0</v>
      </c>
      <c r="Q101" s="102">
        <f t="shared" si="3"/>
        <v>52</v>
      </c>
    </row>
    <row r="102" spans="1:17" ht="14.1" customHeight="1" x14ac:dyDescent="0.15">
      <c r="A102" s="133" t="s">
        <v>50</v>
      </c>
      <c r="B102" s="134"/>
      <c r="C102" s="56">
        <f>SUM(C93:C101)</f>
        <v>26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29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5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5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4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3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8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1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1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1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1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2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1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1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8</v>
      </c>
      <c r="D118" s="108">
        <f t="shared" ref="D118:E118" si="7">SUM(D109:D117)</f>
        <v>1</v>
      </c>
      <c r="E118" s="108">
        <f t="shared" si="7"/>
        <v>0</v>
      </c>
      <c r="F118" s="108">
        <f>SUM(C118:E118)</f>
        <v>9</v>
      </c>
      <c r="G118" s="77"/>
      <c r="H118" s="362" t="s">
        <v>50</v>
      </c>
      <c r="I118" s="363"/>
      <c r="J118" s="108">
        <f t="shared" ref="J118:P118" si="8">SUM(J109:J117)</f>
        <v>1</v>
      </c>
      <c r="K118" s="108">
        <f t="shared" si="8"/>
        <v>4</v>
      </c>
      <c r="L118" s="108">
        <f t="shared" si="8"/>
        <v>0</v>
      </c>
      <c r="M118" s="108">
        <f t="shared" si="8"/>
        <v>0</v>
      </c>
      <c r="N118" s="108">
        <f t="shared" si="8"/>
        <v>1</v>
      </c>
      <c r="O118" s="108">
        <f t="shared" si="8"/>
        <v>6</v>
      </c>
      <c r="P118" s="108">
        <f t="shared" si="8"/>
        <v>0</v>
      </c>
      <c r="Q118" s="108">
        <f t="shared" si="5"/>
        <v>12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2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2</v>
      </c>
      <c r="I128" s="114">
        <f>COUNTIFS(ローデータ!$B$12:$B$1011,1,ローデータ!$G$12:$G$1011,$G$4,ローデータ!$K$12:$K$1011,$F$21,ローデータ!$S$12:$S$1011,$I$124,ローデータ!$H$12:$H$1011,A128)</f>
        <v>2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2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2</v>
      </c>
      <c r="I129" s="114">
        <f>COUNTIFS(ローデータ!$B$12:$B$1011,1,ローデータ!$G$12:$G$1011,$G$4,ローデータ!$K$12:$K$1011,$F$21,ローデータ!$S$12:$S$1011,$I$124,ローデータ!$H$12:$H$1011,A129)</f>
        <v>2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2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2</v>
      </c>
      <c r="I130" s="114">
        <f>COUNTIFS(ローデータ!$B$12:$B$1011,1,ローデータ!$G$12:$G$1011,$G$4,ローデータ!$K$12:$K$1011,$F$21,ローデータ!$S$12:$S$1011,$I$124,ローデータ!$H$12:$H$1011,A130)</f>
        <v>2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1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1</v>
      </c>
      <c r="I133" s="114">
        <f>COUNTIFS(ローデータ!$B$12:$B$1011,1,ローデータ!$G$12:$G$1011,$G$4,ローデータ!$K$12:$K$1011,$F$21,ローデータ!$S$12:$S$1011,$I$124,ローデータ!$H$12:$H$1011,A133)</f>
        <v>1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1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8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8</v>
      </c>
      <c r="I136" s="110">
        <f>SUM(I127:I135)</f>
        <v>8</v>
      </c>
      <c r="J136" s="108">
        <f>SUM(J127:J135)</f>
        <v>0</v>
      </c>
      <c r="K136" s="108">
        <f>SUM(K127:K135)</f>
        <v>0</v>
      </c>
      <c r="L136" s="108">
        <f t="shared" si="9"/>
        <v>8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1</v>
      </c>
      <c r="E144" s="90">
        <f>SUMIFS(ローデータ!$O$12:$O$1011,ローデータ!$B$12:$B$1011,1,ローデータ!$G$12:$G$1011,$G$4,ローデータ!$K$12:$K$1011,$F$21,ローデータ!$H$12:$H$1011,A144)</f>
        <v>1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2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1</v>
      </c>
      <c r="K144" s="90">
        <f>SUMIFS(ローデータ!$V$12:$V$1011,ローデータ!$B$12:$B$1011,1,ローデータ!$G$12:$G$1011,$G$4,ローデータ!$K$12:$K$1011,$F$21,ローデータ!$H$12:$H$1011,A144)</f>
        <v>1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1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3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3</v>
      </c>
      <c r="E145" s="90">
        <f>SUMIFS(ローデータ!$O$12:$O$1011,ローデータ!$B$12:$B$1011,1,ローデータ!$G$12:$G$1011,$G$4,ローデータ!$K$12:$K$1011,$F$21,ローデータ!$H$12:$H$1011,A145)</f>
        <v>1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4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2</v>
      </c>
      <c r="K145" s="90">
        <f>SUMIFS(ローデータ!$V$12:$V$1011,ローデータ!$B$12:$B$1011,1,ローデータ!$G$12:$G$1011,$G$4,ローデータ!$K$12:$K$1011,$F$21,ローデータ!$H$12:$H$1011,A145)</f>
        <v>2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1</v>
      </c>
      <c r="N145" s="90">
        <f>SUMIFS(ローデータ!$Y$12:$Y$1011,ローデータ!$B$12:$B$1011,1,ローデータ!$G$12:$G$1011,$G$4,ローデータ!$K$12:$K$1011,$F$21,ローデータ!$H$12:$H$1011,A145)</f>
        <v>1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6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2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3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1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1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3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1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1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1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1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1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1</v>
      </c>
      <c r="I149" s="93">
        <f>SUMIFS(ローデータ!$T$12:$T$1011,ローデータ!$B$12:$B$1011,1,ローデータ!$G$12:$G$1011,$G$4,ローデータ!$K$12:$K$1011,$F$21,ローデータ!$H$12:$H$1011,A149)</f>
        <v>1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1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1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3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7</v>
      </c>
      <c r="E152" s="56">
        <f>SUM(E143:E151)</f>
        <v>4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11</v>
      </c>
      <c r="I152" s="56">
        <f t="shared" ref="I152:O152" si="15">SUM(I143:I151)</f>
        <v>1</v>
      </c>
      <c r="J152" s="56">
        <f t="shared" si="15"/>
        <v>5</v>
      </c>
      <c r="K152" s="56">
        <f t="shared" si="15"/>
        <v>5</v>
      </c>
      <c r="L152" s="56">
        <f t="shared" si="15"/>
        <v>0</v>
      </c>
      <c r="M152" s="56">
        <f t="shared" si="15"/>
        <v>4</v>
      </c>
      <c r="N152" s="56">
        <f t="shared" si="15"/>
        <v>2</v>
      </c>
      <c r="O152" s="56">
        <f t="shared" si="15"/>
        <v>0</v>
      </c>
      <c r="P152" s="56">
        <f t="shared" si="13"/>
        <v>17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29</v>
      </c>
      <c r="G159" s="286"/>
      <c r="H159" s="285">
        <f>COUNTIFS(ローデータ!$B$12:$B$1011,1,ローデータ!$G$12:$G$1011,$G$4,ローデータ!$I$12:$I$1011,$C$14,ローデータ!$K$12:$K$1011,H157)</f>
        <v>7</v>
      </c>
      <c r="I159" s="286"/>
      <c r="J159" s="285">
        <f>COUNTIFS(ローデータ!$B$12:$B$1011,1,ローデータ!$G$12:$G$1011,$G$4,ローデータ!$I$12:$I$1011,$C$14,ローデータ!$K$12:$K$1011,J157)</f>
        <v>8</v>
      </c>
      <c r="K159" s="287"/>
      <c r="L159" s="286"/>
      <c r="M159" s="56">
        <f t="shared" ref="M159:M171" si="16">SUM(F159:L159)</f>
        <v>44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1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1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1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1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29</v>
      </c>
      <c r="G171" s="286"/>
      <c r="H171" s="285">
        <f>SUM(H159:I170)</f>
        <v>9</v>
      </c>
      <c r="I171" s="286"/>
      <c r="J171" s="285">
        <f>SUM(J159:L170)</f>
        <v>8</v>
      </c>
      <c r="K171" s="287"/>
      <c r="L171" s="286"/>
      <c r="M171" s="56">
        <f t="shared" si="16"/>
        <v>46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26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29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26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29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6</v>
      </c>
      <c r="G198" s="89">
        <f>SUMIFS(ローデータ!N12:N1011,ローデータ!$B$12:$B$1011,1,ローデータ!$G$12:$G$1011,$G$4,ローデータ!$I$12:$I$1011,$C$14,ローデータ!$K$12:$K$1011,$B$21)</f>
        <v>28</v>
      </c>
      <c r="H198" s="89">
        <f>SUMIFS(ローデータ!O12:O1011,ローデータ!$B$12:$B$1011,1,ローデータ!$G$12:$G$1011,$G$4,ローデータ!$I$12:$I$1011,$C$14,ローデータ!$K$12:$K$1011,$B$21)</f>
        <v>14</v>
      </c>
      <c r="I198" s="89">
        <f>SUMIFS(ローデータ!P12:P1011,ローデータ!$B$12:$B$1011,1,ローデータ!$G$12:$G$1011,$G$4,ローデータ!$I$12:$I$1011,$C$14,ローデータ!$K$12:$K$1011,$B$21)</f>
        <v>4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52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6</v>
      </c>
      <c r="G210" s="94">
        <f t="shared" ref="G210:I210" si="19">SUM(G198:G209)</f>
        <v>28</v>
      </c>
      <c r="H210" s="94">
        <f>SUM(H198:H209)</f>
        <v>14</v>
      </c>
      <c r="I210" s="94">
        <f t="shared" si="19"/>
        <v>4</v>
      </c>
      <c r="J210" s="94">
        <f>SUM(J198:J209)</f>
        <v>0</v>
      </c>
      <c r="K210" s="118">
        <f t="shared" si="18"/>
        <v>52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6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7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1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1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1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1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8</v>
      </c>
      <c r="G228" s="56">
        <f>SUM(G216:G227)</f>
        <v>1</v>
      </c>
      <c r="H228" s="56">
        <f>SUM(H216:H227)</f>
        <v>0</v>
      </c>
      <c r="I228" s="56">
        <f t="shared" si="20"/>
        <v>9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2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1</v>
      </c>
      <c r="K234" s="89">
        <f>SUMIFS(ローデータ!Y12:Y1011,ローデータ!$B$12:$B$1011,1,ローデータ!$G$12:$G$1011,$G$4,ローデータ!$I$12:$I$1011,$C$14,ローデータ!$K$12:$K$1011,$D$21)</f>
        <v>5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9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1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1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2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1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1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1</v>
      </c>
      <c r="G246" s="94">
        <f t="shared" ref="G246:L246" si="22">SUM(G234:G245)</f>
        <v>4</v>
      </c>
      <c r="H246" s="94">
        <f t="shared" si="22"/>
        <v>0</v>
      </c>
      <c r="I246" s="94">
        <f>SUM(I234:I245)</f>
        <v>0</v>
      </c>
      <c r="J246" s="94">
        <f t="shared" si="22"/>
        <v>1</v>
      </c>
      <c r="K246" s="94">
        <f>SUM(K234:K245)</f>
        <v>6</v>
      </c>
      <c r="L246" s="94">
        <f t="shared" si="22"/>
        <v>0</v>
      </c>
      <c r="M246" s="56">
        <f t="shared" si="21"/>
        <v>12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8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8</v>
      </c>
      <c r="L254" s="56">
        <f>COUNTIFS(ローデータ!$B$12:$B$1011,1,ローデータ!$G$12:$G$1011,$G$4,ローデータ!$I$12:$I$1011,$C$14,ローデータ!$K$12:$K$1011,$F$21,ローデータ!$S$12:$S$1011,L251)</f>
        <v>8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8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8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8</v>
      </c>
      <c r="L266" s="94">
        <f>SUM(L254:L265)</f>
        <v>8</v>
      </c>
      <c r="M266" s="94">
        <f>SUM(M254:M265)</f>
        <v>0</v>
      </c>
      <c r="N266" s="94">
        <f>SUM(N254:N265)</f>
        <v>0</v>
      </c>
      <c r="O266" s="56">
        <f>SUM(L266:N266)</f>
        <v>8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3</v>
      </c>
      <c r="G272" s="89">
        <f>SUMIFS(ローデータ!N86:N1085,ローデータ!$B$12:$B$1011,1,ローデータ!$G$12:$G$1011,$G$4,ローデータ!$I$12:$I$1011,$C$14,ローデータ!$K$12:$K$1011,$F$21)</f>
        <v>2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2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7</v>
      </c>
      <c r="L272" s="94">
        <f>SUMIFS(ローデータ!$T$12:$T$1011,ローデータ!$B$12:$B$1011,1,ローデータ!$G$12:$G$1011,$G$4,ローデータ!$I$12:$I$1011,$C$14,ローデータ!$K$12:$K$1011,$F$21)</f>
        <v>1</v>
      </c>
      <c r="M272" s="94">
        <f>SUMIFS(ローデータ!$U$12:$U$1011,ローデータ!$B$12:$B$1011,1,ローデータ!$G$12:$G$1011,$G$4,ローデータ!$I$12:$I$1011,$C$14,ローデータ!$K$12:$K$1011,$F$21)</f>
        <v>5</v>
      </c>
      <c r="N272" s="94">
        <f>SUMIFS(ローデータ!$V$12:$V$1011,ローデータ!$B$12:$B$1011,1,ローデータ!$G$12:$G$1011,$G$4,ローデータ!$I$12:$I$1011,$C$14,ローデータ!$K$12:$K$1011,$F$21)</f>
        <v>5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4</v>
      </c>
      <c r="Q272" s="94">
        <f>SUMIFS(ローデータ!$Y$12:$Y$1011,ローデータ!$B$12:$B$1011,1,ローデータ!$G$12:$G$1011,$G$4,ローデータ!$I$12:$I$1011,$C$14,ローデータ!$K$12:$K$1011,$F$21)</f>
        <v>2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17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3</v>
      </c>
      <c r="G284" s="56">
        <f t="shared" ref="G284:J284" si="28">SUM(G272:G283)</f>
        <v>2</v>
      </c>
      <c r="H284" s="56">
        <f t="shared" si="28"/>
        <v>0</v>
      </c>
      <c r="I284" s="56">
        <f t="shared" si="28"/>
        <v>2</v>
      </c>
      <c r="J284" s="56">
        <f t="shared" si="28"/>
        <v>0</v>
      </c>
      <c r="K284" s="95">
        <f t="shared" si="26"/>
        <v>7</v>
      </c>
      <c r="L284" s="94">
        <f>SUM(L272:L283)</f>
        <v>1</v>
      </c>
      <c r="M284" s="94">
        <f t="shared" ref="M284:R284" si="29">SUM(M272:M283)</f>
        <v>5</v>
      </c>
      <c r="N284" s="94">
        <f t="shared" si="29"/>
        <v>5</v>
      </c>
      <c r="O284" s="94">
        <f t="shared" si="29"/>
        <v>0</v>
      </c>
      <c r="P284" s="94">
        <f t="shared" si="29"/>
        <v>4</v>
      </c>
      <c r="Q284" s="94">
        <f t="shared" si="29"/>
        <v>2</v>
      </c>
      <c r="R284" s="94">
        <f t="shared" si="29"/>
        <v>0</v>
      </c>
      <c r="S284" s="56">
        <f t="shared" si="27"/>
        <v>17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3</v>
      </c>
      <c r="AA5" s="79">
        <v>0</v>
      </c>
      <c r="AB5" s="79">
        <v>0</v>
      </c>
      <c r="AC5" s="79">
        <v>0</v>
      </c>
      <c r="AD5" s="126">
        <v>0</v>
      </c>
      <c r="AE5" s="127">
        <v>1</v>
      </c>
      <c r="AF5" s="79">
        <v>0</v>
      </c>
      <c r="AG5" s="79">
        <v>0</v>
      </c>
      <c r="AH5" s="79">
        <v>0</v>
      </c>
      <c r="AI5" s="126">
        <v>0</v>
      </c>
      <c r="AJ5" s="127">
        <v>1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6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1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1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1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1</v>
      </c>
      <c r="D4" s="120">
        <f>ローデータ!D4</f>
        <v>29</v>
      </c>
      <c r="E4" s="120" t="str">
        <f>ローデータ!E4</f>
        <v>水</v>
      </c>
      <c r="G4" s="138">
        <v>11</v>
      </c>
      <c r="H4" s="140" t="s">
        <v>53</v>
      </c>
      <c r="K4" s="412">
        <f>COUNTIFS(ローデータ!B12:B1011,1,ローデータ!G12:G1011,$G$4)</f>
        <v>43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9</v>
      </c>
      <c r="D10" s="56">
        <f>COUNTIFS(ローデータ!$B$12:$B$1011,1,ローデータ!$G$12:$G$1011,$G$4,ローデータ!$H$12:$H$1011,D8)</f>
        <v>11</v>
      </c>
      <c r="E10" s="56">
        <f>COUNTIFS(ローデータ!$B$12:$B$1011,1,ローデータ!$G$12:$G$1011,$G$4,ローデータ!$H$12:$H$1011,E8)</f>
        <v>8</v>
      </c>
      <c r="F10" s="56">
        <f>COUNTIFS(ローデータ!$B$12:$B$1011,1,ローデータ!$G$12:$G$1011,$G$4,ローデータ!$H$12:$H$1011,F8)</f>
        <v>6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2</v>
      </c>
      <c r="K10" s="56">
        <f>SUM(B10:J10)</f>
        <v>43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43</v>
      </c>
      <c r="D16" s="56">
        <f>SUM(B16:C16)</f>
        <v>43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29</v>
      </c>
      <c r="C23" s="286"/>
      <c r="D23" s="285">
        <f>COUNTIFS(ローデータ!$B$12:$B$1011,1,ローデータ!$G$12:$G$1011,$G$4,ローデータ!$K$12:$K$1011,D21)</f>
        <v>7</v>
      </c>
      <c r="E23" s="286"/>
      <c r="F23" s="285">
        <f>COUNTIFS(ローデータ!$B$12:$B$1011,1,ローデータ!$G$12:$G$1011,$G$4,ローデータ!$K$12:$K$1011,F21)</f>
        <v>7</v>
      </c>
      <c r="G23" s="287"/>
      <c r="H23" s="286"/>
      <c r="I23" s="56">
        <f>SUM(B23:H23)</f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10</v>
      </c>
      <c r="K29" s="85">
        <f>SUMIFS(ローデータ!N12:N1011,ローデータ!$B$12:$B$1011,1,ローデータ!$G$12:$G$1011,$G$4,ローデータ!$K$12:$K$1011,$B$21)</f>
        <v>24</v>
      </c>
      <c r="L29" s="85">
        <f>SUMIFS(ローデータ!O12:O1011,ローデータ!$B$12:$B$1011,1,ローデータ!$G$12:$G$1011,$G$4,ローデータ!$K$12:$K$1011,$B$21)</f>
        <v>7</v>
      </c>
      <c r="M29" s="85">
        <f>SUMIFS(ローデータ!P12:P1011,ローデータ!$B$12:$B$1011,1,ローデータ!$G$12:$G$1011,$G$4,ローデータ!$K$12:$K$1011,$B$21)</f>
        <v>10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51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23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2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29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6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7</v>
      </c>
      <c r="I36" s="141" t="s">
        <v>51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9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7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7</v>
      </c>
      <c r="H44" s="88">
        <f>COUNTIFS(ローデータ!$B$12:$B$1011,1,ローデータ!$G$12:$G$1011,$G$4,ローデータ!$K$12:$K$1011,$F$21,ローデータ!$S$12:$S$1011,H41)</f>
        <v>7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7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6</v>
      </c>
      <c r="D50" s="90">
        <f>SUMIFS(ローデータ!O12:O1011,ローデータ!$B$12:$B$1011,1,ローデータ!$G$12:$G$1011,$G$4,ローデータ!$K$12:$K$1011,$F$21)</f>
        <v>3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9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4</v>
      </c>
      <c r="J50" s="90">
        <f>SUMIFS(ローデータ!V12:V1011,ローデータ!$B$12:$B$1011,1,ローデータ!$G$12:$G$1011,$G$4,ローデータ!$K$12:$K$1011,$F$21)</f>
        <v>3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2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9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2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9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9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11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11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8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8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6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6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1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1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3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2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2</v>
      </c>
    </row>
    <row r="68" spans="1:15" ht="14.1" customHeight="1" thickTop="1" x14ac:dyDescent="0.15">
      <c r="A68" s="327" t="s">
        <v>50</v>
      </c>
      <c r="B68" s="328"/>
      <c r="C68" s="99">
        <f>SUM(C59:C67)</f>
        <v>43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43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2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2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5</v>
      </c>
      <c r="D76" s="286"/>
      <c r="E76" s="285">
        <f>COUNTIFS(ローデータ!$B$12:$B$1011,1,ローデータ!$G$12:$G$1011,$G$4,ローデータ!$H$12:$H$1011,$A$76,ローデータ!$K$12:$K$1011,E73)</f>
        <v>2</v>
      </c>
      <c r="F76" s="286"/>
      <c r="G76" s="285">
        <f>COUNTIFS(ローデータ!$B$12:$B$1011,1,ローデータ!$G$12:$G$1011,$G$4,ローデータ!$H$12:$H$1011,$A$76,ローデータ!$K$12:$K$1011,G73)</f>
        <v>2</v>
      </c>
      <c r="H76" s="287"/>
      <c r="I76" s="287"/>
      <c r="J76" s="103">
        <f t="shared" si="2"/>
        <v>9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8</v>
      </c>
      <c r="D77" s="286"/>
      <c r="E77" s="285">
        <f>COUNTIFS(ローデータ!$B$12:$B$1011,1,ローデータ!$G$12:$G$1011,$G$4,ローデータ!$H$12:$H$1011,$A$77,ローデータ!$K$12:$K$1011,E73)</f>
        <v>1</v>
      </c>
      <c r="F77" s="286"/>
      <c r="G77" s="285">
        <f>COUNTIFS(ローデータ!$B$12:$B$1011,1,ローデータ!$G$12:$G$1011,$G$4,ローデータ!$H$12:$H$1011,$A$77,ローデータ!$K$12:$K$1011,G73)</f>
        <v>2</v>
      </c>
      <c r="H77" s="287"/>
      <c r="I77" s="287"/>
      <c r="J77" s="103">
        <f t="shared" si="2"/>
        <v>11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5</v>
      </c>
      <c r="D78" s="286"/>
      <c r="E78" s="285">
        <f>COUNTIFS(ローデータ!$B$12:$B$1011,1,ローデータ!$G$12:$G$1011,$G$4,ローデータ!$H$12:$H$1011,$A$78,ローデータ!$K$12:$K$1011,E73)</f>
        <v>2</v>
      </c>
      <c r="F78" s="286"/>
      <c r="G78" s="285">
        <f>COUNTIFS(ローデータ!$B$12:$B$1011,1,ローデータ!$G$12:$G$1011,$G$4,ローデータ!$H$12:$H$1011,$A$78,ローデータ!$K$12:$K$1011,G73)</f>
        <v>1</v>
      </c>
      <c r="H78" s="287"/>
      <c r="I78" s="287"/>
      <c r="J78" s="103">
        <f t="shared" si="2"/>
        <v>8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4</v>
      </c>
      <c r="D79" s="286"/>
      <c r="E79" s="285">
        <f>COUNTIFS(ローデータ!$B$12:$B$1011,1,ローデータ!$G$12:$G$1011,$G$4,ローデータ!$H$12:$H$1011,$A$79,ローデータ!$K$12:$K$1011,E73)</f>
        <v>1</v>
      </c>
      <c r="F79" s="286"/>
      <c r="G79" s="285">
        <f>COUNTIFS(ローデータ!$B$12:$B$1011,1,ローデータ!$G$12:$G$1011,$G$4,ローデータ!$H$12:$H$1011,$A$79,ローデータ!$K$12:$K$1011,G73)</f>
        <v>1</v>
      </c>
      <c r="H79" s="287"/>
      <c r="I79" s="287"/>
      <c r="J79" s="103">
        <f t="shared" si="2"/>
        <v>6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1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1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1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1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3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3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1</v>
      </c>
      <c r="F83" s="346"/>
      <c r="G83" s="347">
        <f>COUNTIFS(ローデータ!$B$12:$B$1011,1,ローデータ!$G$12:$G$1011,$G$4,ローデータ!$H$12:$H$1011,$A$83,ローデータ!$K$12:$K$1011,G73)</f>
        <v>1</v>
      </c>
      <c r="H83" s="347"/>
      <c r="I83" s="345"/>
      <c r="J83" s="104">
        <f t="shared" si="2"/>
        <v>2</v>
      </c>
    </row>
    <row r="84" spans="1:17" ht="14.1" customHeight="1" thickTop="1" x14ac:dyDescent="0.15">
      <c r="A84" s="327" t="s">
        <v>50</v>
      </c>
      <c r="B84" s="328"/>
      <c r="C84" s="348">
        <f>SUM(C75:D83)</f>
        <v>29</v>
      </c>
      <c r="D84" s="349"/>
      <c r="E84" s="348">
        <f>SUM(E75:F83)</f>
        <v>7</v>
      </c>
      <c r="F84" s="349"/>
      <c r="G84" s="350">
        <f>SUM(G75:I83)</f>
        <v>7</v>
      </c>
      <c r="H84" s="350"/>
      <c r="I84" s="348"/>
      <c r="J84" s="105">
        <f t="shared" si="2"/>
        <v>43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1</v>
      </c>
      <c r="M92" s="87">
        <f>SUMIFS(ローデータ!$N$12:$N$1011,ローデータ!$B$12:$B$1011,1,ローデータ!$G$12:$G$1011,$G$4,ローデータ!$K$12:$K$1011,$B$21,ローデータ!$H$12:$H$1011,J92)</f>
        <v>1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2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2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7</v>
      </c>
      <c r="N93" s="87">
        <f>SUMIFS(ローデータ!$O$12:$O$1011,ローデータ!$B$12:$B$1011,1,ローデータ!$G$12:$G$1011,$G$4,ローデータ!$K$12:$K$1011,$B$21,ローデータ!$H$12:$H$1011,J93)</f>
        <v>2</v>
      </c>
      <c r="O93" s="87">
        <f>SUMIFS(ローデータ!$P$12:$P$1011,ローデータ!$B$12:$B$1011,1,ローデータ!$G$12:$G$1011,$G$4,ローデータ!$K$12:$K$1011,$B$21,ローデータ!$H$12:$H$1011,J93)</f>
        <v>1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10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2</v>
      </c>
      <c r="M94" s="87">
        <f>SUMIFS(ローデータ!$N$12:$N$1011,ローデータ!$B$12:$B$1011,1,ローデータ!$G$12:$G$1011,$G$4,ローデータ!$K$12:$K$1011,$B$21,ローデータ!$H$12:$H$1011,J94)</f>
        <v>9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7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19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7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8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3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2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6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1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6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2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8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1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1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1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1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3</v>
      </c>
      <c r="N99" s="87">
        <f>SUMIFS(ローデータ!$O$12:$O$1011,ローデータ!$B$12:$B$1011,1,ローデータ!$G$12:$G$1011,$G$4,ローデータ!$K$12:$K$1011,$B$21,ローデータ!$H$12:$H$1011,J99)</f>
        <v>1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4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1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10</v>
      </c>
      <c r="M101" s="102">
        <f>SUM(M92:M100)</f>
        <v>24</v>
      </c>
      <c r="N101" s="102">
        <f>SUM(N92:N100)</f>
        <v>7</v>
      </c>
      <c r="O101" s="102">
        <f>SUM(O92:O100)</f>
        <v>10</v>
      </c>
      <c r="P101" s="102">
        <f>SUM(P92:P100)</f>
        <v>0</v>
      </c>
      <c r="Q101" s="102">
        <f t="shared" si="3"/>
        <v>51</v>
      </c>
    </row>
    <row r="102" spans="1:17" ht="14.1" customHeight="1" x14ac:dyDescent="0.15">
      <c r="A102" s="133" t="s">
        <v>50</v>
      </c>
      <c r="B102" s="134"/>
      <c r="C102" s="56">
        <f>SUM(C93:C101)</f>
        <v>23</v>
      </c>
      <c r="D102" s="56">
        <f>SUM(D93:D101)</f>
        <v>3</v>
      </c>
      <c r="E102" s="56">
        <f>SUM(E93:E101)</f>
        <v>1</v>
      </c>
      <c r="F102" s="56">
        <f>SUM(F93:F101)</f>
        <v>2</v>
      </c>
      <c r="G102" s="56">
        <f>SUM(G93:G101)</f>
        <v>0</v>
      </c>
      <c r="H102" s="56">
        <f t="shared" si="4"/>
        <v>29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2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2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2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1</v>
      </c>
      <c r="O112" s="108">
        <f>SUMIFS(ローデータ!$Y$12:$Y$1011,ローデータ!$B$12:$B$1011,1,ローデータ!$G$12:$G$1011,$G$4,ローデータ!$K$12:$K$1011,$D$21,ローデータ!$H$12:$H$1011,H112)</f>
        <v>1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3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1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1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1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1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1</v>
      </c>
    </row>
    <row r="118" spans="1:17" ht="14.1" customHeight="1" x14ac:dyDescent="0.15">
      <c r="A118" s="362" t="s">
        <v>50</v>
      </c>
      <c r="B118" s="363"/>
      <c r="C118" s="108">
        <f>SUM(C109:C117)</f>
        <v>6</v>
      </c>
      <c r="D118" s="108">
        <f t="shared" ref="D118:E118" si="7">SUM(D109:D117)</f>
        <v>1</v>
      </c>
      <c r="E118" s="108">
        <f t="shared" si="7"/>
        <v>0</v>
      </c>
      <c r="F118" s="108">
        <f>SUM(C118:E118)</f>
        <v>7</v>
      </c>
      <c r="G118" s="77"/>
      <c r="H118" s="362" t="s">
        <v>50</v>
      </c>
      <c r="I118" s="363"/>
      <c r="J118" s="108">
        <f t="shared" ref="J118:P118" si="8">SUM(J109:J117)</f>
        <v>2</v>
      </c>
      <c r="K118" s="108">
        <f t="shared" si="8"/>
        <v>3</v>
      </c>
      <c r="L118" s="108">
        <f t="shared" si="8"/>
        <v>0</v>
      </c>
      <c r="M118" s="108">
        <f t="shared" si="8"/>
        <v>0</v>
      </c>
      <c r="N118" s="108">
        <f t="shared" si="8"/>
        <v>2</v>
      </c>
      <c r="O118" s="108">
        <f t="shared" si="8"/>
        <v>2</v>
      </c>
      <c r="P118" s="108">
        <f t="shared" si="8"/>
        <v>0</v>
      </c>
      <c r="Q118" s="108">
        <f t="shared" si="5"/>
        <v>9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2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2</v>
      </c>
      <c r="I128" s="114">
        <f>COUNTIFS(ローデータ!$B$12:$B$1011,1,ローデータ!$G$12:$G$1011,$G$4,ローデータ!$K$12:$K$1011,$F$21,ローデータ!$S$12:$S$1011,$I$124,ローデータ!$H$12:$H$1011,A128)</f>
        <v>2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2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2</v>
      </c>
      <c r="I129" s="114">
        <f>COUNTIFS(ローデータ!$B$12:$B$1011,1,ローデータ!$G$12:$G$1011,$G$4,ローデータ!$K$12:$K$1011,$F$21,ローデータ!$S$12:$S$1011,$I$124,ローデータ!$H$12:$H$1011,A129)</f>
        <v>2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1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1</v>
      </c>
      <c r="I135" s="114">
        <f>COUNTIFS(ローデータ!$B$12:$B$1011,1,ローデータ!$G$12:$G$1011,$G$4,ローデータ!$K$12:$K$1011,$F$21,ローデータ!$S$12:$S$1011,$I$124,ローデータ!$H$12:$H$1011,A135)</f>
        <v>1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1</v>
      </c>
    </row>
    <row r="136" spans="1:16" ht="14.1" customHeight="1" x14ac:dyDescent="0.15">
      <c r="A136" s="362" t="s">
        <v>50</v>
      </c>
      <c r="B136" s="363"/>
      <c r="C136" s="108">
        <f>SUM(C127:C135)</f>
        <v>7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7</v>
      </c>
      <c r="I136" s="110">
        <f>SUM(I127:I135)</f>
        <v>7</v>
      </c>
      <c r="J136" s="108">
        <f>SUM(J127:J135)</f>
        <v>0</v>
      </c>
      <c r="K136" s="108">
        <f>SUM(K127:K135)</f>
        <v>0</v>
      </c>
      <c r="L136" s="108">
        <f t="shared" si="9"/>
        <v>7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1</v>
      </c>
      <c r="E144" s="90">
        <f>SUMIFS(ローデータ!$O$12:$O$1011,ローデータ!$B$12:$B$1011,1,ローデータ!$G$12:$G$1011,$G$4,ローデータ!$K$12:$K$1011,$F$21,ローデータ!$H$12:$H$1011,A144)</f>
        <v>1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2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1</v>
      </c>
      <c r="K144" s="90">
        <f>SUMIFS(ローデータ!$V$12:$V$1011,ローデータ!$B$12:$B$1011,1,ローデータ!$G$12:$G$1011,$G$4,ローデータ!$K$12:$K$1011,$F$21,ローデータ!$H$12:$H$1011,A144)</f>
        <v>1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3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3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2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1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1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1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1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1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1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2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2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1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1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2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6</v>
      </c>
      <c r="E152" s="56">
        <f>SUM(E143:E151)</f>
        <v>3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9</v>
      </c>
      <c r="I152" s="56">
        <f t="shared" ref="I152:O152" si="15">SUM(I143:I151)</f>
        <v>0</v>
      </c>
      <c r="J152" s="56">
        <f t="shared" si="15"/>
        <v>4</v>
      </c>
      <c r="K152" s="56">
        <f t="shared" si="15"/>
        <v>3</v>
      </c>
      <c r="L152" s="56">
        <f t="shared" si="15"/>
        <v>0</v>
      </c>
      <c r="M152" s="56">
        <f t="shared" si="15"/>
        <v>2</v>
      </c>
      <c r="N152" s="56">
        <f t="shared" si="15"/>
        <v>0</v>
      </c>
      <c r="O152" s="56">
        <f t="shared" si="15"/>
        <v>0</v>
      </c>
      <c r="P152" s="56">
        <f t="shared" si="13"/>
        <v>9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29</v>
      </c>
      <c r="G159" s="286"/>
      <c r="H159" s="285">
        <f>COUNTIFS(ローデータ!$B$12:$B$1011,1,ローデータ!$G$12:$G$1011,$G$4,ローデータ!$I$12:$I$1011,$C$14,ローデータ!$K$12:$K$1011,H157)</f>
        <v>7</v>
      </c>
      <c r="I159" s="286"/>
      <c r="J159" s="285">
        <f>COUNTIFS(ローデータ!$B$12:$B$1011,1,ローデータ!$G$12:$G$1011,$G$4,ローデータ!$I$12:$I$1011,$C$14,ローデータ!$K$12:$K$1011,J157)</f>
        <v>7</v>
      </c>
      <c r="K159" s="287"/>
      <c r="L159" s="286"/>
      <c r="M159" s="56">
        <f t="shared" ref="M159:M171" si="16">SUM(F159:L159)</f>
        <v>43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29</v>
      </c>
      <c r="G171" s="286"/>
      <c r="H171" s="285">
        <f>SUM(H159:I170)</f>
        <v>7</v>
      </c>
      <c r="I171" s="286"/>
      <c r="J171" s="285">
        <f>SUM(J159:L170)</f>
        <v>7</v>
      </c>
      <c r="K171" s="287"/>
      <c r="L171" s="286"/>
      <c r="M171" s="56">
        <f t="shared" si="16"/>
        <v>43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23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2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29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23</v>
      </c>
      <c r="G191" s="56">
        <f>SUM(G179:G190)</f>
        <v>3</v>
      </c>
      <c r="H191" s="56">
        <f>SUM(H179:H190)</f>
        <v>1</v>
      </c>
      <c r="I191" s="56">
        <f>SUM(I179:I190)</f>
        <v>2</v>
      </c>
      <c r="J191" s="56">
        <f>SUM(J179:J190)</f>
        <v>0</v>
      </c>
      <c r="K191" s="106">
        <f t="shared" si="17"/>
        <v>29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10</v>
      </c>
      <c r="G198" s="89">
        <f>SUMIFS(ローデータ!N12:N1011,ローデータ!$B$12:$B$1011,1,ローデータ!$G$12:$G$1011,$G$4,ローデータ!$I$12:$I$1011,$C$14,ローデータ!$K$12:$K$1011,$B$21)</f>
        <v>24</v>
      </c>
      <c r="H198" s="89">
        <f>SUMIFS(ローデータ!O12:O1011,ローデータ!$B$12:$B$1011,1,ローデータ!$G$12:$G$1011,$G$4,ローデータ!$I$12:$I$1011,$C$14,ローデータ!$K$12:$K$1011,$B$21)</f>
        <v>7</v>
      </c>
      <c r="I198" s="89">
        <f>SUMIFS(ローデータ!P12:P1011,ローデータ!$B$12:$B$1011,1,ローデータ!$G$12:$G$1011,$G$4,ローデータ!$I$12:$I$1011,$C$14,ローデータ!$K$12:$K$1011,$B$21)</f>
        <v>10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51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10</v>
      </c>
      <c r="G210" s="94">
        <f t="shared" ref="G210:I210" si="19">SUM(G198:G209)</f>
        <v>24</v>
      </c>
      <c r="H210" s="94">
        <f>SUM(H198:H209)</f>
        <v>7</v>
      </c>
      <c r="I210" s="94">
        <f t="shared" si="19"/>
        <v>10</v>
      </c>
      <c r="J210" s="94">
        <f>SUM(J198:J209)</f>
        <v>0</v>
      </c>
      <c r="K210" s="118">
        <f t="shared" si="18"/>
        <v>51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6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7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6</v>
      </c>
      <c r="G228" s="56">
        <f>SUM(G216:G227)</f>
        <v>1</v>
      </c>
      <c r="H228" s="56">
        <f>SUM(H216:H227)</f>
        <v>0</v>
      </c>
      <c r="I228" s="56">
        <f t="shared" si="20"/>
        <v>7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2</v>
      </c>
      <c r="G234" s="89">
        <f>SUMIFS(ローデータ!U12:U1011,ローデータ!$B$12:$B$1011,1,ローデータ!$G$12:$G$1011,$G$4,ローデータ!$I$12:$I$1011,$C$14,ローデータ!$K$12:$K$1011,$D$21)</f>
        <v>3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2</v>
      </c>
      <c r="K234" s="89">
        <f>SUMIFS(ローデータ!Y12:Y1011,ローデータ!$B$12:$B$1011,1,ローデータ!$G$12:$G$1011,$G$4,ローデータ!$I$12:$I$1011,$C$14,ローデータ!$K$12:$K$1011,$D$21)</f>
        <v>2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9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2</v>
      </c>
      <c r="G246" s="94">
        <f t="shared" ref="G246:L246" si="22">SUM(G234:G245)</f>
        <v>3</v>
      </c>
      <c r="H246" s="94">
        <f t="shared" si="22"/>
        <v>0</v>
      </c>
      <c r="I246" s="94">
        <f>SUM(I234:I245)</f>
        <v>0</v>
      </c>
      <c r="J246" s="94">
        <f t="shared" si="22"/>
        <v>2</v>
      </c>
      <c r="K246" s="94">
        <f>SUM(K234:K245)</f>
        <v>2</v>
      </c>
      <c r="L246" s="94">
        <f t="shared" si="22"/>
        <v>0</v>
      </c>
      <c r="M246" s="56">
        <f t="shared" si="21"/>
        <v>9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7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7</v>
      </c>
      <c r="L254" s="56">
        <f>COUNTIFS(ローデータ!$B$12:$B$1011,1,ローデータ!$G$12:$G$1011,$G$4,ローデータ!$I$12:$I$1011,$C$14,ローデータ!$K$12:$K$1011,$F$21,ローデータ!$S$12:$S$1011,L251)</f>
        <v>7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7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7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7</v>
      </c>
      <c r="L266" s="94">
        <f>SUM(L254:L265)</f>
        <v>7</v>
      </c>
      <c r="M266" s="94">
        <f>SUM(M254:M265)</f>
        <v>0</v>
      </c>
      <c r="N266" s="94">
        <f>SUM(N254:N265)</f>
        <v>0</v>
      </c>
      <c r="O266" s="56">
        <f>SUM(L266:N266)</f>
        <v>7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1</v>
      </c>
      <c r="G272" s="89">
        <f>SUMIFS(ローデータ!N86:N1085,ローデータ!$B$12:$B$1011,1,ローデータ!$G$12:$G$1011,$G$4,ローデータ!$I$12:$I$1011,$C$14,ローデータ!$K$12:$K$1011,$F$21)</f>
        <v>4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6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4</v>
      </c>
      <c r="N272" s="94">
        <f>SUMIFS(ローデータ!$V$12:$V$1011,ローデータ!$B$12:$B$1011,1,ローデータ!$G$12:$G$1011,$G$4,ローデータ!$I$12:$I$1011,$C$14,ローデータ!$K$12:$K$1011,$F$21)</f>
        <v>3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2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9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1</v>
      </c>
      <c r="G284" s="56">
        <f t="shared" ref="G284:J284" si="28">SUM(G272:G283)</f>
        <v>4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5">
        <f t="shared" si="26"/>
        <v>6</v>
      </c>
      <c r="L284" s="94">
        <f>SUM(L272:L283)</f>
        <v>0</v>
      </c>
      <c r="M284" s="94">
        <f t="shared" ref="M284:R284" si="29">SUM(M272:M283)</f>
        <v>4</v>
      </c>
      <c r="N284" s="94">
        <f t="shared" si="29"/>
        <v>3</v>
      </c>
      <c r="O284" s="94">
        <f t="shared" si="29"/>
        <v>0</v>
      </c>
      <c r="P284" s="94">
        <f t="shared" si="29"/>
        <v>2</v>
      </c>
      <c r="Q284" s="94">
        <f t="shared" si="29"/>
        <v>0</v>
      </c>
      <c r="R284" s="94">
        <f t="shared" si="29"/>
        <v>0</v>
      </c>
      <c r="S284" s="56">
        <f t="shared" si="27"/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4</v>
      </c>
      <c r="AA5" s="79">
        <v>0</v>
      </c>
      <c r="AB5" s="79">
        <v>0</v>
      </c>
      <c r="AC5" s="79">
        <v>0</v>
      </c>
      <c r="AD5" s="126">
        <v>0</v>
      </c>
      <c r="AE5" s="127">
        <v>3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9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2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1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1</v>
      </c>
      <c r="D4" s="120">
        <f>ローデータ!D4</f>
        <v>29</v>
      </c>
      <c r="E4" s="120" t="str">
        <f>ローデータ!E4</f>
        <v>水</v>
      </c>
      <c r="G4" s="138">
        <v>12</v>
      </c>
      <c r="H4" s="140" t="s">
        <v>53</v>
      </c>
      <c r="K4" s="412">
        <f>COUNTIFS(ローデータ!B12:B1011,1,ローデータ!G12:G1011,$G$4)</f>
        <v>33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7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11</v>
      </c>
      <c r="F10" s="56">
        <f>COUNTIFS(ローデータ!$B$12:$B$1011,1,ローデータ!$G$12:$G$1011,$G$4,ローデータ!$H$12:$H$1011,F8)</f>
        <v>7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1</v>
      </c>
      <c r="K10" s="56">
        <f>SUM(B10:J10)</f>
        <v>33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33</v>
      </c>
      <c r="D16" s="56">
        <f>SUM(B16:C16)</f>
        <v>33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24</v>
      </c>
      <c r="C23" s="286"/>
      <c r="D23" s="285">
        <f>COUNTIFS(ローデータ!$B$12:$B$1011,1,ローデータ!$G$12:$G$1011,$G$4,ローデータ!$K$12:$K$1011,D21)</f>
        <v>2</v>
      </c>
      <c r="E23" s="286"/>
      <c r="F23" s="285">
        <f>COUNTIFS(ローデータ!$B$12:$B$1011,1,ローデータ!$G$12:$G$1011,$G$4,ローデータ!$K$12:$K$1011,F21)</f>
        <v>7</v>
      </c>
      <c r="G23" s="287"/>
      <c r="H23" s="286"/>
      <c r="I23" s="56">
        <f>SUM(B23:H23)</f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8</v>
      </c>
      <c r="K29" s="85">
        <f>SUMIFS(ローデータ!N12:N1011,ローデータ!$B$12:$B$1011,1,ローデータ!$G$12:$G$1011,$G$4,ローデータ!$K$12:$K$1011,$B$21)</f>
        <v>8</v>
      </c>
      <c r="L29" s="85">
        <f>SUMIFS(ローデータ!O12:O1011,ローデータ!$B$12:$B$1011,1,ローデータ!$G$12:$G$1011,$G$4,ローデータ!$K$12:$K$1011,$B$21)</f>
        <v>8</v>
      </c>
      <c r="M29" s="85">
        <f>SUMIFS(ローデータ!P12:P1011,ローデータ!$B$12:$B$1011,1,ローデータ!$G$12:$G$1011,$G$4,ローデータ!$K$12:$K$1011,$B$21)</f>
        <v>5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29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22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24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2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2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6</v>
      </c>
      <c r="C44" s="85">
        <f>COUNTIFS(ローデータ!$B$12:$B$1011,1,ローデータ!$G$12:$G$1011,$G$4,ローデータ!$K$12:$K$1011,$F$21,ローデータ!$L$12:$L$1011,C41)</f>
        <v>1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7</v>
      </c>
      <c r="H44" s="88">
        <f>COUNTIFS(ローデータ!$B$12:$B$1011,1,ローデータ!$G$12:$G$1011,$G$4,ローデータ!$K$12:$K$1011,$F$21,ローデータ!$S$12:$S$1011,H41)</f>
        <v>6</v>
      </c>
      <c r="I44" s="89">
        <f>COUNTIFS(ローデータ!$B$12:$B$1011,1,ローデータ!$G$12:$G$1011,$G$4,ローデータ!$K$12:$K$1011,$F$21,ローデータ!$S$12:$S$1011,I41)</f>
        <v>1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7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5</v>
      </c>
      <c r="D50" s="90">
        <f>SUMIFS(ローデータ!O12:O1011,ローデータ!$B$12:$B$1011,1,ローデータ!$G$12:$G$1011,$G$4,ローデータ!$K$12:$K$1011,$F$21)</f>
        <v>4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9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4</v>
      </c>
      <c r="J50" s="90">
        <f>SUMIFS(ローデータ!V12:V1011,ローデータ!$B$12:$B$1011,1,ローデータ!$G$12:$G$1011,$G$4,ローデータ!$K$12:$K$1011,$F$21)</f>
        <v>4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1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9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7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7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5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11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7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7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1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1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1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1</v>
      </c>
    </row>
    <row r="68" spans="1:15" ht="14.1" customHeight="1" thickTop="1" x14ac:dyDescent="0.15">
      <c r="A68" s="327" t="s">
        <v>50</v>
      </c>
      <c r="B68" s="328"/>
      <c r="C68" s="99">
        <f>SUM(C59:C67)</f>
        <v>33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33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3</v>
      </c>
      <c r="D76" s="286"/>
      <c r="E76" s="285">
        <f>COUNTIFS(ローデータ!$B$12:$B$1011,1,ローデータ!$G$12:$G$1011,$G$4,ローデータ!$H$12:$H$1011,$A$76,ローデータ!$K$12:$K$1011,E73)</f>
        <v>0</v>
      </c>
      <c r="F76" s="286"/>
      <c r="G76" s="285">
        <f>COUNTIFS(ローデータ!$B$12:$B$1011,1,ローデータ!$G$12:$G$1011,$G$4,ローデータ!$H$12:$H$1011,$A$76,ローデータ!$K$12:$K$1011,G73)</f>
        <v>4</v>
      </c>
      <c r="H76" s="287"/>
      <c r="I76" s="287"/>
      <c r="J76" s="103">
        <f t="shared" si="2"/>
        <v>7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3</v>
      </c>
      <c r="D77" s="286"/>
      <c r="E77" s="285">
        <f>COUNTIFS(ローデータ!$B$12:$B$1011,1,ローデータ!$G$12:$G$1011,$G$4,ローデータ!$H$12:$H$1011,$A$77,ローデータ!$K$12:$K$1011,E73)</f>
        <v>1</v>
      </c>
      <c r="F77" s="286"/>
      <c r="G77" s="285">
        <f>COUNTIFS(ローデータ!$B$12:$B$1011,1,ローデータ!$G$12:$G$1011,$G$4,ローデータ!$H$12:$H$1011,$A$77,ローデータ!$K$12:$K$1011,G73)</f>
        <v>1</v>
      </c>
      <c r="H77" s="287"/>
      <c r="I77" s="287"/>
      <c r="J77" s="103">
        <f t="shared" si="2"/>
        <v>5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9</v>
      </c>
      <c r="D78" s="286"/>
      <c r="E78" s="285">
        <f>COUNTIFS(ローデータ!$B$12:$B$1011,1,ローデータ!$G$12:$G$1011,$G$4,ローデータ!$H$12:$H$1011,$A$78,ローデータ!$K$12:$K$1011,E73)</f>
        <v>1</v>
      </c>
      <c r="F78" s="286"/>
      <c r="G78" s="285">
        <f>COUNTIFS(ローデータ!$B$12:$B$1011,1,ローデータ!$G$12:$G$1011,$G$4,ローデータ!$H$12:$H$1011,$A$78,ローデータ!$K$12:$K$1011,G73)</f>
        <v>1</v>
      </c>
      <c r="H78" s="287"/>
      <c r="I78" s="287"/>
      <c r="J78" s="103">
        <f t="shared" si="2"/>
        <v>11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6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1</v>
      </c>
      <c r="H79" s="287"/>
      <c r="I79" s="287"/>
      <c r="J79" s="103">
        <f t="shared" si="2"/>
        <v>7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0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1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1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1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1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1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1</v>
      </c>
    </row>
    <row r="84" spans="1:17" ht="14.1" customHeight="1" thickTop="1" x14ac:dyDescent="0.15">
      <c r="A84" s="327" t="s">
        <v>50</v>
      </c>
      <c r="B84" s="328"/>
      <c r="C84" s="348">
        <f>SUM(C75:D83)</f>
        <v>24</v>
      </c>
      <c r="D84" s="349"/>
      <c r="E84" s="348">
        <f>SUM(E75:F83)</f>
        <v>2</v>
      </c>
      <c r="F84" s="349"/>
      <c r="G84" s="350">
        <f>SUM(G75:I83)</f>
        <v>7</v>
      </c>
      <c r="H84" s="350"/>
      <c r="I84" s="348"/>
      <c r="J84" s="105">
        <f t="shared" si="2"/>
        <v>33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1</v>
      </c>
      <c r="M93" s="87">
        <f>SUMIFS(ローデータ!$N$12:$N$1011,ローデータ!$B$12:$B$1011,1,ローデータ!$G$12:$G$1011,$G$4,ローデータ!$K$12:$K$1011,$B$21,ローデータ!$H$12:$H$1011,J93)</f>
        <v>2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3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2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3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1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2</v>
      </c>
      <c r="M95" s="87">
        <f>SUMIFS(ローデータ!$N$12:$N$1011,ローデータ!$B$12:$B$1011,1,ローデータ!$G$12:$G$1011,$G$4,ローデータ!$K$12:$K$1011,$B$21,ローデータ!$H$12:$H$1011,J95)</f>
        <v>3</v>
      </c>
      <c r="N95" s="87">
        <f>SUMIFS(ローデータ!$O$12:$O$1011,ローデータ!$B$12:$B$1011,1,ローデータ!$G$12:$G$1011,$G$4,ローデータ!$K$12:$K$1011,$B$21,ローデータ!$H$12:$H$1011,J95)</f>
        <v>2</v>
      </c>
      <c r="O95" s="87">
        <f>SUMIFS(ローデータ!$P$12:$P$1011,ローデータ!$B$12:$B$1011,1,ローデータ!$G$12:$G$1011,$G$4,ローデータ!$K$12:$K$1011,$B$21,ローデータ!$H$12:$H$1011,J95)</f>
        <v>4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11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8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9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3</v>
      </c>
      <c r="M96" s="87">
        <f>SUMIFS(ローデータ!$N$12:$N$1011,ローデータ!$B$12:$B$1011,1,ローデータ!$G$12:$G$1011,$G$4,ローデータ!$K$12:$K$1011,$B$21,ローデータ!$H$12:$H$1011,J96)</f>
        <v>1</v>
      </c>
      <c r="N96" s="87">
        <f>SUMIFS(ローデータ!$O$12:$O$1011,ローデータ!$B$12:$B$1011,1,ローデータ!$G$12:$G$1011,$G$4,ローデータ!$K$12:$K$1011,$B$21,ローデータ!$H$12:$H$1011,J96)</f>
        <v>3</v>
      </c>
      <c r="O96" s="87">
        <f>SUMIFS(ローデータ!$P$12:$P$1011,ローデータ!$B$12:$B$1011,1,ローデータ!$G$12:$G$1011,$G$4,ローデータ!$K$12:$K$1011,$B$21,ローデータ!$H$12:$H$1011,J96)</f>
        <v>1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8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6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2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2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1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1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1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1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33" t="s">
        <v>50</v>
      </c>
      <c r="K101" s="134"/>
      <c r="L101" s="102">
        <f>SUM(L92:L100)</f>
        <v>8</v>
      </c>
      <c r="M101" s="102">
        <f>SUM(M92:M100)</f>
        <v>8</v>
      </c>
      <c r="N101" s="102">
        <f>SUM(N92:N100)</f>
        <v>8</v>
      </c>
      <c r="O101" s="102">
        <f>SUM(O92:O100)</f>
        <v>5</v>
      </c>
      <c r="P101" s="102">
        <f>SUM(P92:P100)</f>
        <v>0</v>
      </c>
      <c r="Q101" s="102">
        <f t="shared" si="3"/>
        <v>29</v>
      </c>
    </row>
    <row r="102" spans="1:17" ht="14.1" customHeight="1" x14ac:dyDescent="0.15">
      <c r="A102" s="133" t="s">
        <v>50</v>
      </c>
      <c r="B102" s="134"/>
      <c r="C102" s="56">
        <f>SUM(C93:C101)</f>
        <v>22</v>
      </c>
      <c r="D102" s="56">
        <f>SUM(D93:D101)</f>
        <v>1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1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1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1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1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2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2</v>
      </c>
      <c r="G118" s="77"/>
      <c r="H118" s="362" t="s">
        <v>50</v>
      </c>
      <c r="I118" s="363"/>
      <c r="J118" s="108">
        <f t="shared" ref="J118:P118" si="8">SUM(J109:J117)</f>
        <v>1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1</v>
      </c>
      <c r="O118" s="108">
        <f t="shared" si="8"/>
        <v>0</v>
      </c>
      <c r="P118" s="108">
        <f t="shared" si="8"/>
        <v>0</v>
      </c>
      <c r="Q118" s="108">
        <f t="shared" si="5"/>
        <v>2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3</v>
      </c>
      <c r="D128" s="111">
        <f>COUNTIFS(ローデータ!$B$12:$B$1011,1,ローデータ!$G$12:$G$1011,$G$4,ローデータ!$K$12:$K$1011,$F$21,ローデータ!$L$12:$L$1011,$D$124,ローデータ!$H$12:$H$1011,A128)</f>
        <v>1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4</v>
      </c>
      <c r="I128" s="114">
        <f>COUNTIFS(ローデータ!$B$12:$B$1011,1,ローデータ!$G$12:$G$1011,$G$4,ローデータ!$K$12:$K$1011,$F$21,ローデータ!$S$12:$S$1011,$I$124,ローデータ!$H$12:$H$1011,A128)</f>
        <v>3</v>
      </c>
      <c r="J128" s="111">
        <f>COUNTIFS(ローデータ!$B$12:$B$1011,1,ローデータ!$G$12:$G$1011,$G$4,ローデータ!$K$12:$K$1011,$F$21,ローデータ!$S$12:$S$1011,$J$124,ローデータ!$H$12:$H$1011,A128)</f>
        <v>1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4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6</v>
      </c>
      <c r="D136" s="108">
        <f t="shared" ref="D136:G136" si="11">SUM(D127:D135)</f>
        <v>1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7</v>
      </c>
      <c r="I136" s="110">
        <f>SUM(I127:I135)</f>
        <v>6</v>
      </c>
      <c r="J136" s="108">
        <f>SUM(J127:J135)</f>
        <v>1</v>
      </c>
      <c r="K136" s="108">
        <f>SUM(K127:K135)</f>
        <v>0</v>
      </c>
      <c r="L136" s="108">
        <f t="shared" si="9"/>
        <v>7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4</v>
      </c>
      <c r="E144" s="90">
        <f>SUMIFS(ローデータ!$O$12:$O$1011,ローデータ!$B$12:$B$1011,1,ローデータ!$G$12:$G$1011,$G$4,ローデータ!$K$12:$K$1011,$F$21,ローデータ!$H$12:$H$1011,A144)</f>
        <v>2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6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2</v>
      </c>
      <c r="K144" s="90">
        <f>SUMIFS(ローデータ!$V$12:$V$1011,ローデータ!$B$12:$B$1011,1,ローデータ!$G$12:$G$1011,$G$4,ローデータ!$K$12:$K$1011,$F$21,ローデータ!$H$12:$H$1011,A144)</f>
        <v>2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1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5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2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1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1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1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1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1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5</v>
      </c>
      <c r="E152" s="56">
        <f>SUM(E143:E151)</f>
        <v>4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9</v>
      </c>
      <c r="I152" s="56">
        <f t="shared" ref="I152:O152" si="15">SUM(I143:I151)</f>
        <v>0</v>
      </c>
      <c r="J152" s="56">
        <f t="shared" si="15"/>
        <v>4</v>
      </c>
      <c r="K152" s="56">
        <f t="shared" si="15"/>
        <v>4</v>
      </c>
      <c r="L152" s="56">
        <f t="shared" si="15"/>
        <v>0</v>
      </c>
      <c r="M152" s="56">
        <f t="shared" si="15"/>
        <v>0</v>
      </c>
      <c r="N152" s="56">
        <f t="shared" si="15"/>
        <v>1</v>
      </c>
      <c r="O152" s="56">
        <f t="shared" si="15"/>
        <v>0</v>
      </c>
      <c r="P152" s="56">
        <f t="shared" si="13"/>
        <v>9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24</v>
      </c>
      <c r="G159" s="286"/>
      <c r="H159" s="285">
        <f>COUNTIFS(ローデータ!$B$12:$B$1011,1,ローデータ!$G$12:$G$1011,$G$4,ローデータ!$I$12:$I$1011,$C$14,ローデータ!$K$12:$K$1011,H157)</f>
        <v>2</v>
      </c>
      <c r="I159" s="286"/>
      <c r="J159" s="285">
        <f>COUNTIFS(ローデータ!$B$12:$B$1011,1,ローデータ!$G$12:$G$1011,$G$4,ローデータ!$I$12:$I$1011,$C$14,ローデータ!$K$12:$K$1011,J157)</f>
        <v>7</v>
      </c>
      <c r="K159" s="287"/>
      <c r="L159" s="286"/>
      <c r="M159" s="56">
        <f t="shared" ref="M159:M171" si="16">SUM(F159:L159)</f>
        <v>33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24</v>
      </c>
      <c r="G171" s="286"/>
      <c r="H171" s="285">
        <f>SUM(H159:I170)</f>
        <v>2</v>
      </c>
      <c r="I171" s="286"/>
      <c r="J171" s="285">
        <f>SUM(J159:L170)</f>
        <v>7</v>
      </c>
      <c r="K171" s="287"/>
      <c r="L171" s="286"/>
      <c r="M171" s="56">
        <f t="shared" si="16"/>
        <v>33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22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24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22</v>
      </c>
      <c r="G191" s="56">
        <f>SUM(G179:G190)</f>
        <v>1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6">
        <f t="shared" si="17"/>
        <v>24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8</v>
      </c>
      <c r="G198" s="89">
        <f>SUMIFS(ローデータ!N12:N1011,ローデータ!$B$12:$B$1011,1,ローデータ!$G$12:$G$1011,$G$4,ローデータ!$I$12:$I$1011,$C$14,ローデータ!$K$12:$K$1011,$B$21)</f>
        <v>8</v>
      </c>
      <c r="H198" s="89">
        <f>SUMIFS(ローデータ!O12:O1011,ローデータ!$B$12:$B$1011,1,ローデータ!$G$12:$G$1011,$G$4,ローデータ!$I$12:$I$1011,$C$14,ローデータ!$K$12:$K$1011,$B$21)</f>
        <v>8</v>
      </c>
      <c r="I198" s="89">
        <f>SUMIFS(ローデータ!P12:P1011,ローデータ!$B$12:$B$1011,1,ローデータ!$G$12:$G$1011,$G$4,ローデータ!$I$12:$I$1011,$C$14,ローデータ!$K$12:$K$1011,$B$21)</f>
        <v>5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29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8</v>
      </c>
      <c r="G210" s="94">
        <f t="shared" ref="G210:I210" si="19">SUM(G198:G209)</f>
        <v>8</v>
      </c>
      <c r="H210" s="94">
        <f>SUM(H198:H209)</f>
        <v>8</v>
      </c>
      <c r="I210" s="94">
        <f t="shared" si="19"/>
        <v>5</v>
      </c>
      <c r="J210" s="94">
        <f>SUM(J198:J209)</f>
        <v>0</v>
      </c>
      <c r="K210" s="118">
        <f t="shared" si="18"/>
        <v>29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2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2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2</v>
      </c>
      <c r="G228" s="56">
        <f>SUM(G216:G227)</f>
        <v>0</v>
      </c>
      <c r="H228" s="56">
        <f>SUM(H216:H227)</f>
        <v>0</v>
      </c>
      <c r="I228" s="56">
        <f t="shared" si="20"/>
        <v>2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1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1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1</v>
      </c>
      <c r="K246" s="94">
        <f>SUM(K234:K245)</f>
        <v>0</v>
      </c>
      <c r="L246" s="94">
        <f t="shared" si="22"/>
        <v>0</v>
      </c>
      <c r="M246" s="56">
        <f t="shared" si="21"/>
        <v>2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6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7</v>
      </c>
      <c r="L254" s="56">
        <f>COUNTIFS(ローデータ!$B$12:$B$1011,1,ローデータ!$G$12:$G$1011,$G$4,ローデータ!$I$12:$I$1011,$C$14,ローデータ!$K$12:$K$1011,$F$21,ローデータ!$S$12:$S$1011,L251)</f>
        <v>6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7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6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7</v>
      </c>
      <c r="L266" s="94">
        <f>SUM(L254:L265)</f>
        <v>6</v>
      </c>
      <c r="M266" s="94">
        <f>SUM(M254:M265)</f>
        <v>1</v>
      </c>
      <c r="N266" s="94">
        <f>SUM(N254:N265)</f>
        <v>0</v>
      </c>
      <c r="O266" s="56">
        <f>SUM(L266:N266)</f>
        <v>7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3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4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4</v>
      </c>
      <c r="N272" s="94">
        <f>SUMIFS(ローデータ!$V$12:$V$1011,ローデータ!$B$12:$B$1011,1,ローデータ!$G$12:$G$1011,$G$4,ローデータ!$I$12:$I$1011,$C$14,ローデータ!$K$12:$K$1011,$F$21)</f>
        <v>4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1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9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0</v>
      </c>
      <c r="G284" s="56">
        <f t="shared" ref="G284:J284" si="28">SUM(G272:G283)</f>
        <v>3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5">
        <f t="shared" si="26"/>
        <v>4</v>
      </c>
      <c r="L284" s="94">
        <f>SUM(L272:L283)</f>
        <v>0</v>
      </c>
      <c r="M284" s="94">
        <f t="shared" ref="M284:R284" si="29">SUM(M272:M283)</f>
        <v>4</v>
      </c>
      <c r="N284" s="94">
        <f t="shared" si="29"/>
        <v>4</v>
      </c>
      <c r="O284" s="94">
        <f t="shared" si="29"/>
        <v>0</v>
      </c>
      <c r="P284" s="94">
        <f t="shared" si="29"/>
        <v>0</v>
      </c>
      <c r="Q284" s="94">
        <f t="shared" si="29"/>
        <v>1</v>
      </c>
      <c r="R284" s="94">
        <f t="shared" si="29"/>
        <v>0</v>
      </c>
      <c r="S284" s="56">
        <f t="shared" si="27"/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1</v>
      </c>
      <c r="AK5" s="79">
        <v>0</v>
      </c>
      <c r="AL5" s="79">
        <v>0</v>
      </c>
      <c r="AM5" s="79">
        <v>0</v>
      </c>
      <c r="AN5" s="126">
        <v>0</v>
      </c>
      <c r="AO5" s="127">
        <v>1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1</v>
      </c>
      <c r="D4" s="120">
        <f>ローデータ!D4</f>
        <v>29</v>
      </c>
      <c r="E4" s="120" t="str">
        <f>ローデータ!E4</f>
        <v>水</v>
      </c>
      <c r="G4" s="138">
        <v>13</v>
      </c>
      <c r="H4" s="140" t="s">
        <v>53</v>
      </c>
      <c r="K4" s="412">
        <f>COUNTIFS(ローデータ!B12:B1011,1,ローデータ!G12:G1011,$G$4)</f>
        <v>38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5</v>
      </c>
      <c r="D10" s="56">
        <f>COUNTIFS(ローデータ!$B$12:$B$1011,1,ローデータ!$G$12:$G$1011,$G$4,ローデータ!$H$12:$H$1011,D8)</f>
        <v>8</v>
      </c>
      <c r="E10" s="56">
        <f>COUNTIFS(ローデータ!$B$12:$B$1011,1,ローデータ!$G$12:$G$1011,$G$4,ローデータ!$H$12:$H$1011,E8)</f>
        <v>8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5</v>
      </c>
      <c r="J10" s="56">
        <f>COUNTIFS(ローデータ!$B$12:$B$1011,1,ローデータ!$G$12:$G$1011,$G$4,ローデータ!$H$12:$H$1011,J8)</f>
        <v>2</v>
      </c>
      <c r="K10" s="56">
        <f>SUM(B10:J10)</f>
        <v>38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37</v>
      </c>
      <c r="D16" s="56">
        <f>SUM(B16:C16)</f>
        <v>38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1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25</v>
      </c>
      <c r="C23" s="286"/>
      <c r="D23" s="285">
        <f>COUNTIFS(ローデータ!$B$12:$B$1011,1,ローデータ!$G$12:$G$1011,$G$4,ローデータ!$K$12:$K$1011,D21)</f>
        <v>10</v>
      </c>
      <c r="E23" s="286"/>
      <c r="F23" s="285">
        <f>COUNTIFS(ローデータ!$B$12:$B$1011,1,ローデータ!$G$12:$G$1011,$G$4,ローデータ!$K$12:$K$1011,F21)</f>
        <v>3</v>
      </c>
      <c r="G23" s="287"/>
      <c r="H23" s="286"/>
      <c r="I23" s="56">
        <f>SUM(B23:H23)</f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6</v>
      </c>
      <c r="K29" s="85">
        <f>SUMIFS(ローデータ!N12:N1011,ローデータ!$B$12:$B$1011,1,ローデータ!$G$12:$G$1011,$G$4,ローデータ!$K$12:$K$1011,$B$21)</f>
        <v>14</v>
      </c>
      <c r="L29" s="85">
        <f>SUMIFS(ローデータ!O12:O1011,ローデータ!$B$12:$B$1011,1,ローデータ!$G$12:$G$1011,$G$4,ローデータ!$K$12:$K$1011,$B$21)</f>
        <v>11</v>
      </c>
      <c r="M29" s="85">
        <f>SUMIFS(ローデータ!P12:P1011,ローデータ!$B$12:$B$1011,1,ローデータ!$G$12:$G$1011,$G$4,ローデータ!$K$12:$K$1011,$B$21)</f>
        <v>5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36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21</v>
      </c>
      <c r="C30" s="56">
        <f>COUNTIFS(ローデータ!$B$12:$B$1011,1,ローデータ!$G$12:$G$1011,$G$4,ローデータ!$K$12:$K$1011,$B$21,ローデータ!$L$12:$L$1011,C27)</f>
        <v>4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25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9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6</v>
      </c>
      <c r="P36" s="56">
        <f>SUMIFS(ローデータ!Z12:Z1011,ローデータ!$B$12:$B$1011,1,ローデータ!$G$12:$G$1011,$G$4,ローデータ!$K$12:$K$1011,$D$21)</f>
        <v>1</v>
      </c>
      <c r="Q36" s="56">
        <f>SUM(J36:P36)</f>
        <v>14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3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3</v>
      </c>
      <c r="H44" s="88">
        <f>COUNTIFS(ローデータ!$B$12:$B$1011,1,ローデータ!$G$12:$G$1011,$G$4,ローデータ!$K$12:$K$1011,$F$21,ローデータ!$S$12:$S$1011,H41)</f>
        <v>3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3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3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3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3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2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5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5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8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8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8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8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4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4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2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1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5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2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2</v>
      </c>
    </row>
    <row r="68" spans="1:15" ht="14.1" customHeight="1" thickTop="1" x14ac:dyDescent="0.15">
      <c r="A68" s="327" t="s">
        <v>50</v>
      </c>
      <c r="B68" s="328"/>
      <c r="C68" s="99">
        <f>SUM(C59:C67)</f>
        <v>37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1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38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1</v>
      </c>
      <c r="D76" s="286"/>
      <c r="E76" s="285">
        <f>COUNTIFS(ローデータ!$B$12:$B$1011,1,ローデータ!$G$12:$G$1011,$G$4,ローデータ!$H$12:$H$1011,$A$76,ローデータ!$K$12:$K$1011,E73)</f>
        <v>2</v>
      </c>
      <c r="F76" s="286"/>
      <c r="G76" s="285">
        <f>COUNTIFS(ローデータ!$B$12:$B$1011,1,ローデータ!$G$12:$G$1011,$G$4,ローデータ!$H$12:$H$1011,$A$76,ローデータ!$K$12:$K$1011,G73)</f>
        <v>2</v>
      </c>
      <c r="H76" s="287"/>
      <c r="I76" s="287"/>
      <c r="J76" s="103">
        <f t="shared" si="2"/>
        <v>5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5</v>
      </c>
      <c r="D77" s="286"/>
      <c r="E77" s="285">
        <f>COUNTIFS(ローデータ!$B$12:$B$1011,1,ローデータ!$G$12:$G$1011,$G$4,ローデータ!$H$12:$H$1011,$A$77,ローデータ!$K$12:$K$1011,E73)</f>
        <v>3</v>
      </c>
      <c r="F77" s="286"/>
      <c r="G77" s="285">
        <f>COUNTIFS(ローデータ!$B$12:$B$1011,1,ローデータ!$G$12:$G$1011,$G$4,ローデータ!$H$12:$H$1011,$A$77,ローデータ!$K$12:$K$1011,G73)</f>
        <v>0</v>
      </c>
      <c r="H77" s="287"/>
      <c r="I77" s="287"/>
      <c r="J77" s="103">
        <f t="shared" si="2"/>
        <v>8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5</v>
      </c>
      <c r="D78" s="286"/>
      <c r="E78" s="285">
        <f>COUNTIFS(ローデータ!$B$12:$B$1011,1,ローデータ!$G$12:$G$1011,$G$4,ローデータ!$H$12:$H$1011,$A$78,ローデータ!$K$12:$K$1011,E73)</f>
        <v>2</v>
      </c>
      <c r="F78" s="286"/>
      <c r="G78" s="285">
        <f>COUNTIFS(ローデータ!$B$12:$B$1011,1,ローデータ!$G$12:$G$1011,$G$4,ローデータ!$H$12:$H$1011,$A$78,ローデータ!$K$12:$K$1011,G73)</f>
        <v>1</v>
      </c>
      <c r="H78" s="287"/>
      <c r="I78" s="287"/>
      <c r="J78" s="103">
        <f t="shared" si="2"/>
        <v>8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3</v>
      </c>
      <c r="D79" s="286"/>
      <c r="E79" s="285">
        <f>COUNTIFS(ローデータ!$B$12:$B$1011,1,ローデータ!$G$12:$G$1011,$G$4,ローデータ!$H$12:$H$1011,$A$79,ローデータ!$K$12:$K$1011,E73)</f>
        <v>1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4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3</v>
      </c>
      <c r="D80" s="286"/>
      <c r="E80" s="285">
        <f>COUNTIFS(ローデータ!$B$12:$B$1011,1,ローデータ!$G$12:$G$1011,$G$4,ローデータ!$H$12:$H$1011,$A$80,ローデータ!$K$12:$K$1011,E73)</f>
        <v>1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4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2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2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4</v>
      </c>
      <c r="D82" s="286"/>
      <c r="E82" s="285">
        <f>COUNTIFS(ローデータ!$B$12:$B$1011,1,ローデータ!$G$12:$G$1011,$G$4,ローデータ!$H$12:$H$1011,$A$82,ローデータ!$K$12:$K$1011,E73)</f>
        <v>1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5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2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2</v>
      </c>
    </row>
    <row r="84" spans="1:17" ht="14.1" customHeight="1" thickTop="1" x14ac:dyDescent="0.15">
      <c r="A84" s="327" t="s">
        <v>50</v>
      </c>
      <c r="B84" s="328"/>
      <c r="C84" s="348">
        <f>SUM(C75:D83)</f>
        <v>25</v>
      </c>
      <c r="D84" s="349"/>
      <c r="E84" s="348">
        <f>SUM(E75:F83)</f>
        <v>10</v>
      </c>
      <c r="F84" s="349"/>
      <c r="G84" s="350">
        <f>SUM(G75:I83)</f>
        <v>3</v>
      </c>
      <c r="H84" s="350"/>
      <c r="I84" s="348"/>
      <c r="J84" s="105">
        <f t="shared" si="2"/>
        <v>38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1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1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3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2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6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5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5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6</v>
      </c>
      <c r="N95" s="87">
        <f>SUMIFS(ローデータ!$O$12:$O$1011,ローデータ!$B$12:$B$1011,1,ローデータ!$G$12:$G$1011,$G$4,ローデータ!$K$12:$K$1011,$B$21,ローデータ!$H$12:$H$1011,J95)</f>
        <v>4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2</v>
      </c>
      <c r="N96" s="87">
        <f>SUMIFS(ローデータ!$O$12:$O$1011,ローデータ!$B$12:$B$1011,1,ローデータ!$G$12:$G$1011,$G$4,ローデータ!$K$12:$K$1011,$B$21,ローデータ!$H$12:$H$1011,J96)</f>
        <v>1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3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2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1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5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1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2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1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2</v>
      </c>
      <c r="O99" s="87">
        <f>SUMIFS(ローデータ!$P$12:$P$1011,ローデータ!$B$12:$B$1011,1,ローデータ!$G$12:$G$1011,$G$4,ローデータ!$K$12:$K$1011,$B$21,ローデータ!$H$12:$H$1011,J99)</f>
        <v>1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5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4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2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2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4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1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2</v>
      </c>
      <c r="J101" s="133" t="s">
        <v>50</v>
      </c>
      <c r="K101" s="134"/>
      <c r="L101" s="102">
        <f>SUM(L92:L100)</f>
        <v>6</v>
      </c>
      <c r="M101" s="102">
        <f>SUM(M92:M100)</f>
        <v>14</v>
      </c>
      <c r="N101" s="102">
        <f>SUM(N92:N100)</f>
        <v>11</v>
      </c>
      <c r="O101" s="102">
        <f>SUM(O92:O100)</f>
        <v>5</v>
      </c>
      <c r="P101" s="102">
        <f>SUM(P92:P100)</f>
        <v>0</v>
      </c>
      <c r="Q101" s="102">
        <f t="shared" si="3"/>
        <v>36</v>
      </c>
    </row>
    <row r="102" spans="1:17" ht="14.1" customHeight="1" x14ac:dyDescent="0.15">
      <c r="A102" s="133" t="s">
        <v>50</v>
      </c>
      <c r="B102" s="134"/>
      <c r="C102" s="56">
        <f>SUM(C93:C101)</f>
        <v>21</v>
      </c>
      <c r="D102" s="56">
        <f>SUM(D93:D101)</f>
        <v>4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2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2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1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1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3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3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2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1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4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2</v>
      </c>
      <c r="P112" s="108">
        <f>SUMIFS(ローデータ!$Z$12:$Z$1011,ローデータ!$B$12:$B$1011,1,ローデータ!$G$12:$G$1011,$G$4,ローデータ!$K$12:$K$1011,$D$21,ローデータ!$H$12:$H$1011,H112)</f>
        <v>1</v>
      </c>
      <c r="Q112" s="110">
        <f t="shared" si="5"/>
        <v>4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1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1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1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1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1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1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1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1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1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9</v>
      </c>
      <c r="D118" s="108">
        <f t="shared" ref="D118:E118" si="7">SUM(D109:D117)</f>
        <v>1</v>
      </c>
      <c r="E118" s="108">
        <f t="shared" si="7"/>
        <v>0</v>
      </c>
      <c r="F118" s="108">
        <f>SUM(C118:E118)</f>
        <v>10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5</v>
      </c>
      <c r="L118" s="108">
        <f t="shared" si="8"/>
        <v>0</v>
      </c>
      <c r="M118" s="108">
        <f t="shared" si="8"/>
        <v>0</v>
      </c>
      <c r="N118" s="108">
        <f t="shared" si="8"/>
        <v>2</v>
      </c>
      <c r="O118" s="108">
        <f t="shared" si="8"/>
        <v>6</v>
      </c>
      <c r="P118" s="108">
        <f t="shared" si="8"/>
        <v>1</v>
      </c>
      <c r="Q118" s="108">
        <f t="shared" si="5"/>
        <v>14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2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2</v>
      </c>
      <c r="I128" s="114">
        <f>COUNTIFS(ローデータ!$B$12:$B$1011,1,ローデータ!$G$12:$G$1011,$G$4,ローデータ!$K$12:$K$1011,$F$21,ローデータ!$S$12:$S$1011,$I$124,ローデータ!$H$12:$H$1011,A128)</f>
        <v>2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3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3</v>
      </c>
      <c r="I136" s="110">
        <f>SUM(I127:I135)</f>
        <v>3</v>
      </c>
      <c r="J136" s="108">
        <f>SUM(J127:J135)</f>
        <v>0</v>
      </c>
      <c r="K136" s="108">
        <f>SUM(K127:K135)</f>
        <v>0</v>
      </c>
      <c r="L136" s="108">
        <f t="shared" si="9"/>
        <v>3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2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2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2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2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4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3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3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2</v>
      </c>
      <c r="O152" s="56">
        <f t="shared" si="15"/>
        <v>0</v>
      </c>
      <c r="P152" s="56">
        <f t="shared" si="13"/>
        <v>5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24</v>
      </c>
      <c r="G159" s="286"/>
      <c r="H159" s="285">
        <f>COUNTIFS(ローデータ!$B$12:$B$1011,1,ローデータ!$G$12:$G$1011,$G$4,ローデータ!$I$12:$I$1011,$C$14,ローデータ!$K$12:$K$1011,H157)</f>
        <v>10</v>
      </c>
      <c r="I159" s="286"/>
      <c r="J159" s="285">
        <f>COUNTIFS(ローデータ!$B$12:$B$1011,1,ローデータ!$G$12:$G$1011,$G$4,ローデータ!$I$12:$I$1011,$C$14,ローデータ!$K$12:$K$1011,J157)</f>
        <v>3</v>
      </c>
      <c r="K159" s="287"/>
      <c r="L159" s="286"/>
      <c r="M159" s="56">
        <f t="shared" ref="M159:M171" si="16">SUM(F159:L159)</f>
        <v>37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1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1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25</v>
      </c>
      <c r="G171" s="286"/>
      <c r="H171" s="285">
        <f>SUM(H159:I170)</f>
        <v>10</v>
      </c>
      <c r="I171" s="286"/>
      <c r="J171" s="285">
        <f>SUM(J159:L170)</f>
        <v>3</v>
      </c>
      <c r="K171" s="287"/>
      <c r="L171" s="286"/>
      <c r="M171" s="56">
        <f t="shared" si="16"/>
        <v>38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20</v>
      </c>
      <c r="G179" s="56">
        <f>COUNTIFS(ローデータ!$B$12:$B$1011,1,ローデータ!$G$12:$G$1011,$G$4,ローデータ!$I$12:$I$1011,$C$14,ローデータ!$K$12:$K$1011,$B$21,ローデータ!$L$12:$L$1011,G176)</f>
        <v>4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24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1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1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21</v>
      </c>
      <c r="G191" s="56">
        <f>SUM(G179:G190)</f>
        <v>4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25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6</v>
      </c>
      <c r="G198" s="89">
        <f>SUMIFS(ローデータ!N12:N1011,ローデータ!$B$12:$B$1011,1,ローデータ!$G$12:$G$1011,$G$4,ローデータ!$I$12:$I$1011,$C$14,ローデータ!$K$12:$K$1011,$B$21)</f>
        <v>13</v>
      </c>
      <c r="H198" s="89">
        <f>SUMIFS(ローデータ!O12:O1011,ローデータ!$B$12:$B$1011,1,ローデータ!$G$12:$G$1011,$G$4,ローデータ!$I$12:$I$1011,$C$14,ローデータ!$K$12:$K$1011,$B$21)</f>
        <v>11</v>
      </c>
      <c r="I198" s="89">
        <f>SUMIFS(ローデータ!P12:P1011,ローデータ!$B$12:$B$1011,1,ローデータ!$G$12:$G$1011,$G$4,ローデータ!$I$12:$I$1011,$C$14,ローデータ!$K$12:$K$1011,$B$21)</f>
        <v>5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35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1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1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6</v>
      </c>
      <c r="G210" s="94">
        <f t="shared" ref="G210:I210" si="19">SUM(G198:G209)</f>
        <v>14</v>
      </c>
      <c r="H210" s="94">
        <f>SUM(H198:H209)</f>
        <v>11</v>
      </c>
      <c r="I210" s="94">
        <f t="shared" si="19"/>
        <v>5</v>
      </c>
      <c r="J210" s="94">
        <f>SUM(J198:J209)</f>
        <v>0</v>
      </c>
      <c r="K210" s="118">
        <f t="shared" si="18"/>
        <v>36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9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10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9</v>
      </c>
      <c r="G228" s="56">
        <f>SUM(G216:G227)</f>
        <v>1</v>
      </c>
      <c r="H228" s="56">
        <f>SUM(H216:H227)</f>
        <v>0</v>
      </c>
      <c r="I228" s="56">
        <f t="shared" si="20"/>
        <v>10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5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2</v>
      </c>
      <c r="K234" s="89">
        <f>SUMIFS(ローデータ!Y12:Y1011,ローデータ!$B$12:$B$1011,1,ローデータ!$G$12:$G$1011,$G$4,ローデータ!$I$12:$I$1011,$C$14,ローデータ!$K$12:$K$1011,$D$21)</f>
        <v>6</v>
      </c>
      <c r="L234" s="89">
        <f>SUMIFS(ローデータ!Z12:Z1011,ローデータ!$B$12:$B$1011,1,ローデータ!$G$12:$G$1011,$G$4,ローデータ!$I$12:$I$1011,$C$14,ローデータ!$K$12:$K$1011,$D$21)</f>
        <v>1</v>
      </c>
      <c r="M234" s="56">
        <f t="shared" ref="M234:M246" si="21">SUM(F234:L234)</f>
        <v>14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5</v>
      </c>
      <c r="H246" s="94">
        <f t="shared" si="22"/>
        <v>0</v>
      </c>
      <c r="I246" s="94">
        <f>SUM(I234:I245)</f>
        <v>0</v>
      </c>
      <c r="J246" s="94">
        <f t="shared" si="22"/>
        <v>2</v>
      </c>
      <c r="K246" s="94">
        <f>SUM(K234:K245)</f>
        <v>6</v>
      </c>
      <c r="L246" s="94">
        <f t="shared" si="22"/>
        <v>1</v>
      </c>
      <c r="M246" s="56">
        <f t="shared" si="21"/>
        <v>14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3</v>
      </c>
      <c r="L266" s="94">
        <f>SUM(L254:L265)</f>
        <v>3</v>
      </c>
      <c r="M266" s="94">
        <f>SUM(M254:M265)</f>
        <v>0</v>
      </c>
      <c r="N266" s="94">
        <f>SUM(N254:N265)</f>
        <v>0</v>
      </c>
      <c r="O266" s="56">
        <f>SUM(L266:N266)</f>
        <v>3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3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3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3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2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5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0</v>
      </c>
      <c r="G284" s="56">
        <f t="shared" ref="G284:J284" si="28">SUM(G272:G283)</f>
        <v>3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3</v>
      </c>
      <c r="L284" s="94">
        <f>SUM(L272:L283)</f>
        <v>0</v>
      </c>
      <c r="M284" s="94">
        <f t="shared" ref="M284:R284" si="29">SUM(M272:M283)</f>
        <v>3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2</v>
      </c>
      <c r="R284" s="94">
        <f t="shared" si="29"/>
        <v>0</v>
      </c>
      <c r="S284" s="56">
        <f t="shared" si="27"/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2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3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1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1</v>
      </c>
      <c r="D4" s="120">
        <f>ローデータ!D4</f>
        <v>29</v>
      </c>
      <c r="E4" s="120" t="str">
        <f>ローデータ!E4</f>
        <v>水</v>
      </c>
      <c r="G4" s="138">
        <v>14</v>
      </c>
      <c r="H4" s="140" t="s">
        <v>53</v>
      </c>
      <c r="K4" s="412">
        <f>COUNTIFS(ローデータ!B12:B1011,1,ローデータ!G12:G1011,$G$4)</f>
        <v>34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9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7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1</v>
      </c>
      <c r="K10" s="56">
        <f>SUM(B10:J10)</f>
        <v>34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34</v>
      </c>
      <c r="D16" s="56">
        <f>SUM(B16:C16)</f>
        <v>34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22</v>
      </c>
      <c r="C23" s="286"/>
      <c r="D23" s="285">
        <f>COUNTIFS(ローデータ!$B$12:$B$1011,1,ローデータ!$G$12:$G$1011,$G$4,ローデータ!$K$12:$K$1011,D21)</f>
        <v>5</v>
      </c>
      <c r="E23" s="286"/>
      <c r="F23" s="285">
        <f>COUNTIFS(ローデータ!$B$12:$B$1011,1,ローデータ!$G$12:$G$1011,$G$4,ローデータ!$K$12:$K$1011,F21)</f>
        <v>7</v>
      </c>
      <c r="G23" s="287"/>
      <c r="H23" s="286"/>
      <c r="I23" s="56">
        <f>SUM(B23:H23)</f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9</v>
      </c>
      <c r="K29" s="85">
        <f>SUMIFS(ローデータ!N12:N1011,ローデータ!$B$12:$B$1011,1,ローデータ!$G$12:$G$1011,$G$4,ローデータ!$K$12:$K$1011,$B$21)</f>
        <v>15</v>
      </c>
      <c r="L29" s="85">
        <f>SUMIFS(ローデータ!O12:O1011,ローデータ!$B$12:$B$1011,1,ローデータ!$G$12:$G$1011,$G$4,ローデータ!$K$12:$K$1011,$B$21)</f>
        <v>6</v>
      </c>
      <c r="M29" s="85">
        <f>SUMIFS(ローデータ!P12:P1011,ローデータ!$B$12:$B$1011,1,ローデータ!$G$12:$G$1011,$G$4,ローデータ!$K$12:$K$1011,$B$21)</f>
        <v>8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38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20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1</v>
      </c>
      <c r="G30" s="56">
        <f>SUM(B30:F30)</f>
        <v>22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5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5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7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6</v>
      </c>
      <c r="C44" s="85">
        <f>COUNTIFS(ローデータ!$B$12:$B$1011,1,ローデータ!$G$12:$G$1011,$G$4,ローデータ!$K$12:$K$1011,$F$21,ローデータ!$L$12:$L$1011,C41)</f>
        <v>1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7</v>
      </c>
      <c r="H44" s="88">
        <f>COUNTIFS(ローデータ!$B$12:$B$1011,1,ローデータ!$G$12:$G$1011,$G$4,ローデータ!$K$12:$K$1011,$F$21,ローデータ!$S$12:$S$1011,H41)</f>
        <v>6</v>
      </c>
      <c r="I44" s="89">
        <f>COUNTIFS(ローデータ!$B$12:$B$1011,1,ローデータ!$G$12:$G$1011,$G$4,ローデータ!$K$12:$K$1011,$F$21,ローデータ!$S$12:$S$1011,I41)</f>
        <v>1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7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3</v>
      </c>
      <c r="D50" s="90">
        <f>SUMIFS(ローデータ!O12:O1011,ローデータ!$B$12:$B$1011,1,ローデータ!$G$12:$G$1011,$G$4,ローデータ!$K$12:$K$1011,$F$21)</f>
        <v>5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8</v>
      </c>
      <c r="H50" s="93">
        <f>SUMIFS(ローデータ!T12:T1011,ローデータ!$B$12:$B$1011,1,ローデータ!$G$12:$G$1011,$G$4,ローデータ!$K$12:$K$1011,$F$21)</f>
        <v>1</v>
      </c>
      <c r="I50" s="90">
        <f>SUMIFS(ローデータ!U12:U1011,ローデータ!$B$12:$B$1011,1,ローデータ!$G$12:$G$1011,$G$4,ローデータ!$K$12:$K$1011,$F$21)</f>
        <v>1</v>
      </c>
      <c r="J50" s="90">
        <f>SUMIFS(ローデータ!V12:V1011,ローデータ!$B$12:$B$1011,1,ローデータ!$G$12:$G$1011,$G$4,ローデータ!$K$12:$K$1011,$F$21)</f>
        <v>7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9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9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6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7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7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5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3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3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1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1</v>
      </c>
    </row>
    <row r="68" spans="1:15" ht="14.1" customHeight="1" thickTop="1" x14ac:dyDescent="0.15">
      <c r="A68" s="327" t="s">
        <v>50</v>
      </c>
      <c r="B68" s="328"/>
      <c r="C68" s="99">
        <f>SUM(C59:C67)</f>
        <v>34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34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5</v>
      </c>
      <c r="D76" s="286"/>
      <c r="E76" s="285">
        <f>COUNTIFS(ローデータ!$B$12:$B$1011,1,ローデータ!$G$12:$G$1011,$G$4,ローデータ!$H$12:$H$1011,$A$76,ローデータ!$K$12:$K$1011,E73)</f>
        <v>3</v>
      </c>
      <c r="F76" s="286"/>
      <c r="G76" s="285">
        <f>COUNTIFS(ローデータ!$B$12:$B$1011,1,ローデータ!$G$12:$G$1011,$G$4,ローデータ!$H$12:$H$1011,$A$76,ローデータ!$K$12:$K$1011,G73)</f>
        <v>1</v>
      </c>
      <c r="H76" s="287"/>
      <c r="I76" s="287"/>
      <c r="J76" s="103">
        <f t="shared" si="2"/>
        <v>9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4</v>
      </c>
      <c r="D77" s="286"/>
      <c r="E77" s="285">
        <f>COUNTIFS(ローデータ!$B$12:$B$1011,1,ローデータ!$G$12:$G$1011,$G$4,ローデータ!$H$12:$H$1011,$A$77,ローデータ!$K$12:$K$1011,E73)</f>
        <v>0</v>
      </c>
      <c r="F77" s="286"/>
      <c r="G77" s="285">
        <f>COUNTIFS(ローデータ!$B$12:$B$1011,1,ローデータ!$G$12:$G$1011,$G$4,ローデータ!$H$12:$H$1011,$A$77,ローデータ!$K$12:$K$1011,G73)</f>
        <v>2</v>
      </c>
      <c r="H77" s="287"/>
      <c r="I77" s="287"/>
      <c r="J77" s="103">
        <f t="shared" si="2"/>
        <v>6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3</v>
      </c>
      <c r="D78" s="286"/>
      <c r="E78" s="285">
        <f>COUNTIFS(ローデータ!$B$12:$B$1011,1,ローデータ!$G$12:$G$1011,$G$4,ローデータ!$H$12:$H$1011,$A$78,ローデータ!$K$12:$K$1011,E73)</f>
        <v>2</v>
      </c>
      <c r="F78" s="286"/>
      <c r="G78" s="285">
        <f>COUNTIFS(ローデータ!$B$12:$B$1011,1,ローデータ!$G$12:$G$1011,$G$4,ローデータ!$H$12:$H$1011,$A$78,ローデータ!$K$12:$K$1011,G73)</f>
        <v>2</v>
      </c>
      <c r="H78" s="287"/>
      <c r="I78" s="287"/>
      <c r="J78" s="103">
        <f t="shared" si="2"/>
        <v>7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4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1</v>
      </c>
      <c r="H79" s="287"/>
      <c r="I79" s="287"/>
      <c r="J79" s="103">
        <f t="shared" si="2"/>
        <v>5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2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1</v>
      </c>
      <c r="H80" s="287"/>
      <c r="I80" s="287"/>
      <c r="J80" s="103">
        <f t="shared" si="2"/>
        <v>3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0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3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3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1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1</v>
      </c>
    </row>
    <row r="84" spans="1:17" ht="14.1" customHeight="1" thickTop="1" x14ac:dyDescent="0.15">
      <c r="A84" s="327" t="s">
        <v>50</v>
      </c>
      <c r="B84" s="328"/>
      <c r="C84" s="348">
        <f>SUM(C75:D83)</f>
        <v>22</v>
      </c>
      <c r="D84" s="349"/>
      <c r="E84" s="348">
        <f>SUM(E75:F83)</f>
        <v>5</v>
      </c>
      <c r="F84" s="349"/>
      <c r="G84" s="350">
        <f>SUM(G75:I83)</f>
        <v>7</v>
      </c>
      <c r="H84" s="350"/>
      <c r="I84" s="348"/>
      <c r="J84" s="105">
        <f t="shared" si="2"/>
        <v>34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4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7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11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2</v>
      </c>
      <c r="N94" s="87">
        <f>SUMIFS(ローデータ!$O$12:$O$1011,ローデータ!$B$12:$B$1011,1,ローデータ!$G$12:$G$1011,$G$4,ローデータ!$K$12:$K$1011,$B$21,ローデータ!$H$12:$H$1011,J94)</f>
        <v>2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5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4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2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3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4</v>
      </c>
      <c r="N96" s="87">
        <f>SUMIFS(ローデータ!$O$12:$O$1011,ローデータ!$B$12:$B$1011,1,ローデータ!$G$12:$G$1011,$G$4,ローデータ!$K$12:$K$1011,$B$21,ローデータ!$H$12:$H$1011,J96)</f>
        <v>2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7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1</v>
      </c>
      <c r="H97" s="56">
        <f t="shared" si="4"/>
        <v>4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4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6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3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1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5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1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1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33" t="s">
        <v>50</v>
      </c>
      <c r="K101" s="134"/>
      <c r="L101" s="102">
        <f>SUM(L92:L100)</f>
        <v>9</v>
      </c>
      <c r="M101" s="102">
        <f>SUM(M92:M100)</f>
        <v>15</v>
      </c>
      <c r="N101" s="102">
        <f>SUM(N92:N100)</f>
        <v>6</v>
      </c>
      <c r="O101" s="102">
        <f>SUM(O92:O100)</f>
        <v>8</v>
      </c>
      <c r="P101" s="102">
        <f>SUM(P92:P100)</f>
        <v>0</v>
      </c>
      <c r="Q101" s="102">
        <f t="shared" si="3"/>
        <v>38</v>
      </c>
    </row>
    <row r="102" spans="1:17" ht="14.1" customHeight="1" x14ac:dyDescent="0.15">
      <c r="A102" s="133" t="s">
        <v>50</v>
      </c>
      <c r="B102" s="134"/>
      <c r="C102" s="56">
        <f>SUM(C93:C101)</f>
        <v>20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1</v>
      </c>
      <c r="H102" s="56">
        <f t="shared" si="4"/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3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3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2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2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4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1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1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3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5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5</v>
      </c>
      <c r="G118" s="77"/>
      <c r="H118" s="362" t="s">
        <v>50</v>
      </c>
      <c r="I118" s="363"/>
      <c r="J118" s="108">
        <f t="shared" ref="J118:P118" si="8">SUM(J109:J117)</f>
        <v>1</v>
      </c>
      <c r="K118" s="108">
        <f t="shared" si="8"/>
        <v>3</v>
      </c>
      <c r="L118" s="108">
        <f t="shared" si="8"/>
        <v>0</v>
      </c>
      <c r="M118" s="108">
        <f t="shared" si="8"/>
        <v>0</v>
      </c>
      <c r="N118" s="108">
        <f t="shared" si="8"/>
        <v>1</v>
      </c>
      <c r="O118" s="108">
        <f t="shared" si="8"/>
        <v>2</v>
      </c>
      <c r="P118" s="108">
        <f t="shared" si="8"/>
        <v>0</v>
      </c>
      <c r="Q118" s="108">
        <f t="shared" si="5"/>
        <v>7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1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1</v>
      </c>
      <c r="I128" s="114">
        <f>COUNTIFS(ローデータ!$B$12:$B$1011,1,ローデータ!$G$12:$G$1011,$G$4,ローデータ!$K$12:$K$1011,$F$21,ローデータ!$S$12:$S$1011,$I$124,ローデータ!$H$12:$H$1011,A128)</f>
        <v>1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2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2</v>
      </c>
      <c r="I129" s="114">
        <f>COUNTIFS(ローデータ!$B$12:$B$1011,1,ローデータ!$G$12:$G$1011,$G$4,ローデータ!$K$12:$K$1011,$F$21,ローデータ!$S$12:$S$1011,$I$124,ローデータ!$H$12:$H$1011,A129)</f>
        <v>2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2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2</v>
      </c>
      <c r="I130" s="114">
        <f>COUNTIFS(ローデータ!$B$12:$B$1011,1,ローデータ!$G$12:$G$1011,$G$4,ローデータ!$K$12:$K$1011,$F$21,ローデータ!$S$12:$S$1011,$I$124,ローデータ!$H$12:$H$1011,A130)</f>
        <v>2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1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1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1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6</v>
      </c>
      <c r="D136" s="108">
        <f t="shared" ref="D136:G136" si="11">SUM(D127:D135)</f>
        <v>1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7</v>
      </c>
      <c r="I136" s="110">
        <f>SUM(I127:I135)</f>
        <v>6</v>
      </c>
      <c r="J136" s="108">
        <f>SUM(J127:J135)</f>
        <v>1</v>
      </c>
      <c r="K136" s="108">
        <f>SUM(K127:K135)</f>
        <v>0</v>
      </c>
      <c r="L136" s="108">
        <f t="shared" si="9"/>
        <v>7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1</v>
      </c>
      <c r="E144" s="90">
        <f>SUMIFS(ローデータ!$O$12:$O$1011,ローデータ!$B$12:$B$1011,1,ローデータ!$G$12:$G$1011,$G$4,ローデータ!$K$12:$K$1011,$F$21,ローデータ!$H$12:$H$1011,A144)</f>
        <v>1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2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1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1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2</v>
      </c>
      <c r="I145" s="93">
        <f>SUMIFS(ローデータ!$T$12:$T$1011,ローデータ!$B$12:$B$1011,1,ローデータ!$G$12:$G$1011,$G$4,ローデータ!$K$12:$K$1011,$F$21,ローデータ!$H$12:$H$1011,A145)</f>
        <v>1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1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1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2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2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4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4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1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1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1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1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1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1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3</v>
      </c>
      <c r="E152" s="56">
        <f>SUM(E143:E151)</f>
        <v>5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8</v>
      </c>
      <c r="I152" s="56">
        <f t="shared" ref="I152:O152" si="15">SUM(I143:I151)</f>
        <v>1</v>
      </c>
      <c r="J152" s="56">
        <f t="shared" si="15"/>
        <v>1</v>
      </c>
      <c r="K152" s="56">
        <f t="shared" si="15"/>
        <v>7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10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22</v>
      </c>
      <c r="G159" s="286"/>
      <c r="H159" s="285">
        <f>COUNTIFS(ローデータ!$B$12:$B$1011,1,ローデータ!$G$12:$G$1011,$G$4,ローデータ!$I$12:$I$1011,$C$14,ローデータ!$K$12:$K$1011,H157)</f>
        <v>5</v>
      </c>
      <c r="I159" s="286"/>
      <c r="J159" s="285">
        <f>COUNTIFS(ローデータ!$B$12:$B$1011,1,ローデータ!$G$12:$G$1011,$G$4,ローデータ!$I$12:$I$1011,$C$14,ローデータ!$K$12:$K$1011,J157)</f>
        <v>7</v>
      </c>
      <c r="K159" s="287"/>
      <c r="L159" s="286"/>
      <c r="M159" s="56">
        <f t="shared" ref="M159:M171" si="16">SUM(F159:L159)</f>
        <v>34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22</v>
      </c>
      <c r="G171" s="286"/>
      <c r="H171" s="285">
        <f>SUM(H159:I170)</f>
        <v>5</v>
      </c>
      <c r="I171" s="286"/>
      <c r="J171" s="285">
        <f>SUM(J159:L170)</f>
        <v>7</v>
      </c>
      <c r="K171" s="287"/>
      <c r="L171" s="286"/>
      <c r="M171" s="56">
        <f t="shared" si="16"/>
        <v>34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20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1</v>
      </c>
      <c r="K179" s="106">
        <f t="shared" ref="K179:K191" si="17">SUM(F179:J179)</f>
        <v>22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20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1</v>
      </c>
      <c r="K191" s="106">
        <f t="shared" si="17"/>
        <v>22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9</v>
      </c>
      <c r="G198" s="89">
        <f>SUMIFS(ローデータ!N12:N1011,ローデータ!$B$12:$B$1011,1,ローデータ!$G$12:$G$1011,$G$4,ローデータ!$I$12:$I$1011,$C$14,ローデータ!$K$12:$K$1011,$B$21)</f>
        <v>15</v>
      </c>
      <c r="H198" s="89">
        <f>SUMIFS(ローデータ!O12:O1011,ローデータ!$B$12:$B$1011,1,ローデータ!$G$12:$G$1011,$G$4,ローデータ!$I$12:$I$1011,$C$14,ローデータ!$K$12:$K$1011,$B$21)</f>
        <v>6</v>
      </c>
      <c r="I198" s="89">
        <f>SUMIFS(ローデータ!P12:P1011,ローデータ!$B$12:$B$1011,1,ローデータ!$G$12:$G$1011,$G$4,ローデータ!$I$12:$I$1011,$C$14,ローデータ!$K$12:$K$1011,$B$21)</f>
        <v>8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38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9</v>
      </c>
      <c r="G210" s="94">
        <f t="shared" ref="G210:I210" si="19">SUM(G198:G209)</f>
        <v>15</v>
      </c>
      <c r="H210" s="94">
        <f>SUM(H198:H209)</f>
        <v>6</v>
      </c>
      <c r="I210" s="94">
        <f t="shared" si="19"/>
        <v>8</v>
      </c>
      <c r="J210" s="94">
        <f>SUM(J198:J209)</f>
        <v>0</v>
      </c>
      <c r="K210" s="118">
        <f t="shared" si="18"/>
        <v>38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5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5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5</v>
      </c>
      <c r="G228" s="56">
        <f>SUM(G216:G227)</f>
        <v>0</v>
      </c>
      <c r="H228" s="56">
        <f>SUM(H216:H227)</f>
        <v>0</v>
      </c>
      <c r="I228" s="56">
        <f t="shared" si="20"/>
        <v>5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3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1</v>
      </c>
      <c r="K234" s="89">
        <f>SUMIFS(ローデータ!Y12:Y1011,ローデータ!$B$12:$B$1011,1,ローデータ!$G$12:$G$1011,$G$4,ローデータ!$I$12:$I$1011,$C$14,ローデータ!$K$12:$K$1011,$D$21)</f>
        <v>2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7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1</v>
      </c>
      <c r="G246" s="94">
        <f t="shared" ref="G246:L246" si="22">SUM(G234:G245)</f>
        <v>3</v>
      </c>
      <c r="H246" s="94">
        <f t="shared" si="22"/>
        <v>0</v>
      </c>
      <c r="I246" s="94">
        <f>SUM(I234:I245)</f>
        <v>0</v>
      </c>
      <c r="J246" s="94">
        <f t="shared" si="22"/>
        <v>1</v>
      </c>
      <c r="K246" s="94">
        <f>SUM(K234:K245)</f>
        <v>2</v>
      </c>
      <c r="L246" s="94">
        <f t="shared" si="22"/>
        <v>0</v>
      </c>
      <c r="M246" s="56">
        <f t="shared" si="21"/>
        <v>7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6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7</v>
      </c>
      <c r="L254" s="56">
        <f>COUNTIFS(ローデータ!$B$12:$B$1011,1,ローデータ!$G$12:$G$1011,$G$4,ローデータ!$I$12:$I$1011,$C$14,ローデータ!$K$12:$K$1011,$F$21,ローデータ!$S$12:$S$1011,L251)</f>
        <v>6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7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6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7</v>
      </c>
      <c r="L266" s="94">
        <f>SUM(L254:L265)</f>
        <v>6</v>
      </c>
      <c r="M266" s="94">
        <f>SUM(M254:M265)</f>
        <v>1</v>
      </c>
      <c r="N266" s="94">
        <f>SUM(N254:N265)</f>
        <v>0</v>
      </c>
      <c r="O266" s="56">
        <f>SUM(L266:N266)</f>
        <v>7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1</v>
      </c>
      <c r="G272" s="89">
        <f>SUMIFS(ローデータ!N86:N1085,ローデータ!$B$12:$B$1011,1,ローデータ!$G$12:$G$1011,$G$4,ローデータ!$I$12:$I$1011,$C$14,ローデータ!$K$12:$K$1011,$F$21)</f>
        <v>8</v>
      </c>
      <c r="H272" s="89">
        <f>SUMIFS(ローデータ!O86:O1085,ローデータ!$B$12:$B$1011,1,ローデータ!$G$12:$G$1011,$G$4,ローデータ!$I$12:$I$1011,$C$14,ローデータ!$K$12:$K$1011,$F$21)</f>
        <v>2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11</v>
      </c>
      <c r="L272" s="94">
        <f>SUMIFS(ローデータ!$T$12:$T$1011,ローデータ!$B$12:$B$1011,1,ローデータ!$G$12:$G$1011,$G$4,ローデータ!$I$12:$I$1011,$C$14,ローデータ!$K$12:$K$1011,$F$21)</f>
        <v>1</v>
      </c>
      <c r="M272" s="94">
        <f>SUMIFS(ローデータ!$U$12:$U$1011,ローデータ!$B$12:$B$1011,1,ローデータ!$G$12:$G$1011,$G$4,ローデータ!$I$12:$I$1011,$C$14,ローデータ!$K$12:$K$1011,$F$21)</f>
        <v>1</v>
      </c>
      <c r="N272" s="94">
        <f>SUMIFS(ローデータ!$V$12:$V$1011,ローデータ!$B$12:$B$1011,1,ローデータ!$G$12:$G$1011,$G$4,ローデータ!$I$12:$I$1011,$C$14,ローデータ!$K$12:$K$1011,$F$21)</f>
        <v>7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10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1</v>
      </c>
      <c r="G284" s="56">
        <f t="shared" ref="G284:J284" si="28">SUM(G272:G283)</f>
        <v>8</v>
      </c>
      <c r="H284" s="56">
        <f t="shared" si="28"/>
        <v>2</v>
      </c>
      <c r="I284" s="56">
        <f t="shared" si="28"/>
        <v>0</v>
      </c>
      <c r="J284" s="56">
        <f t="shared" si="28"/>
        <v>0</v>
      </c>
      <c r="K284" s="95">
        <f t="shared" si="26"/>
        <v>11</v>
      </c>
      <c r="L284" s="94">
        <f>SUM(L272:L283)</f>
        <v>1</v>
      </c>
      <c r="M284" s="94">
        <f t="shared" ref="M284:R284" si="29">SUM(M272:M283)</f>
        <v>1</v>
      </c>
      <c r="N284" s="94">
        <f t="shared" si="29"/>
        <v>7</v>
      </c>
      <c r="O284" s="94">
        <f t="shared" si="29"/>
        <v>0</v>
      </c>
      <c r="P284" s="94">
        <f t="shared" si="29"/>
        <v>1</v>
      </c>
      <c r="Q284" s="94">
        <f t="shared" si="29"/>
        <v>0</v>
      </c>
      <c r="R284" s="94">
        <f t="shared" si="29"/>
        <v>0</v>
      </c>
      <c r="S284" s="56">
        <f t="shared" si="27"/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3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5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1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1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1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1</v>
      </c>
      <c r="D4" s="120">
        <f>ローデータ!D4</f>
        <v>29</v>
      </c>
      <c r="E4" s="120" t="str">
        <f>ローデータ!E4</f>
        <v>水</v>
      </c>
      <c r="G4" s="138">
        <v>15</v>
      </c>
      <c r="H4" s="140" t="s">
        <v>53</v>
      </c>
      <c r="K4" s="412">
        <f>COUNTIFS(ローデータ!B12:B1011,1,ローデータ!G12:G1011,$G$4)</f>
        <v>27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7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5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2</v>
      </c>
      <c r="K10" s="56">
        <f>SUM(B10:J10)</f>
        <v>27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27</v>
      </c>
      <c r="D16" s="56">
        <f>SUM(B16:C16)</f>
        <v>27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12</v>
      </c>
      <c r="C23" s="286"/>
      <c r="D23" s="285">
        <f>COUNTIFS(ローデータ!$B$12:$B$1011,1,ローデータ!$G$12:$G$1011,$G$4,ローデータ!$K$12:$K$1011,D21)</f>
        <v>9</v>
      </c>
      <c r="E23" s="286"/>
      <c r="F23" s="285">
        <f>COUNTIFS(ローデータ!$B$12:$B$1011,1,ローデータ!$G$12:$G$1011,$G$4,ローデータ!$K$12:$K$1011,F21)</f>
        <v>6</v>
      </c>
      <c r="G23" s="287"/>
      <c r="H23" s="286"/>
      <c r="I23" s="56">
        <f>SUM(B23:H23)</f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8</v>
      </c>
      <c r="K29" s="85">
        <f>SUMIFS(ローデータ!N12:N1011,ローデータ!$B$12:$B$1011,1,ローデータ!$G$12:$G$1011,$G$4,ローデータ!$K$12:$K$1011,$B$21)</f>
        <v>10</v>
      </c>
      <c r="L29" s="85">
        <f>SUMIFS(ローデータ!O12:O1011,ローデータ!$B$12:$B$1011,1,ローデータ!$G$12:$G$1011,$G$4,ローデータ!$K$12:$K$1011,$B$21)</f>
        <v>8</v>
      </c>
      <c r="M29" s="85">
        <f>SUMIFS(ローデータ!P12:P1011,ローデータ!$B$12:$B$1011,1,ローデータ!$G$12:$G$1011,$G$4,ローデータ!$K$12:$K$1011,$B$21)</f>
        <v>2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28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11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12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9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9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3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11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6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6</v>
      </c>
      <c r="H44" s="88">
        <f>COUNTIFS(ローデータ!$B$12:$B$1011,1,ローデータ!$G$12:$G$1011,$G$4,ローデータ!$K$12:$K$1011,$F$21,ローデータ!$S$12:$S$1011,H41)</f>
        <v>6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6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4</v>
      </c>
      <c r="D50" s="90">
        <f>SUMIFS(ローデータ!O12:O1011,ローデータ!$B$12:$B$1011,1,ローデータ!$G$12:$G$1011,$G$4,ローデータ!$K$12:$K$1011,$F$21)</f>
        <v>3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7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3</v>
      </c>
      <c r="J50" s="90">
        <f>SUMIFS(ローデータ!V12:V1011,ローデータ!$B$12:$B$1011,1,ローデータ!$G$12:$G$1011,$G$4,ローデータ!$K$12:$K$1011,$F$21)</f>
        <v>3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7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7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7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6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5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5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3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1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2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1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2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2</v>
      </c>
    </row>
    <row r="68" spans="1:15" ht="14.1" customHeight="1" thickTop="1" x14ac:dyDescent="0.15">
      <c r="A68" s="327" t="s">
        <v>50</v>
      </c>
      <c r="B68" s="328"/>
      <c r="C68" s="99">
        <f>SUM(C59:C67)</f>
        <v>27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27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4</v>
      </c>
      <c r="D76" s="286"/>
      <c r="E76" s="285">
        <f>COUNTIFS(ローデータ!$B$12:$B$1011,1,ローデータ!$G$12:$G$1011,$G$4,ローデータ!$H$12:$H$1011,$A$76,ローデータ!$K$12:$K$1011,E73)</f>
        <v>2</v>
      </c>
      <c r="F76" s="286"/>
      <c r="G76" s="285">
        <f>COUNTIFS(ローデータ!$B$12:$B$1011,1,ローデータ!$G$12:$G$1011,$G$4,ローデータ!$H$12:$H$1011,$A$76,ローデータ!$K$12:$K$1011,G73)</f>
        <v>1</v>
      </c>
      <c r="H76" s="287"/>
      <c r="I76" s="287"/>
      <c r="J76" s="103">
        <f t="shared" si="2"/>
        <v>7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0</v>
      </c>
      <c r="D77" s="286"/>
      <c r="E77" s="285">
        <f>COUNTIFS(ローデータ!$B$12:$B$1011,1,ローデータ!$G$12:$G$1011,$G$4,ローデータ!$H$12:$H$1011,$A$77,ローデータ!$K$12:$K$1011,E73)</f>
        <v>2</v>
      </c>
      <c r="F77" s="286"/>
      <c r="G77" s="285">
        <f>COUNTIFS(ローデータ!$B$12:$B$1011,1,ローデータ!$G$12:$G$1011,$G$4,ローデータ!$H$12:$H$1011,$A$77,ローデータ!$K$12:$K$1011,G73)</f>
        <v>4</v>
      </c>
      <c r="H77" s="287"/>
      <c r="I77" s="287"/>
      <c r="J77" s="103">
        <f t="shared" si="2"/>
        <v>6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2</v>
      </c>
      <c r="D78" s="286"/>
      <c r="E78" s="285">
        <f>COUNTIFS(ローデータ!$B$12:$B$1011,1,ローデータ!$G$12:$G$1011,$G$4,ローデータ!$H$12:$H$1011,$A$78,ローデータ!$K$12:$K$1011,E73)</f>
        <v>3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5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1</v>
      </c>
      <c r="D79" s="286"/>
      <c r="E79" s="285">
        <f>COUNTIFS(ローデータ!$B$12:$B$1011,1,ローデータ!$G$12:$G$1011,$G$4,ローデータ!$H$12:$H$1011,$A$79,ローデータ!$K$12:$K$1011,E73)</f>
        <v>1</v>
      </c>
      <c r="F79" s="286"/>
      <c r="G79" s="285">
        <f>COUNTIFS(ローデータ!$B$12:$B$1011,1,ローデータ!$G$12:$G$1011,$G$4,ローデータ!$H$12:$H$1011,$A$79,ローデータ!$K$12:$K$1011,G73)</f>
        <v>1</v>
      </c>
      <c r="H79" s="287"/>
      <c r="I79" s="287"/>
      <c r="J79" s="103">
        <f t="shared" si="2"/>
        <v>3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1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1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1</v>
      </c>
      <c r="D81" s="286"/>
      <c r="E81" s="285">
        <f>COUNTIFS(ローデータ!$B$12:$B$1011,1,ローデータ!$G$12:$G$1011,$G$4,ローデータ!$H$12:$H$1011,$A$81,ローデータ!$K$12:$K$1011,E73)</f>
        <v>1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2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1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1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2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2</v>
      </c>
    </row>
    <row r="84" spans="1:17" ht="14.1" customHeight="1" thickTop="1" x14ac:dyDescent="0.15">
      <c r="A84" s="327" t="s">
        <v>50</v>
      </c>
      <c r="B84" s="328"/>
      <c r="C84" s="348">
        <f>SUM(C75:D83)</f>
        <v>12</v>
      </c>
      <c r="D84" s="349"/>
      <c r="E84" s="348">
        <f>SUM(E75:F83)</f>
        <v>9</v>
      </c>
      <c r="F84" s="349"/>
      <c r="G84" s="350">
        <f>SUM(G75:I83)</f>
        <v>6</v>
      </c>
      <c r="H84" s="350"/>
      <c r="I84" s="348"/>
      <c r="J84" s="105">
        <f t="shared" si="2"/>
        <v>27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1</v>
      </c>
      <c r="M93" s="87">
        <f>SUMIFS(ローデータ!$N$12:$N$1011,ローデータ!$B$12:$B$1011,1,ローデータ!$G$12:$G$1011,$G$4,ローデータ!$K$12:$K$1011,$B$21,ローデータ!$H$12:$H$1011,J93)</f>
        <v>4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5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3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3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2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2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3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3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1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1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1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6</v>
      </c>
      <c r="M100" s="87">
        <f>SUMIFS(ローデータ!$N$12:$N$1011,ローデータ!$B$12:$B$1011,1,ローデータ!$G$12:$G$1011,$G$4,ローデータ!$K$12:$K$1011,$B$21,ローデータ!$H$12:$H$1011,J100)</f>
        <v>2</v>
      </c>
      <c r="N100" s="87">
        <f>SUMIFS(ローデータ!$O$12:$O$1011,ローデータ!$B$12:$B$1011,1,ローデータ!$G$12:$G$1011,$G$4,ローデータ!$K$12:$K$1011,$B$21,ローデータ!$H$12:$H$1011,J100)</f>
        <v>5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13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2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2</v>
      </c>
      <c r="J101" s="133" t="s">
        <v>50</v>
      </c>
      <c r="K101" s="134"/>
      <c r="L101" s="102">
        <f>SUM(L92:L100)</f>
        <v>8</v>
      </c>
      <c r="M101" s="102">
        <f>SUM(M92:M100)</f>
        <v>10</v>
      </c>
      <c r="N101" s="102">
        <f>SUM(N92:N100)</f>
        <v>8</v>
      </c>
      <c r="O101" s="102">
        <f>SUM(O92:O100)</f>
        <v>2</v>
      </c>
      <c r="P101" s="102">
        <f>SUM(P92:P100)</f>
        <v>0</v>
      </c>
      <c r="Q101" s="102">
        <f t="shared" si="3"/>
        <v>28</v>
      </c>
    </row>
    <row r="102" spans="1:17" ht="14.1" customHeight="1" x14ac:dyDescent="0.15">
      <c r="A102" s="133" t="s">
        <v>50</v>
      </c>
      <c r="B102" s="134"/>
      <c r="C102" s="56">
        <f>SUM(C93:C101)</f>
        <v>11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12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2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2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2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2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2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1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3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3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2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1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3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1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1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1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2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2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9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9</v>
      </c>
      <c r="G118" s="77"/>
      <c r="H118" s="362" t="s">
        <v>50</v>
      </c>
      <c r="I118" s="363"/>
      <c r="J118" s="108">
        <f t="shared" ref="J118:P118" si="8">SUM(J109:J117)</f>
        <v>1</v>
      </c>
      <c r="K118" s="108">
        <f t="shared" si="8"/>
        <v>5</v>
      </c>
      <c r="L118" s="108">
        <f t="shared" si="8"/>
        <v>0</v>
      </c>
      <c r="M118" s="108">
        <f t="shared" si="8"/>
        <v>0</v>
      </c>
      <c r="N118" s="108">
        <f t="shared" si="8"/>
        <v>3</v>
      </c>
      <c r="O118" s="108">
        <f t="shared" si="8"/>
        <v>2</v>
      </c>
      <c r="P118" s="108">
        <f t="shared" si="8"/>
        <v>0</v>
      </c>
      <c r="Q118" s="108">
        <f t="shared" si="5"/>
        <v>11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1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1</v>
      </c>
      <c r="I128" s="114">
        <f>COUNTIFS(ローデータ!$B$12:$B$1011,1,ローデータ!$G$12:$G$1011,$G$4,ローデータ!$K$12:$K$1011,$F$21,ローデータ!$S$12:$S$1011,$I$124,ローデータ!$H$12:$H$1011,A128)</f>
        <v>1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4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4</v>
      </c>
      <c r="I129" s="114">
        <f>COUNTIFS(ローデータ!$B$12:$B$1011,1,ローデータ!$G$12:$G$1011,$G$4,ローデータ!$K$12:$K$1011,$F$21,ローデータ!$S$12:$S$1011,$I$124,ローデータ!$H$12:$H$1011,A129)</f>
        <v>4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4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6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6</v>
      </c>
      <c r="I136" s="110">
        <f>SUM(I127:I135)</f>
        <v>6</v>
      </c>
      <c r="J136" s="108">
        <f>SUM(J127:J135)</f>
        <v>0</v>
      </c>
      <c r="K136" s="108">
        <f>SUM(K127:K135)</f>
        <v>0</v>
      </c>
      <c r="L136" s="108">
        <f t="shared" si="9"/>
        <v>6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1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1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1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3</v>
      </c>
      <c r="E145" s="90">
        <f>SUMIFS(ローデータ!$O$12:$O$1011,ローデータ!$B$12:$B$1011,1,ローデータ!$G$12:$G$1011,$G$4,ローデータ!$K$12:$K$1011,$F$21,ローデータ!$H$12:$H$1011,A145)</f>
        <v>2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5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2</v>
      </c>
      <c r="K145" s="90">
        <f>SUMIFS(ローデータ!$V$12:$V$1011,ローデータ!$B$12:$B$1011,1,ローデータ!$G$12:$G$1011,$G$4,ローデータ!$K$12:$K$1011,$F$21,ローデータ!$H$12:$H$1011,A145)</f>
        <v>2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1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5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1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1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1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4</v>
      </c>
      <c r="E152" s="56">
        <f>SUM(E143:E151)</f>
        <v>3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7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3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7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12</v>
      </c>
      <c r="G159" s="286"/>
      <c r="H159" s="285">
        <f>COUNTIFS(ローデータ!$B$12:$B$1011,1,ローデータ!$G$12:$G$1011,$G$4,ローデータ!$I$12:$I$1011,$C$14,ローデータ!$K$12:$K$1011,H157)</f>
        <v>9</v>
      </c>
      <c r="I159" s="286"/>
      <c r="J159" s="285">
        <f>COUNTIFS(ローデータ!$B$12:$B$1011,1,ローデータ!$G$12:$G$1011,$G$4,ローデータ!$I$12:$I$1011,$C$14,ローデータ!$K$12:$K$1011,J157)</f>
        <v>6</v>
      </c>
      <c r="K159" s="287"/>
      <c r="L159" s="286"/>
      <c r="M159" s="56">
        <f t="shared" ref="M159:M171" si="16">SUM(F159:L159)</f>
        <v>27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12</v>
      </c>
      <c r="G171" s="286"/>
      <c r="H171" s="285">
        <f>SUM(H159:I170)</f>
        <v>9</v>
      </c>
      <c r="I171" s="286"/>
      <c r="J171" s="285">
        <f>SUM(J159:L170)</f>
        <v>6</v>
      </c>
      <c r="K171" s="287"/>
      <c r="L171" s="286"/>
      <c r="M171" s="56">
        <f t="shared" si="16"/>
        <v>27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11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12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11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12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8</v>
      </c>
      <c r="G198" s="89">
        <f>SUMIFS(ローデータ!N12:N1011,ローデータ!$B$12:$B$1011,1,ローデータ!$G$12:$G$1011,$G$4,ローデータ!$I$12:$I$1011,$C$14,ローデータ!$K$12:$K$1011,$B$21)</f>
        <v>10</v>
      </c>
      <c r="H198" s="89">
        <f>SUMIFS(ローデータ!O12:O1011,ローデータ!$B$12:$B$1011,1,ローデータ!$G$12:$G$1011,$G$4,ローデータ!$I$12:$I$1011,$C$14,ローデータ!$K$12:$K$1011,$B$21)</f>
        <v>8</v>
      </c>
      <c r="I198" s="89">
        <f>SUMIFS(ローデータ!P12:P1011,ローデータ!$B$12:$B$1011,1,ローデータ!$G$12:$G$1011,$G$4,ローデータ!$I$12:$I$1011,$C$14,ローデータ!$K$12:$K$1011,$B$21)</f>
        <v>2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28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8</v>
      </c>
      <c r="G210" s="94">
        <f t="shared" ref="G210:I210" si="19">SUM(G198:G209)</f>
        <v>10</v>
      </c>
      <c r="H210" s="94">
        <f>SUM(H198:H209)</f>
        <v>8</v>
      </c>
      <c r="I210" s="94">
        <f t="shared" si="19"/>
        <v>2</v>
      </c>
      <c r="J210" s="94">
        <f>SUM(J198:J209)</f>
        <v>0</v>
      </c>
      <c r="K210" s="118">
        <f t="shared" si="18"/>
        <v>28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9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9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9</v>
      </c>
      <c r="G228" s="56">
        <f>SUM(G216:G227)</f>
        <v>0</v>
      </c>
      <c r="H228" s="56">
        <f>SUM(H216:H227)</f>
        <v>0</v>
      </c>
      <c r="I228" s="56">
        <f t="shared" si="20"/>
        <v>9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5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3</v>
      </c>
      <c r="K234" s="89">
        <f>SUMIFS(ローデータ!Y12:Y1011,ローデータ!$B$12:$B$1011,1,ローデータ!$G$12:$G$1011,$G$4,ローデータ!$I$12:$I$1011,$C$14,ローデータ!$K$12:$K$1011,$D$21)</f>
        <v>2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11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1</v>
      </c>
      <c r="G246" s="94">
        <f t="shared" ref="G246:L246" si="22">SUM(G234:G245)</f>
        <v>5</v>
      </c>
      <c r="H246" s="94">
        <f t="shared" si="22"/>
        <v>0</v>
      </c>
      <c r="I246" s="94">
        <f>SUM(I234:I245)</f>
        <v>0</v>
      </c>
      <c r="J246" s="94">
        <f t="shared" si="22"/>
        <v>3</v>
      </c>
      <c r="K246" s="94">
        <f>SUM(K234:K245)</f>
        <v>2</v>
      </c>
      <c r="L246" s="94">
        <f t="shared" si="22"/>
        <v>0</v>
      </c>
      <c r="M246" s="56">
        <f t="shared" si="21"/>
        <v>11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6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6</v>
      </c>
      <c r="L254" s="56">
        <f>COUNTIFS(ローデータ!$B$12:$B$1011,1,ローデータ!$G$12:$G$1011,$G$4,ローデータ!$I$12:$I$1011,$C$14,ローデータ!$K$12:$K$1011,$F$21,ローデータ!$S$12:$S$1011,L251)</f>
        <v>6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6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6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6</v>
      </c>
      <c r="L266" s="94">
        <f>SUM(L254:L265)</f>
        <v>6</v>
      </c>
      <c r="M266" s="94">
        <f>SUM(M254:M265)</f>
        <v>0</v>
      </c>
      <c r="N266" s="94">
        <f>SUM(N254:N265)</f>
        <v>0</v>
      </c>
      <c r="O266" s="56">
        <f>SUM(L266:N266)</f>
        <v>6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10</v>
      </c>
      <c r="G272" s="89">
        <f>SUMIFS(ローデータ!N86:N1085,ローデータ!$B$12:$B$1011,1,ローデータ!$G$12:$G$1011,$G$4,ローデータ!$I$12:$I$1011,$C$14,ローデータ!$K$12:$K$1011,$F$21)</f>
        <v>4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14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3</v>
      </c>
      <c r="N272" s="94">
        <f>SUMIFS(ローデータ!$V$12:$V$1011,ローデータ!$B$12:$B$1011,1,ローデータ!$G$12:$G$1011,$G$4,ローデータ!$I$12:$I$1011,$C$14,ローデータ!$K$12:$K$1011,$F$21)</f>
        <v>3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7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10</v>
      </c>
      <c r="G284" s="56">
        <f t="shared" ref="G284:J284" si="28">SUM(G272:G283)</f>
        <v>4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14</v>
      </c>
      <c r="L284" s="94">
        <f>SUM(L272:L283)</f>
        <v>0</v>
      </c>
      <c r="M284" s="94">
        <f t="shared" ref="M284:R284" si="29">SUM(M272:M283)</f>
        <v>3</v>
      </c>
      <c r="N284" s="94">
        <f t="shared" si="29"/>
        <v>3</v>
      </c>
      <c r="O284" s="94">
        <f t="shared" si="29"/>
        <v>0</v>
      </c>
      <c r="P284" s="94">
        <f t="shared" si="29"/>
        <v>1</v>
      </c>
      <c r="Q284" s="94">
        <f t="shared" si="29"/>
        <v>0</v>
      </c>
      <c r="R284" s="94">
        <f t="shared" si="29"/>
        <v>0</v>
      </c>
      <c r="S284" s="56">
        <f t="shared" si="27"/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1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1</v>
      </c>
      <c r="D4" s="120">
        <f>ローデータ!D4</f>
        <v>29</v>
      </c>
      <c r="E4" s="120" t="str">
        <f>ローデータ!E4</f>
        <v>水</v>
      </c>
      <c r="G4" s="138">
        <v>16</v>
      </c>
      <c r="H4" s="140" t="s">
        <v>53</v>
      </c>
      <c r="K4" s="412">
        <f>COUNTIFS(ローデータ!B12:B1011,1,ローデータ!G12:G1011,$G$4)</f>
        <v>34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4</v>
      </c>
      <c r="D10" s="56">
        <f>COUNTIFS(ローデータ!$B$12:$B$1011,1,ローデータ!$G$12:$G$1011,$G$4,ローデータ!$H$12:$H$1011,D8)</f>
        <v>10</v>
      </c>
      <c r="E10" s="56">
        <f>COUNTIFS(ローデータ!$B$12:$B$1011,1,ローデータ!$G$12:$G$1011,$G$4,ローデータ!$H$12:$H$1011,E8)</f>
        <v>5</v>
      </c>
      <c r="F10" s="56">
        <f>COUNTIFS(ローデータ!$B$12:$B$1011,1,ローデータ!$G$12:$G$1011,$G$4,ローデータ!$H$12:$H$1011,F8)</f>
        <v>9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34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34</v>
      </c>
      <c r="D16" s="56">
        <f>SUM(B16:C16)</f>
        <v>34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27</v>
      </c>
      <c r="C23" s="286"/>
      <c r="D23" s="285">
        <f>COUNTIFS(ローデータ!$B$12:$B$1011,1,ローデータ!$G$12:$G$1011,$G$4,ローデータ!$K$12:$K$1011,D21)</f>
        <v>5</v>
      </c>
      <c r="E23" s="286"/>
      <c r="F23" s="285">
        <f>COUNTIFS(ローデータ!$B$12:$B$1011,1,ローデータ!$G$12:$G$1011,$G$4,ローデータ!$K$12:$K$1011,F21)</f>
        <v>2</v>
      </c>
      <c r="G23" s="287"/>
      <c r="H23" s="286"/>
      <c r="I23" s="56">
        <f>SUM(B23:H23)</f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9</v>
      </c>
      <c r="K29" s="85">
        <f>SUMIFS(ローデータ!N12:N1011,ローデータ!$B$12:$B$1011,1,ローデータ!$G$12:$G$1011,$G$4,ローデータ!$K$12:$K$1011,$B$21)</f>
        <v>24</v>
      </c>
      <c r="L29" s="85">
        <f>SUMIFS(ローデータ!O12:O1011,ローデータ!$B$12:$B$1011,1,ローデータ!$G$12:$G$1011,$G$4,ローデータ!$K$12:$K$1011,$B$21)</f>
        <v>8</v>
      </c>
      <c r="M29" s="85">
        <f>SUMIFS(ローデータ!P12:P1011,ローデータ!$B$12:$B$1011,1,ローデータ!$G$12:$G$1011,$G$4,ローデータ!$K$12:$K$1011,$B$21)</f>
        <v>1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42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25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1</v>
      </c>
      <c r="G30" s="56">
        <f>SUM(B30:F30)</f>
        <v>27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5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5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5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2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2</v>
      </c>
      <c r="H44" s="88">
        <f>COUNTIFS(ローデータ!$B$12:$B$1011,1,ローデータ!$G$12:$G$1011,$G$4,ローデータ!$K$12:$K$1011,$F$21,ローデータ!$S$12:$S$1011,H41)</f>
        <v>2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2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1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2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2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3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4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5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5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9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9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3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2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1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34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34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2</v>
      </c>
      <c r="D76" s="286"/>
      <c r="E76" s="285">
        <f>COUNTIFS(ローデータ!$B$12:$B$1011,1,ローデータ!$G$12:$G$1011,$G$4,ローデータ!$H$12:$H$1011,$A$76,ローデータ!$K$12:$K$1011,E73)</f>
        <v>1</v>
      </c>
      <c r="F76" s="286"/>
      <c r="G76" s="285">
        <f>COUNTIFS(ローデータ!$B$12:$B$1011,1,ローデータ!$G$12:$G$1011,$G$4,ローデータ!$H$12:$H$1011,$A$76,ローデータ!$K$12:$K$1011,G73)</f>
        <v>1</v>
      </c>
      <c r="H76" s="287"/>
      <c r="I76" s="287"/>
      <c r="J76" s="103">
        <f t="shared" si="2"/>
        <v>4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6</v>
      </c>
      <c r="D77" s="286"/>
      <c r="E77" s="285">
        <f>COUNTIFS(ローデータ!$B$12:$B$1011,1,ローデータ!$G$12:$G$1011,$G$4,ローデータ!$H$12:$H$1011,$A$77,ローデータ!$K$12:$K$1011,E73)</f>
        <v>3</v>
      </c>
      <c r="F77" s="286"/>
      <c r="G77" s="285">
        <f>COUNTIFS(ローデータ!$B$12:$B$1011,1,ローデータ!$G$12:$G$1011,$G$4,ローデータ!$H$12:$H$1011,$A$77,ローデータ!$K$12:$K$1011,G73)</f>
        <v>1</v>
      </c>
      <c r="H77" s="287"/>
      <c r="I77" s="287"/>
      <c r="J77" s="103">
        <f t="shared" si="2"/>
        <v>10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5</v>
      </c>
      <c r="D78" s="286"/>
      <c r="E78" s="285">
        <f>COUNTIFS(ローデータ!$B$12:$B$1011,1,ローデータ!$G$12:$G$1011,$G$4,ローデータ!$H$12:$H$1011,$A$78,ローデータ!$K$12:$K$1011,E73)</f>
        <v>0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5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9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9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2</v>
      </c>
      <c r="D80" s="286"/>
      <c r="E80" s="285">
        <f>COUNTIFS(ローデータ!$B$12:$B$1011,1,ローデータ!$G$12:$G$1011,$G$4,ローデータ!$H$12:$H$1011,$A$80,ローデータ!$K$12:$K$1011,E73)</f>
        <v>1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3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2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2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1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1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27</v>
      </c>
      <c r="D84" s="349"/>
      <c r="E84" s="348">
        <f>SUM(E75:F83)</f>
        <v>5</v>
      </c>
      <c r="F84" s="349"/>
      <c r="G84" s="350">
        <f>SUM(G75:I83)</f>
        <v>2</v>
      </c>
      <c r="H84" s="350"/>
      <c r="I84" s="348"/>
      <c r="J84" s="105">
        <f t="shared" si="2"/>
        <v>34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2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2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6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7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5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6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5</v>
      </c>
      <c r="M95" s="87">
        <f>SUMIFS(ローデータ!$N$12:$N$1011,ローデータ!$B$12:$B$1011,1,ローデータ!$G$12:$G$1011,$G$4,ローデータ!$K$12:$K$1011,$B$21,ローデータ!$H$12:$H$1011,J95)</f>
        <v>5</v>
      </c>
      <c r="N95" s="87">
        <f>SUMIFS(ローデータ!$O$12:$O$1011,ローデータ!$B$12:$B$1011,1,ローデータ!$G$12:$G$1011,$G$4,ローデータ!$K$12:$K$1011,$B$21,ローデータ!$H$12:$H$1011,J95)</f>
        <v>2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12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1</v>
      </c>
      <c r="H96" s="56">
        <f t="shared" si="4"/>
        <v>5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3</v>
      </c>
      <c r="M96" s="87">
        <f>SUMIFS(ローデータ!$N$12:$N$1011,ローデータ!$B$12:$B$1011,1,ローデータ!$G$12:$G$1011,$G$4,ローデータ!$K$12:$K$1011,$B$21,ローデータ!$H$12:$H$1011,J96)</f>
        <v>8</v>
      </c>
      <c r="N96" s="87">
        <f>SUMIFS(ローデータ!$O$12:$O$1011,ローデータ!$B$12:$B$1011,1,ローデータ!$G$12:$G$1011,$G$4,ローデータ!$K$12:$K$1011,$B$21,ローデータ!$H$12:$H$1011,J96)</f>
        <v>5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16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9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9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1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2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2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2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1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1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9</v>
      </c>
      <c r="M101" s="102">
        <f>SUM(M92:M100)</f>
        <v>24</v>
      </c>
      <c r="N101" s="102">
        <f>SUM(N92:N100)</f>
        <v>8</v>
      </c>
      <c r="O101" s="102">
        <f>SUM(O92:O100)</f>
        <v>1</v>
      </c>
      <c r="P101" s="102">
        <f>SUM(P92:P100)</f>
        <v>0</v>
      </c>
      <c r="Q101" s="102">
        <f t="shared" si="3"/>
        <v>42</v>
      </c>
    </row>
    <row r="102" spans="1:17" ht="14.1" customHeight="1" x14ac:dyDescent="0.15">
      <c r="A102" s="133" t="s">
        <v>50</v>
      </c>
      <c r="B102" s="134"/>
      <c r="C102" s="56">
        <f>SUM(C93:C101)</f>
        <v>25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1</v>
      </c>
      <c r="H102" s="56">
        <f t="shared" si="4"/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1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1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3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3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1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1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1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1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5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5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1</v>
      </c>
      <c r="L118" s="108">
        <f t="shared" si="8"/>
        <v>1</v>
      </c>
      <c r="M118" s="108">
        <f t="shared" si="8"/>
        <v>0</v>
      </c>
      <c r="N118" s="108">
        <f t="shared" si="8"/>
        <v>1</v>
      </c>
      <c r="O118" s="108">
        <f t="shared" si="8"/>
        <v>2</v>
      </c>
      <c r="P118" s="108">
        <f t="shared" si="8"/>
        <v>0</v>
      </c>
      <c r="Q118" s="108">
        <f t="shared" si="5"/>
        <v>5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1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1</v>
      </c>
      <c r="I128" s="114">
        <f>COUNTIFS(ローデータ!$B$12:$B$1011,1,ローデータ!$G$12:$G$1011,$G$4,ローデータ!$K$12:$K$1011,$F$21,ローデータ!$S$12:$S$1011,$I$124,ローデータ!$H$12:$H$1011,A128)</f>
        <v>1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2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2</v>
      </c>
      <c r="I136" s="110">
        <f>SUM(I127:I135)</f>
        <v>2</v>
      </c>
      <c r="J136" s="108">
        <f>SUM(J127:J135)</f>
        <v>0</v>
      </c>
      <c r="K136" s="108">
        <f>SUM(K127:K135)</f>
        <v>0</v>
      </c>
      <c r="L136" s="108">
        <f t="shared" si="9"/>
        <v>2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1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1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1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1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1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1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2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3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27</v>
      </c>
      <c r="G159" s="286"/>
      <c r="H159" s="285">
        <f>COUNTIFS(ローデータ!$B$12:$B$1011,1,ローデータ!$G$12:$G$1011,$G$4,ローデータ!$I$12:$I$1011,$C$14,ローデータ!$K$12:$K$1011,H157)</f>
        <v>5</v>
      </c>
      <c r="I159" s="286"/>
      <c r="J159" s="285">
        <f>COUNTIFS(ローデータ!$B$12:$B$1011,1,ローデータ!$G$12:$G$1011,$G$4,ローデータ!$I$12:$I$1011,$C$14,ローデータ!$K$12:$K$1011,J157)</f>
        <v>2</v>
      </c>
      <c r="K159" s="287"/>
      <c r="L159" s="286"/>
      <c r="M159" s="56">
        <f t="shared" ref="M159:M171" si="16">SUM(F159:L159)</f>
        <v>34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27</v>
      </c>
      <c r="G171" s="286"/>
      <c r="H171" s="285">
        <f>SUM(H159:I170)</f>
        <v>5</v>
      </c>
      <c r="I171" s="286"/>
      <c r="J171" s="285">
        <f>SUM(J159:L170)</f>
        <v>2</v>
      </c>
      <c r="K171" s="287"/>
      <c r="L171" s="286"/>
      <c r="M171" s="56">
        <f t="shared" si="16"/>
        <v>34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25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1</v>
      </c>
      <c r="K179" s="106">
        <f t="shared" ref="K179:K191" si="17">SUM(F179:J179)</f>
        <v>27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25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1</v>
      </c>
      <c r="K191" s="106">
        <f t="shared" si="17"/>
        <v>27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9</v>
      </c>
      <c r="G198" s="89">
        <f>SUMIFS(ローデータ!N12:N1011,ローデータ!$B$12:$B$1011,1,ローデータ!$G$12:$G$1011,$G$4,ローデータ!$I$12:$I$1011,$C$14,ローデータ!$K$12:$K$1011,$B$21)</f>
        <v>24</v>
      </c>
      <c r="H198" s="89">
        <f>SUMIFS(ローデータ!O12:O1011,ローデータ!$B$12:$B$1011,1,ローデータ!$G$12:$G$1011,$G$4,ローデータ!$I$12:$I$1011,$C$14,ローデータ!$K$12:$K$1011,$B$21)</f>
        <v>8</v>
      </c>
      <c r="I198" s="89">
        <f>SUMIFS(ローデータ!P12:P1011,ローデータ!$B$12:$B$1011,1,ローデータ!$G$12:$G$1011,$G$4,ローデータ!$I$12:$I$1011,$C$14,ローデータ!$K$12:$K$1011,$B$21)</f>
        <v>1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42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9</v>
      </c>
      <c r="G210" s="94">
        <f t="shared" ref="G210:I210" si="19">SUM(G198:G209)</f>
        <v>24</v>
      </c>
      <c r="H210" s="94">
        <f>SUM(H198:H209)</f>
        <v>8</v>
      </c>
      <c r="I210" s="94">
        <f t="shared" si="19"/>
        <v>1</v>
      </c>
      <c r="J210" s="94">
        <f>SUM(J198:J209)</f>
        <v>0</v>
      </c>
      <c r="K210" s="118">
        <f t="shared" si="18"/>
        <v>42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5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5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5</v>
      </c>
      <c r="G228" s="56">
        <f>SUM(G216:G227)</f>
        <v>0</v>
      </c>
      <c r="H228" s="56">
        <f>SUM(H216:H227)</f>
        <v>0</v>
      </c>
      <c r="I228" s="56">
        <f t="shared" si="20"/>
        <v>5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1</v>
      </c>
      <c r="H234" s="89">
        <f>SUMIFS(ローデータ!V12:V1011,ローデータ!$B$12:$B$1011,1,ローデータ!$G$12:$G$1011,$G$4,ローデータ!$I$12:$I$1011,$C$14,ローデータ!$K$12:$K$1011,$D$21)</f>
        <v>1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1</v>
      </c>
      <c r="K234" s="89">
        <f>SUMIFS(ローデータ!Y12:Y1011,ローデータ!$B$12:$B$1011,1,ローデータ!$G$12:$G$1011,$G$4,ローデータ!$I$12:$I$1011,$C$14,ローデータ!$K$12:$K$1011,$D$21)</f>
        <v>2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5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1</v>
      </c>
      <c r="H246" s="94">
        <f t="shared" si="22"/>
        <v>1</v>
      </c>
      <c r="I246" s="94">
        <f>SUM(I234:I245)</f>
        <v>0</v>
      </c>
      <c r="J246" s="94">
        <f t="shared" si="22"/>
        <v>1</v>
      </c>
      <c r="K246" s="94">
        <f>SUM(K234:K245)</f>
        <v>2</v>
      </c>
      <c r="L246" s="94">
        <f t="shared" si="22"/>
        <v>0</v>
      </c>
      <c r="M246" s="56">
        <f t="shared" si="21"/>
        <v>5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2</v>
      </c>
      <c r="L266" s="94">
        <f>SUM(L254:L265)</f>
        <v>2</v>
      </c>
      <c r="M266" s="94">
        <f>SUM(M254:M265)</f>
        <v>0</v>
      </c>
      <c r="N266" s="94">
        <f>SUM(N254:N265)</f>
        <v>0</v>
      </c>
      <c r="O266" s="56">
        <f>SUM(L266:N266)</f>
        <v>2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2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3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2</v>
      </c>
      <c r="N284" s="94">
        <f t="shared" si="29"/>
        <v>1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2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2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4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1</v>
      </c>
      <c r="D4" s="120">
        <f>ローデータ!D4</f>
        <v>29</v>
      </c>
      <c r="E4" s="120" t="str">
        <f>ローデータ!E4</f>
        <v>水</v>
      </c>
      <c r="G4" s="138">
        <v>17</v>
      </c>
      <c r="H4" s="140" t="s">
        <v>53</v>
      </c>
      <c r="K4" s="412">
        <f>COUNTIFS(ローデータ!B12:B1011,1,ローデータ!G12:G1011,$G$4)</f>
        <v>8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2</v>
      </c>
      <c r="D10" s="56">
        <f>COUNTIFS(ローデータ!$B$12:$B$1011,1,ローデータ!$G$12:$G$1011,$G$4,ローデータ!$H$12:$H$1011,D8)</f>
        <v>2</v>
      </c>
      <c r="E10" s="56">
        <f>COUNTIFS(ローデータ!$B$12:$B$1011,1,ローデータ!$G$12:$G$1011,$G$4,ローデータ!$H$12:$H$1011,E8)</f>
        <v>1</v>
      </c>
      <c r="F10" s="56">
        <f>COUNTIFS(ローデータ!$B$12:$B$1011,1,ローデータ!$G$12:$G$1011,$G$4,ローデータ!$H$12:$H$1011,F8)</f>
        <v>1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0</v>
      </c>
      <c r="K10" s="56">
        <f>SUM(B10:J10)</f>
        <v>8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8</v>
      </c>
      <c r="D16" s="56">
        <f>SUM(B16:C16)</f>
        <v>8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4</v>
      </c>
      <c r="C23" s="286"/>
      <c r="D23" s="285">
        <f>COUNTIFS(ローデータ!$B$12:$B$1011,1,ローデータ!$G$12:$G$1011,$G$4,ローデータ!$K$12:$K$1011,D21)</f>
        <v>3</v>
      </c>
      <c r="E23" s="286"/>
      <c r="F23" s="285">
        <f>COUNTIFS(ローデータ!$B$12:$B$1011,1,ローデータ!$G$12:$G$1011,$G$4,ローデータ!$K$12:$K$1011,F21)</f>
        <v>1</v>
      </c>
      <c r="G23" s="287"/>
      <c r="H23" s="286"/>
      <c r="I23" s="56">
        <f>SUM(B23:H23)</f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4</v>
      </c>
      <c r="L29" s="85">
        <f>SUMIFS(ローデータ!O12:O1011,ローデータ!$B$12:$B$1011,1,ローデータ!$G$12:$G$1011,$G$4,ローデータ!$K$12:$K$1011,$B$21)</f>
        <v>1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5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4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4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3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3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4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1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1</v>
      </c>
      <c r="H44" s="88">
        <f>COUNTIFS(ローデータ!$B$12:$B$1011,1,ローデータ!$G$12:$G$1011,$G$4,ローデータ!$K$12:$K$1011,$F$21,ローデータ!$S$12:$S$1011,H41)</f>
        <v>1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1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1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1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2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2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2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1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2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8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8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0</v>
      </c>
      <c r="D76" s="286"/>
      <c r="E76" s="285">
        <f>COUNTIFS(ローデータ!$B$12:$B$1011,1,ローデータ!$G$12:$G$1011,$G$4,ローデータ!$H$12:$H$1011,$A$76,ローデータ!$K$12:$K$1011,E73)</f>
        <v>1</v>
      </c>
      <c r="F76" s="286"/>
      <c r="G76" s="285">
        <f>COUNTIFS(ローデータ!$B$12:$B$1011,1,ローデータ!$G$12:$G$1011,$G$4,ローデータ!$H$12:$H$1011,$A$76,ローデータ!$K$12:$K$1011,G73)</f>
        <v>1</v>
      </c>
      <c r="H76" s="287"/>
      <c r="I76" s="287"/>
      <c r="J76" s="103">
        <f t="shared" si="2"/>
        <v>2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2</v>
      </c>
      <c r="D77" s="286"/>
      <c r="E77" s="285">
        <f>COUNTIFS(ローデータ!$B$12:$B$1011,1,ローデータ!$G$12:$G$1011,$G$4,ローデータ!$H$12:$H$1011,$A$77,ローデータ!$K$12:$K$1011,E73)</f>
        <v>0</v>
      </c>
      <c r="F77" s="286"/>
      <c r="G77" s="285">
        <f>COUNTIFS(ローデータ!$B$12:$B$1011,1,ローデータ!$G$12:$G$1011,$G$4,ローデータ!$H$12:$H$1011,$A$77,ローデータ!$K$12:$K$1011,G73)</f>
        <v>0</v>
      </c>
      <c r="H77" s="287"/>
      <c r="I77" s="287"/>
      <c r="J77" s="103">
        <f t="shared" si="2"/>
        <v>2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0</v>
      </c>
      <c r="D78" s="286"/>
      <c r="E78" s="285">
        <f>COUNTIFS(ローデータ!$B$12:$B$1011,1,ローデータ!$G$12:$G$1011,$G$4,ローデータ!$H$12:$H$1011,$A$78,ローデータ!$K$12:$K$1011,E73)</f>
        <v>1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1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0</v>
      </c>
      <c r="D79" s="286"/>
      <c r="E79" s="285">
        <f>COUNTIFS(ローデータ!$B$12:$B$1011,1,ローデータ!$G$12:$G$1011,$G$4,ローデータ!$H$12:$H$1011,$A$79,ローデータ!$K$12:$K$1011,E73)</f>
        <v>1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1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0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0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2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2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4</v>
      </c>
      <c r="D84" s="349"/>
      <c r="E84" s="348">
        <f>SUM(E75:F83)</f>
        <v>3</v>
      </c>
      <c r="F84" s="349"/>
      <c r="G84" s="350">
        <f>SUM(G75:I83)</f>
        <v>1</v>
      </c>
      <c r="H84" s="350"/>
      <c r="I84" s="348"/>
      <c r="J84" s="105">
        <f t="shared" si="2"/>
        <v>8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3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3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1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2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4</v>
      </c>
      <c r="N101" s="102">
        <f>SUM(N92:N100)</f>
        <v>1</v>
      </c>
      <c r="O101" s="102">
        <f>SUM(O92:O100)</f>
        <v>0</v>
      </c>
      <c r="P101" s="102">
        <f>SUM(P92:P100)</f>
        <v>0</v>
      </c>
      <c r="Q101" s="102">
        <f t="shared" si="3"/>
        <v>5</v>
      </c>
    </row>
    <row r="102" spans="1:17" ht="14.1" customHeight="1" x14ac:dyDescent="0.15">
      <c r="A102" s="133" t="s">
        <v>50</v>
      </c>
      <c r="B102" s="134"/>
      <c r="C102" s="56">
        <f>SUM(C93:C101)</f>
        <v>4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4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1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1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1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1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1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1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3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3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2</v>
      </c>
      <c r="L118" s="108">
        <f t="shared" si="8"/>
        <v>0</v>
      </c>
      <c r="M118" s="108">
        <f t="shared" si="8"/>
        <v>0</v>
      </c>
      <c r="N118" s="108">
        <f t="shared" si="8"/>
        <v>1</v>
      </c>
      <c r="O118" s="108">
        <f t="shared" si="8"/>
        <v>1</v>
      </c>
      <c r="P118" s="108">
        <f t="shared" si="8"/>
        <v>0</v>
      </c>
      <c r="Q118" s="108">
        <f t="shared" si="5"/>
        <v>4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1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1</v>
      </c>
      <c r="I128" s="114">
        <f>COUNTIFS(ローデータ!$B$12:$B$1011,1,ローデータ!$G$12:$G$1011,$G$4,ローデータ!$K$12:$K$1011,$F$21,ローデータ!$S$12:$S$1011,$I$124,ローデータ!$H$12:$H$1011,A128)</f>
        <v>1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1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1</v>
      </c>
      <c r="I136" s="110">
        <f>SUM(I127:I135)</f>
        <v>1</v>
      </c>
      <c r="J136" s="108">
        <f>SUM(J127:J135)</f>
        <v>0</v>
      </c>
      <c r="K136" s="108">
        <f>SUM(K127:K135)</f>
        <v>0</v>
      </c>
      <c r="L136" s="108">
        <f t="shared" si="9"/>
        <v>1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1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1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1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1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1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0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2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4</v>
      </c>
      <c r="G159" s="286"/>
      <c r="H159" s="285">
        <f>COUNTIFS(ローデータ!$B$12:$B$1011,1,ローデータ!$G$12:$G$1011,$G$4,ローデータ!$I$12:$I$1011,$C$14,ローデータ!$K$12:$K$1011,H157)</f>
        <v>3</v>
      </c>
      <c r="I159" s="286"/>
      <c r="J159" s="285">
        <f>COUNTIFS(ローデータ!$B$12:$B$1011,1,ローデータ!$G$12:$G$1011,$G$4,ローデータ!$I$12:$I$1011,$C$14,ローデータ!$K$12:$K$1011,J157)</f>
        <v>1</v>
      </c>
      <c r="K159" s="287"/>
      <c r="L159" s="286"/>
      <c r="M159" s="56">
        <f t="shared" ref="M159:M171" si="16">SUM(F159:L159)</f>
        <v>8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4</v>
      </c>
      <c r="G171" s="286"/>
      <c r="H171" s="285">
        <f>SUM(H159:I170)</f>
        <v>3</v>
      </c>
      <c r="I171" s="286"/>
      <c r="J171" s="285">
        <f>SUM(J159:L170)</f>
        <v>1</v>
      </c>
      <c r="K171" s="287"/>
      <c r="L171" s="286"/>
      <c r="M171" s="56">
        <f t="shared" si="16"/>
        <v>8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4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4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4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4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4</v>
      </c>
      <c r="H198" s="89">
        <f>SUMIFS(ローデータ!O12:O1011,ローデータ!$B$12:$B$1011,1,ローデータ!$G$12:$G$1011,$G$4,ローデータ!$I$12:$I$1011,$C$14,ローデータ!$K$12:$K$1011,$B$21)</f>
        <v>1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5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0</v>
      </c>
      <c r="G210" s="94">
        <f t="shared" ref="G210:I210" si="19">SUM(G198:G209)</f>
        <v>4</v>
      </c>
      <c r="H210" s="94">
        <f>SUM(H198:H209)</f>
        <v>1</v>
      </c>
      <c r="I210" s="94">
        <f t="shared" si="19"/>
        <v>0</v>
      </c>
      <c r="J210" s="94">
        <f>SUM(J198:J209)</f>
        <v>0</v>
      </c>
      <c r="K210" s="118">
        <f t="shared" si="18"/>
        <v>5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3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3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3</v>
      </c>
      <c r="G228" s="56">
        <f>SUM(G216:G227)</f>
        <v>0</v>
      </c>
      <c r="H228" s="56">
        <f>SUM(H216:H227)</f>
        <v>0</v>
      </c>
      <c r="I228" s="56">
        <f t="shared" si="20"/>
        <v>3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2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1</v>
      </c>
      <c r="K234" s="89">
        <f>SUMIFS(ローデータ!Y12:Y1011,ローデータ!$B$12:$B$1011,1,ローデータ!$G$12:$G$1011,$G$4,ローデータ!$I$12:$I$1011,$C$14,ローデータ!$K$12:$K$1011,$D$21)</f>
        <v>1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4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2</v>
      </c>
      <c r="H246" s="94">
        <f t="shared" si="22"/>
        <v>0</v>
      </c>
      <c r="I246" s="94">
        <f>SUM(I234:I245)</f>
        <v>0</v>
      </c>
      <c r="J246" s="94">
        <f t="shared" si="22"/>
        <v>1</v>
      </c>
      <c r="K246" s="94">
        <f>SUM(K234:K245)</f>
        <v>1</v>
      </c>
      <c r="L246" s="94">
        <f t="shared" si="22"/>
        <v>0</v>
      </c>
      <c r="M246" s="56">
        <f t="shared" si="21"/>
        <v>4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1</v>
      </c>
      <c r="L266" s="94">
        <f>SUM(L254:L265)</f>
        <v>1</v>
      </c>
      <c r="M266" s="94">
        <f>SUM(M254:M265)</f>
        <v>0</v>
      </c>
      <c r="N266" s="94">
        <f>SUM(N254:N265)</f>
        <v>0</v>
      </c>
      <c r="O266" s="56">
        <f>SUM(L266:N266)</f>
        <v>1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1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1</v>
      </c>
      <c r="N284" s="94">
        <f t="shared" si="29"/>
        <v>0</v>
      </c>
      <c r="O284" s="94">
        <f t="shared" si="29"/>
        <v>0</v>
      </c>
      <c r="P284" s="94">
        <f t="shared" si="29"/>
        <v>1</v>
      </c>
      <c r="Q284" s="94">
        <f t="shared" si="29"/>
        <v>0</v>
      </c>
      <c r="R284" s="94">
        <f t="shared" si="29"/>
        <v>0</v>
      </c>
      <c r="S284" s="56">
        <f t="shared" si="27"/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1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1</v>
      </c>
      <c r="D4" s="120">
        <f>ローデータ!D4</f>
        <v>29</v>
      </c>
      <c r="E4" s="120" t="str">
        <f>ローデータ!E4</f>
        <v>水</v>
      </c>
      <c r="G4" s="138">
        <v>18</v>
      </c>
      <c r="H4" s="140" t="s">
        <v>53</v>
      </c>
      <c r="K4" s="412">
        <f>COUNTIFS(ローデータ!B12:B1011,1,ローデータ!G12:G1011,$G$4)</f>
        <v>0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0</v>
      </c>
      <c r="C23" s="286"/>
      <c r="D23" s="285">
        <f>COUNTIFS(ローデータ!$B$12:$B$1011,1,ローデータ!$G$12:$G$1011,$G$4,ローデータ!$K$12:$K$1011,D21)</f>
        <v>0</v>
      </c>
      <c r="E23" s="286"/>
      <c r="F23" s="285">
        <f>COUNTIFS(ローデータ!$B$12:$B$1011,1,ローデータ!$G$12:$G$1011,$G$4,ローデータ!$K$12:$K$1011,F21)</f>
        <v>0</v>
      </c>
      <c r="G23" s="287"/>
      <c r="H23" s="286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0</v>
      </c>
      <c r="D76" s="286"/>
      <c r="E76" s="285">
        <f>COUNTIFS(ローデータ!$B$12:$B$1011,1,ローデータ!$G$12:$G$1011,$G$4,ローデータ!$H$12:$H$1011,$A$76,ローデータ!$K$12:$K$1011,E73)</f>
        <v>0</v>
      </c>
      <c r="F76" s="286"/>
      <c r="G76" s="285">
        <f>COUNTIFS(ローデータ!$B$12:$B$1011,1,ローデータ!$G$12:$G$1011,$G$4,ローデータ!$H$12:$H$1011,$A$76,ローデータ!$K$12:$K$1011,G73)</f>
        <v>0</v>
      </c>
      <c r="H76" s="287"/>
      <c r="I76" s="287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0</v>
      </c>
      <c r="D77" s="286"/>
      <c r="E77" s="285">
        <f>COUNTIFS(ローデータ!$B$12:$B$1011,1,ローデータ!$G$12:$G$1011,$G$4,ローデータ!$H$12:$H$1011,$A$77,ローデータ!$K$12:$K$1011,E73)</f>
        <v>0</v>
      </c>
      <c r="F77" s="286"/>
      <c r="G77" s="285">
        <f>COUNTIFS(ローデータ!$B$12:$B$1011,1,ローデータ!$G$12:$G$1011,$G$4,ローデータ!$H$12:$H$1011,$A$77,ローデータ!$K$12:$K$1011,G73)</f>
        <v>0</v>
      </c>
      <c r="H77" s="287"/>
      <c r="I77" s="287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0</v>
      </c>
      <c r="D78" s="286"/>
      <c r="E78" s="285">
        <f>COUNTIFS(ローデータ!$B$12:$B$1011,1,ローデータ!$G$12:$G$1011,$G$4,ローデータ!$H$12:$H$1011,$A$78,ローデータ!$K$12:$K$1011,E73)</f>
        <v>0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0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0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0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0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0</v>
      </c>
      <c r="D84" s="349"/>
      <c r="E84" s="348">
        <f>SUM(E75:F83)</f>
        <v>0</v>
      </c>
      <c r="F84" s="349"/>
      <c r="G84" s="350">
        <f>SUM(G75:I83)</f>
        <v>0</v>
      </c>
      <c r="H84" s="350"/>
      <c r="I84" s="348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0</v>
      </c>
      <c r="G159" s="286"/>
      <c r="H159" s="285">
        <f>COUNTIFS(ローデータ!$B$12:$B$1011,1,ローデータ!$G$12:$G$1011,$G$4,ローデータ!$I$12:$I$1011,$C$14,ローデータ!$K$12:$K$1011,H157)</f>
        <v>0</v>
      </c>
      <c r="I159" s="286"/>
      <c r="J159" s="285">
        <f>COUNTIFS(ローデータ!$B$12:$B$1011,1,ローデータ!$G$12:$G$1011,$G$4,ローデータ!$I$12:$I$1011,$C$14,ローデータ!$K$12:$K$1011,J157)</f>
        <v>0</v>
      </c>
      <c r="K159" s="287"/>
      <c r="L159" s="286"/>
      <c r="M159" s="56">
        <f t="shared" ref="M159:M171" si="16">SUM(F159:L159)</f>
        <v>0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0</v>
      </c>
      <c r="G171" s="286"/>
      <c r="H171" s="285">
        <f>SUM(H159:I170)</f>
        <v>0</v>
      </c>
      <c r="I171" s="286"/>
      <c r="J171" s="285">
        <f>SUM(J159:L170)</f>
        <v>0</v>
      </c>
      <c r="K171" s="287"/>
      <c r="L171" s="286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1</v>
      </c>
      <c r="D4" s="120">
        <f>ローデータ!D4</f>
        <v>29</v>
      </c>
      <c r="E4" s="120" t="str">
        <f>ローデータ!E4</f>
        <v>水</v>
      </c>
      <c r="G4" s="138">
        <v>19</v>
      </c>
      <c r="H4" s="140" t="s">
        <v>53</v>
      </c>
      <c r="K4" s="412">
        <f>COUNTIFS(ローデータ!B12:B1011,1,ローデータ!G12:G1011,$G$4)</f>
        <v>0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0</v>
      </c>
      <c r="C23" s="286"/>
      <c r="D23" s="285">
        <f>COUNTIFS(ローデータ!$B$12:$B$1011,1,ローデータ!$G$12:$G$1011,$G$4,ローデータ!$K$12:$K$1011,D21)</f>
        <v>0</v>
      </c>
      <c r="E23" s="286"/>
      <c r="F23" s="285">
        <f>COUNTIFS(ローデータ!$B$12:$B$1011,1,ローデータ!$G$12:$G$1011,$G$4,ローデータ!$K$12:$K$1011,F21)</f>
        <v>0</v>
      </c>
      <c r="G23" s="287"/>
      <c r="H23" s="286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0</v>
      </c>
      <c r="D76" s="286"/>
      <c r="E76" s="285">
        <f>COUNTIFS(ローデータ!$B$12:$B$1011,1,ローデータ!$G$12:$G$1011,$G$4,ローデータ!$H$12:$H$1011,$A$76,ローデータ!$K$12:$K$1011,E73)</f>
        <v>0</v>
      </c>
      <c r="F76" s="286"/>
      <c r="G76" s="285">
        <f>COUNTIFS(ローデータ!$B$12:$B$1011,1,ローデータ!$G$12:$G$1011,$G$4,ローデータ!$H$12:$H$1011,$A$76,ローデータ!$K$12:$K$1011,G73)</f>
        <v>0</v>
      </c>
      <c r="H76" s="287"/>
      <c r="I76" s="287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0</v>
      </c>
      <c r="D77" s="286"/>
      <c r="E77" s="285">
        <f>COUNTIFS(ローデータ!$B$12:$B$1011,1,ローデータ!$G$12:$G$1011,$G$4,ローデータ!$H$12:$H$1011,$A$77,ローデータ!$K$12:$K$1011,E73)</f>
        <v>0</v>
      </c>
      <c r="F77" s="286"/>
      <c r="G77" s="285">
        <f>COUNTIFS(ローデータ!$B$12:$B$1011,1,ローデータ!$G$12:$G$1011,$G$4,ローデータ!$H$12:$H$1011,$A$77,ローデータ!$K$12:$K$1011,G73)</f>
        <v>0</v>
      </c>
      <c r="H77" s="287"/>
      <c r="I77" s="287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0</v>
      </c>
      <c r="D78" s="286"/>
      <c r="E78" s="285">
        <f>COUNTIFS(ローデータ!$B$12:$B$1011,1,ローデータ!$G$12:$G$1011,$G$4,ローデータ!$H$12:$H$1011,$A$78,ローデータ!$K$12:$K$1011,E73)</f>
        <v>0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0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0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0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0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0</v>
      </c>
      <c r="D84" s="349"/>
      <c r="E84" s="348">
        <f>SUM(E75:F83)</f>
        <v>0</v>
      </c>
      <c r="F84" s="349"/>
      <c r="G84" s="350">
        <f>SUM(G75:I83)</f>
        <v>0</v>
      </c>
      <c r="H84" s="350"/>
      <c r="I84" s="348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0</v>
      </c>
      <c r="G159" s="286"/>
      <c r="H159" s="285">
        <f>COUNTIFS(ローデータ!$B$12:$B$1011,1,ローデータ!$G$12:$G$1011,$G$4,ローデータ!$I$12:$I$1011,$C$14,ローデータ!$K$12:$K$1011,H157)</f>
        <v>0</v>
      </c>
      <c r="I159" s="286"/>
      <c r="J159" s="285">
        <f>COUNTIFS(ローデータ!$B$12:$B$1011,1,ローデータ!$G$12:$G$1011,$G$4,ローデータ!$I$12:$I$1011,$C$14,ローデータ!$K$12:$K$1011,J157)</f>
        <v>0</v>
      </c>
      <c r="K159" s="287"/>
      <c r="L159" s="286"/>
      <c r="M159" s="56">
        <f t="shared" ref="M159:M171" si="16">SUM(F159:L159)</f>
        <v>0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0</v>
      </c>
      <c r="G171" s="286"/>
      <c r="H171" s="285">
        <f>SUM(H159:I170)</f>
        <v>0</v>
      </c>
      <c r="I171" s="286"/>
      <c r="J171" s="285">
        <f>SUM(J159:L170)</f>
        <v>0</v>
      </c>
      <c r="K171" s="287"/>
      <c r="L171" s="286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1</v>
      </c>
      <c r="D4" s="120">
        <f>ローデータ!D4</f>
        <v>29</v>
      </c>
      <c r="E4" s="120" t="str">
        <f>ローデータ!E4</f>
        <v>水</v>
      </c>
      <c r="G4" s="138">
        <v>20</v>
      </c>
      <c r="H4" s="140" t="s">
        <v>53</v>
      </c>
      <c r="K4" s="412">
        <f>COUNTIFS(ローデータ!B12:B1011,1,ローデータ!G12:G1011,$G$4)</f>
        <v>0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0</v>
      </c>
      <c r="C23" s="286"/>
      <c r="D23" s="285">
        <f>COUNTIFS(ローデータ!$B$12:$B$1011,1,ローデータ!$G$12:$G$1011,$G$4,ローデータ!$K$12:$K$1011,D21)</f>
        <v>0</v>
      </c>
      <c r="E23" s="286"/>
      <c r="F23" s="285">
        <f>COUNTIFS(ローデータ!$B$12:$B$1011,1,ローデータ!$G$12:$G$1011,$G$4,ローデータ!$K$12:$K$1011,F21)</f>
        <v>0</v>
      </c>
      <c r="G23" s="287"/>
      <c r="H23" s="286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0</v>
      </c>
      <c r="D76" s="286"/>
      <c r="E76" s="285">
        <f>COUNTIFS(ローデータ!$B$12:$B$1011,1,ローデータ!$G$12:$G$1011,$G$4,ローデータ!$H$12:$H$1011,$A$76,ローデータ!$K$12:$K$1011,E73)</f>
        <v>0</v>
      </c>
      <c r="F76" s="286"/>
      <c r="G76" s="285">
        <f>COUNTIFS(ローデータ!$B$12:$B$1011,1,ローデータ!$G$12:$G$1011,$G$4,ローデータ!$H$12:$H$1011,$A$76,ローデータ!$K$12:$K$1011,G73)</f>
        <v>0</v>
      </c>
      <c r="H76" s="287"/>
      <c r="I76" s="287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0</v>
      </c>
      <c r="D77" s="286"/>
      <c r="E77" s="285">
        <f>COUNTIFS(ローデータ!$B$12:$B$1011,1,ローデータ!$G$12:$G$1011,$G$4,ローデータ!$H$12:$H$1011,$A$77,ローデータ!$K$12:$K$1011,E73)</f>
        <v>0</v>
      </c>
      <c r="F77" s="286"/>
      <c r="G77" s="285">
        <f>COUNTIFS(ローデータ!$B$12:$B$1011,1,ローデータ!$G$12:$G$1011,$G$4,ローデータ!$H$12:$H$1011,$A$77,ローデータ!$K$12:$K$1011,G73)</f>
        <v>0</v>
      </c>
      <c r="H77" s="287"/>
      <c r="I77" s="287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0</v>
      </c>
      <c r="D78" s="286"/>
      <c r="E78" s="285">
        <f>COUNTIFS(ローデータ!$B$12:$B$1011,1,ローデータ!$G$12:$G$1011,$G$4,ローデータ!$H$12:$H$1011,$A$78,ローデータ!$K$12:$K$1011,E73)</f>
        <v>0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0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0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0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0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0</v>
      </c>
      <c r="D84" s="349"/>
      <c r="E84" s="348">
        <f>SUM(E75:F83)</f>
        <v>0</v>
      </c>
      <c r="F84" s="349"/>
      <c r="G84" s="350">
        <f>SUM(G75:I83)</f>
        <v>0</v>
      </c>
      <c r="H84" s="350"/>
      <c r="I84" s="348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0</v>
      </c>
      <c r="G159" s="286"/>
      <c r="H159" s="285">
        <f>COUNTIFS(ローデータ!$B$12:$B$1011,1,ローデータ!$G$12:$G$1011,$G$4,ローデータ!$I$12:$I$1011,$C$14,ローデータ!$K$12:$K$1011,H157)</f>
        <v>0</v>
      </c>
      <c r="I159" s="286"/>
      <c r="J159" s="285">
        <f>COUNTIFS(ローデータ!$B$12:$B$1011,1,ローデータ!$G$12:$G$1011,$G$4,ローデータ!$I$12:$I$1011,$C$14,ローデータ!$K$12:$K$1011,J157)</f>
        <v>0</v>
      </c>
      <c r="K159" s="287"/>
      <c r="L159" s="286"/>
      <c r="M159" s="56">
        <f t="shared" ref="M159:M171" si="16">SUM(F159:L159)</f>
        <v>0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0</v>
      </c>
      <c r="G171" s="286"/>
      <c r="H171" s="285">
        <f>SUM(H159:I170)</f>
        <v>0</v>
      </c>
      <c r="I171" s="286"/>
      <c r="J171" s="285">
        <f>SUM(J159:L170)</f>
        <v>0</v>
      </c>
      <c r="K171" s="287"/>
      <c r="L171" s="286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2020-05-25T09:53:33Z</dcterms:created>
  <dcterms:modified xsi:type="dcterms:W3CDTF">2020-05-25T09:53:45Z</dcterms:modified>
</cp:coreProperties>
</file>